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9579dcabef46cc/Beca IA Talent - 2G/2. Referencias/Automatización de cotizaciones y selección de proveedores/Respuesta de entrevistas/Geovanni/"/>
    </mc:Choice>
  </mc:AlternateContent>
  <xr:revisionPtr revIDLastSave="7" documentId="13_ncr:1_{790215CD-FA8E-4A45-919B-CECEA32E6CA3}" xr6:coauthVersionLast="47" xr6:coauthVersionMax="47" xr10:uidLastSave="{7FE70E01-F184-454F-917B-DFC1DA2D7A48}"/>
  <bookViews>
    <workbookView xWindow="20535" yWindow="4545" windowWidth="38700" windowHeight="16395" tabRatio="545" xr2:uid="{4736B5A8-6395-44C4-9AF7-B8236CD8075B}"/>
  </bookViews>
  <sheets>
    <sheet name="CC_IIEE_MAMBO 6.1" sheetId="1" r:id="rId1"/>
    <sheet name="MACEJOMI" sheetId="18" r:id="rId2"/>
    <sheet name="MACEJOMI_V.01" sheetId="14" r:id="rId3"/>
    <sheet name="MACEJOMI_V.02" sheetId="15" r:id="rId4"/>
    <sheet name="TERRAN" sheetId="13" r:id="rId5"/>
    <sheet name="PPTO. TORRE 1" sheetId="16" r:id="rId6"/>
    <sheet name="PPTO. SÓTANOS" sheetId="1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</externalReferences>
  <definedNames>
    <definedName name="\1">#REF!</definedName>
    <definedName name="\A">[1]A!$D$9:$D$53</definedName>
    <definedName name="\p">#REF!</definedName>
    <definedName name="\q">#REF!</definedName>
    <definedName name="\w">#REF!</definedName>
    <definedName name="__" hidden="1">'[2]F-05'!#REF!</definedName>
    <definedName name="____" hidden="1">'[2]F-05'!#REF!</definedName>
    <definedName name="______" hidden="1">'[2]F-05'!#REF!</definedName>
    <definedName name="________" hidden="1">'[2]F-05'!#REF!</definedName>
    <definedName name="__________" hidden="1">'[2]F-05'!#REF!</definedName>
    <definedName name="_________________________A1" hidden="1">'[3]F-05'!#REF!</definedName>
    <definedName name="_________________________A2" hidden="1">'[3]F-05'!#REF!</definedName>
    <definedName name="_________________________A3" hidden="1">'[3]F-05'!#REF!</definedName>
    <definedName name="_________________________A4" hidden="1">'[2]F-05'!#REF!</definedName>
    <definedName name="_________________________A5" hidden="1">'[3]F-05'!#REF!</definedName>
    <definedName name="_________________________n1" hidden="1">'[3]F-05'!#REF!</definedName>
    <definedName name="_________________________n2" hidden="1">'[3]F-05'!#REF!</definedName>
    <definedName name="_________________________S1" hidden="1">'[3]F-05'!#REF!</definedName>
    <definedName name="_______________________A1" hidden="1">'[3]F-05'!#REF!</definedName>
    <definedName name="_______________________A2" hidden="1">'[3]F-05'!#REF!</definedName>
    <definedName name="_______________________A3" hidden="1">'[3]F-05'!#REF!</definedName>
    <definedName name="_______________________A4" hidden="1">'[2]F-05'!#REF!</definedName>
    <definedName name="_______________________A5" hidden="1">'[3]F-05'!#REF!</definedName>
    <definedName name="_______________________n1" hidden="1">'[3]F-05'!#REF!</definedName>
    <definedName name="_______________________n2" hidden="1">'[3]F-05'!#REF!</definedName>
    <definedName name="_______________________S1" hidden="1">'[3]F-05'!#REF!</definedName>
    <definedName name="_____________________A1" hidden="1">'[3]F-05'!#REF!</definedName>
    <definedName name="_____________________A2" hidden="1">'[3]F-05'!#REF!</definedName>
    <definedName name="_____________________A3" hidden="1">'[3]F-05'!#REF!</definedName>
    <definedName name="_____________________A4" hidden="1">'[2]F-05'!#REF!</definedName>
    <definedName name="_____________________A5" hidden="1">'[3]F-05'!#REF!</definedName>
    <definedName name="_____________________n1" hidden="1">'[3]F-05'!#REF!</definedName>
    <definedName name="_____________________n2" hidden="1">'[3]F-05'!#REF!</definedName>
    <definedName name="_____________________S1" hidden="1">'[3]F-05'!#REF!</definedName>
    <definedName name="___________________A1" hidden="1">'[3]F-05'!#REF!</definedName>
    <definedName name="___________________A2" hidden="1">'[3]F-05'!#REF!</definedName>
    <definedName name="___________________A3" hidden="1">'[3]F-05'!#REF!</definedName>
    <definedName name="___________________A4" hidden="1">'[2]F-05'!#REF!</definedName>
    <definedName name="___________________A5" hidden="1">'[3]F-05'!#REF!</definedName>
    <definedName name="___________________n1" hidden="1">'[3]F-05'!#REF!</definedName>
    <definedName name="___________________n2" hidden="1">'[3]F-05'!#REF!</definedName>
    <definedName name="___________________S1" hidden="1">'[3]F-05'!#REF!</definedName>
    <definedName name="__________________n2" hidden="1">'[3]F-05'!#REF!</definedName>
    <definedName name="_________________A1" hidden="1">'[3]F-05'!#REF!</definedName>
    <definedName name="_________________A2" hidden="1">'[3]F-05'!#REF!</definedName>
    <definedName name="_________________A3" hidden="1">'[3]F-05'!#REF!</definedName>
    <definedName name="_________________A4" hidden="1">'[2]F-05'!#REF!</definedName>
    <definedName name="_________________A5" hidden="1">'[3]F-05'!#REF!</definedName>
    <definedName name="_________________n1" hidden="1">'[3]F-05'!#REF!</definedName>
    <definedName name="_________________n2" hidden="1">'[3]F-05'!#REF!</definedName>
    <definedName name="_________________S1" hidden="1">'[3]F-05'!#REF!</definedName>
    <definedName name="_______________A1" hidden="1">'[3]F-05'!#REF!</definedName>
    <definedName name="_______________A2" hidden="1">'[3]F-05'!#REF!</definedName>
    <definedName name="_______________A3" hidden="1">'[3]F-05'!#REF!</definedName>
    <definedName name="_______________A4" hidden="1">'[2]F-05'!#REF!</definedName>
    <definedName name="_______________A5" hidden="1">'[3]F-05'!#REF!</definedName>
    <definedName name="_______________n1" hidden="1">'[3]F-05'!#REF!</definedName>
    <definedName name="_______________n2" hidden="1">'[3]F-05'!#REF!</definedName>
    <definedName name="_______________S1" hidden="1">'[3]F-05'!#REF!</definedName>
    <definedName name="_____________A1" hidden="1">'[3]F-05'!#REF!</definedName>
    <definedName name="_____________A2" hidden="1">'[3]F-05'!#REF!</definedName>
    <definedName name="_____________A3" hidden="1">'[3]F-05'!#REF!</definedName>
    <definedName name="_____________A4" hidden="1">'[2]F-05'!#REF!</definedName>
    <definedName name="_____________A5" hidden="1">'[3]F-05'!#REF!</definedName>
    <definedName name="_____________n1" hidden="1">'[3]F-05'!#REF!</definedName>
    <definedName name="_____________n2" hidden="1">'[3]F-05'!#REF!</definedName>
    <definedName name="_____________S1" hidden="1">'[3]F-05'!#REF!</definedName>
    <definedName name="____________A1" hidden="1">'[3]F-05'!#REF!</definedName>
    <definedName name="____________A2" hidden="1">'[3]F-05'!#REF!</definedName>
    <definedName name="____________A3" hidden="1">'[3]F-05'!#REF!</definedName>
    <definedName name="____________A4" hidden="1">'[2]F-05'!#REF!</definedName>
    <definedName name="____________A5" hidden="1">'[3]F-05'!#REF!</definedName>
    <definedName name="____________n1" hidden="1">'[3]F-05'!#REF!</definedName>
    <definedName name="____________n2" hidden="1">'[3]F-05'!#REF!</definedName>
    <definedName name="____________S1" hidden="1">'[3]F-05'!#REF!</definedName>
    <definedName name="___________A1" hidden="1">'[3]F-05'!#REF!</definedName>
    <definedName name="___________A2" hidden="1">'[3]F-05'!#REF!</definedName>
    <definedName name="___________A3" hidden="1">'[3]F-05'!#REF!</definedName>
    <definedName name="___________A4" hidden="1">'[2]F-05'!#REF!</definedName>
    <definedName name="___________A5" hidden="1">'[3]F-05'!#REF!</definedName>
    <definedName name="___________F">[4]Hoja3!#REF!</definedName>
    <definedName name="___________n1" hidden="1">'[3]F-05'!#REF!</definedName>
    <definedName name="___________n2" hidden="1">'[3]F-05'!#REF!</definedName>
    <definedName name="___________S1" hidden="1">'[3]F-05'!#REF!</definedName>
    <definedName name="__________A1" hidden="1">'[3]F-05'!#REF!</definedName>
    <definedName name="__________A2" hidden="1">'[3]F-05'!#REF!</definedName>
    <definedName name="__________A3" hidden="1">'[3]F-05'!#REF!</definedName>
    <definedName name="__________A4" hidden="1">'[2]F-05'!#REF!</definedName>
    <definedName name="__________A5" hidden="1">'[3]F-05'!#REF!</definedName>
    <definedName name="__________F">[4]Hoja3!#REF!</definedName>
    <definedName name="__________n1" hidden="1">'[3]F-05'!#REF!</definedName>
    <definedName name="__________n2" hidden="1">'[3]F-05'!#REF!</definedName>
    <definedName name="__________S1" hidden="1">'[3]F-05'!#REF!</definedName>
    <definedName name="_________A1" hidden="1">'[3]F-05'!#REF!</definedName>
    <definedName name="_________A2" hidden="1">'[3]F-05'!#REF!</definedName>
    <definedName name="_________A3" hidden="1">'[3]F-05'!#REF!</definedName>
    <definedName name="_________A4" hidden="1">'[2]F-05'!#REF!</definedName>
    <definedName name="_________A5" hidden="1">'[3]F-05'!#REF!</definedName>
    <definedName name="_________F">[4]Hoja3!#REF!</definedName>
    <definedName name="_________n1" hidden="1">'[3]F-05'!#REF!</definedName>
    <definedName name="_________n2" hidden="1">'[3]F-05'!#REF!</definedName>
    <definedName name="_________S1" hidden="1">'[3]F-05'!#REF!</definedName>
    <definedName name="________A1" hidden="1">'[3]F-05'!#REF!</definedName>
    <definedName name="________A2" hidden="1">'[3]F-05'!#REF!</definedName>
    <definedName name="________A3" hidden="1">'[3]F-05'!#REF!</definedName>
    <definedName name="________A4" hidden="1">'[2]F-05'!#REF!</definedName>
    <definedName name="________A5" hidden="1">'[3]F-05'!#REF!</definedName>
    <definedName name="________F">[4]Hoja3!#REF!</definedName>
    <definedName name="________n1" hidden="1">'[3]F-05'!#REF!</definedName>
    <definedName name="________n2" hidden="1">'[3]F-05'!#REF!</definedName>
    <definedName name="________S1" hidden="1">'[3]F-05'!#REF!</definedName>
    <definedName name="_______A1" hidden="1">'[3]F-05'!#REF!</definedName>
    <definedName name="_______A2" hidden="1">'[3]F-05'!#REF!</definedName>
    <definedName name="_______A3" hidden="1">'[3]F-05'!#REF!</definedName>
    <definedName name="_______A4" hidden="1">'[2]F-05'!#REF!</definedName>
    <definedName name="_______A5" hidden="1">'[3]F-05'!#REF!</definedName>
    <definedName name="_______F">[4]Hoja3!#REF!</definedName>
    <definedName name="_______n1" hidden="1">'[3]F-05'!#REF!</definedName>
    <definedName name="_______n2" hidden="1">'[3]F-05'!#REF!</definedName>
    <definedName name="_______S1" hidden="1">'[3]F-05'!#REF!</definedName>
    <definedName name="______A1" hidden="1">'[3]F-05'!#REF!</definedName>
    <definedName name="______A2" hidden="1">'[3]F-05'!#REF!</definedName>
    <definedName name="______A3" hidden="1">'[3]F-05'!#REF!</definedName>
    <definedName name="______A4" hidden="1">'[2]F-05'!#REF!</definedName>
    <definedName name="______A5" hidden="1">'[3]F-05'!#REF!</definedName>
    <definedName name="______F">[4]Hoja3!#REF!</definedName>
    <definedName name="______n1" hidden="1">'[3]F-05'!#REF!</definedName>
    <definedName name="______n2" hidden="1">'[3]F-05'!#REF!</definedName>
    <definedName name="______S1" hidden="1">'[3]F-05'!#REF!</definedName>
    <definedName name="_____A1" hidden="1">'[3]F-05'!#REF!</definedName>
    <definedName name="_____A2" hidden="1">'[3]F-05'!#REF!</definedName>
    <definedName name="_____A3" hidden="1">'[3]F-05'!#REF!</definedName>
    <definedName name="_____A4" hidden="1">'[2]F-05'!#REF!</definedName>
    <definedName name="_____A5" hidden="1">'[3]F-05'!#REF!</definedName>
    <definedName name="_____F">[4]Hoja3!#REF!</definedName>
    <definedName name="_____n1" hidden="1">'[3]F-05'!#REF!</definedName>
    <definedName name="_____n2" hidden="1">'[3]F-05'!#REF!</definedName>
    <definedName name="_____PAG1">#REF!</definedName>
    <definedName name="_____R">#REF!</definedName>
    <definedName name="_____S1" hidden="1">'[3]F-05'!#REF!</definedName>
    <definedName name="____A1" hidden="1">'[3]F-05'!#REF!</definedName>
    <definedName name="____A2" hidden="1">'[3]F-05'!#REF!</definedName>
    <definedName name="____A3" hidden="1">'[3]F-05'!#REF!</definedName>
    <definedName name="____A4" hidden="1">'[2]F-05'!#REF!</definedName>
    <definedName name="____A5" hidden="1">'[3]F-05'!#REF!</definedName>
    <definedName name="____F">[4]Hoja3!#REF!</definedName>
    <definedName name="____n1" hidden="1">'[3]F-05'!#REF!</definedName>
    <definedName name="____n2" hidden="1">'[3]F-05'!#REF!</definedName>
    <definedName name="____PAG1">#REF!</definedName>
    <definedName name="____qwe4567">#REF!</definedName>
    <definedName name="____R">#REF!</definedName>
    <definedName name="____S1" hidden="1">'[3]F-05'!#REF!</definedName>
    <definedName name="____TP001">#REF!</definedName>
    <definedName name="____TP002">#REF!</definedName>
    <definedName name="____TP003">#REF!</definedName>
    <definedName name="____TP004">#REF!</definedName>
    <definedName name="____TP005">#REF!</definedName>
    <definedName name="____TP006">#REF!</definedName>
    <definedName name="____TP007">#REF!</definedName>
    <definedName name="____TP008">#REF!</definedName>
    <definedName name="____TP009">#REF!</definedName>
    <definedName name="____TP010">#REF!</definedName>
    <definedName name="____TP011">#REF!</definedName>
    <definedName name="____TP013">#REF!</definedName>
    <definedName name="____TP014">#REF!</definedName>
    <definedName name="____TP015">#REF!</definedName>
    <definedName name="____TP016">#REF!</definedName>
    <definedName name="___A1" hidden="1">'[3]F-05'!#REF!</definedName>
    <definedName name="___A2" hidden="1">'[3]F-05'!#REF!</definedName>
    <definedName name="___A3" hidden="1">'[3]F-05'!#REF!</definedName>
    <definedName name="___A4" hidden="1">'[2]F-05'!#REF!</definedName>
    <definedName name="___A5" hidden="1">'[3]F-05'!#REF!</definedName>
    <definedName name="___as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F">[4]Hoja3!#REF!</definedName>
    <definedName name="___n1" hidden="1">'[3]F-05'!#REF!</definedName>
    <definedName name="___n2" hidden="1">'[3]F-05'!#REF!</definedName>
    <definedName name="___PAG1">#REF!</definedName>
    <definedName name="___qwe4567">#REF!</definedName>
    <definedName name="___R">#REF!</definedName>
    <definedName name="___S1" hidden="1">'[3]F-05'!#REF!</definedName>
    <definedName name="___TP001">#REF!</definedName>
    <definedName name="___TP002">#REF!</definedName>
    <definedName name="___TP003">#REF!</definedName>
    <definedName name="___TP004">#REF!</definedName>
    <definedName name="___TP005">#REF!</definedName>
    <definedName name="___TP006">#REF!</definedName>
    <definedName name="___TP007">#REF!</definedName>
    <definedName name="___TP008">#REF!</definedName>
    <definedName name="___TP009">#REF!</definedName>
    <definedName name="___TP010">#REF!</definedName>
    <definedName name="___TP011">#REF!</definedName>
    <definedName name="___TP013">#REF!</definedName>
    <definedName name="___TP014">#REF!</definedName>
    <definedName name="___TP015">#REF!</definedName>
    <definedName name="___TP016">#REF!</definedName>
    <definedName name="__123Graph_A" hidden="1">[5]Limit_ACC_A!$F$17:$I$17</definedName>
    <definedName name="__123Graph_AGraph10" hidden="1">'[6]LIMA-CANTA'!#REF!</definedName>
    <definedName name="__123Graph_AGraph11" hidden="1">'[6]LIMA-CANTA'!#REF!</definedName>
    <definedName name="__123Graph_AGraph12" hidden="1">'[6]LIMA-CANTA'!#REF!</definedName>
    <definedName name="__123Graph_AGraph13" hidden="1">'[6]LIMA-CANTA'!#REF!</definedName>
    <definedName name="__123Graph_AGraph14" hidden="1">'[6]LIMA-CANTA'!#REF!</definedName>
    <definedName name="__123Graph_AGraph15" hidden="1">'[6]LIMA-CANTA'!#REF!</definedName>
    <definedName name="__123Graph_AGraph16" hidden="1">'[6]LIMA-CANTA'!#REF!</definedName>
    <definedName name="__123Graph_AGraph17" hidden="1">'[6]LIMA-CANTA'!#REF!</definedName>
    <definedName name="__123Graph_AGraph18" hidden="1">'[6]LIMA-CANTA'!#REF!</definedName>
    <definedName name="__123Graph_AGraph2" hidden="1">'[6]LIMA-CANTA'!#REF!</definedName>
    <definedName name="__123Graph_AGraph3" hidden="1">'[6]LIMA-CANTA'!#REF!</definedName>
    <definedName name="__123Graph_AGraph4" hidden="1">'[6]LIMA-CANTA'!#REF!</definedName>
    <definedName name="__123Graph_AGraph5" hidden="1">'[6]LIMA-CANTA'!#REF!</definedName>
    <definedName name="__123Graph_AGraph6" hidden="1">'[6]LIMA-CANTA'!#REF!</definedName>
    <definedName name="__123Graph_AGraph7" hidden="1">'[6]LIMA-CANTA'!#REF!</definedName>
    <definedName name="__123Graph_AGraph8" hidden="1">'[6]LIMA-CANTA'!#REF!</definedName>
    <definedName name="__123Graph_AGraph9" hidden="1">'[6]LIMA-CANTA'!#REF!</definedName>
    <definedName name="__123Graph_X" hidden="1">[5]Limit_ACC_A!$F$11:$I$11</definedName>
    <definedName name="__123Graph_XGRA1" hidden="1">'[3]F-05'!#REF!</definedName>
    <definedName name="__123Graph_XGRA2" hidden="1">'[3]F-05'!#REF!</definedName>
    <definedName name="__123Graph_XGraph10" hidden="1">'[6]LIMA-CANTA'!#REF!</definedName>
    <definedName name="__123Graph_XGraph11" hidden="1">'[6]LIMA-CANTA'!#REF!</definedName>
    <definedName name="__123Graph_XGraph12" hidden="1">'[6]LIMA-CANTA'!#REF!</definedName>
    <definedName name="__123Graph_XGraph13" hidden="1">'[6]LIMA-CANTA'!#REF!</definedName>
    <definedName name="__123Graph_XGraph14" hidden="1">'[6]LIMA-CANTA'!#REF!</definedName>
    <definedName name="__123Graph_XGraph15" hidden="1">'[6]LIMA-CANTA'!#REF!</definedName>
    <definedName name="__123Graph_XGraph16" hidden="1">'[6]LIMA-CANTA'!#REF!</definedName>
    <definedName name="__123Graph_XGraph17" hidden="1">'[6]LIMA-CANTA'!#REF!</definedName>
    <definedName name="__123Graph_XGraph18" hidden="1">'[6]LIMA-CANTA'!#REF!</definedName>
    <definedName name="__123Graph_XGraph3" hidden="1">'[6]LIMA-CANTA'!#REF!</definedName>
    <definedName name="__123Graph_XGraph4" hidden="1">'[6]LIMA-CANTA'!#REF!</definedName>
    <definedName name="__123Graph_XGraph5" hidden="1">'[6]LIMA-CANTA'!#REF!</definedName>
    <definedName name="__123Graph_XGraph6" hidden="1">'[6]LIMA-CANTA'!#REF!</definedName>
    <definedName name="__123Graph_XGraph7" hidden="1">'[6]LIMA-CANTA'!#REF!</definedName>
    <definedName name="__123Graph_XGraph8" hidden="1">'[6]LIMA-CANTA'!#REF!</definedName>
    <definedName name="__123Graph_XGraph9" hidden="1">'[6]LIMA-CANTA'!#REF!</definedName>
    <definedName name="__A1" hidden="1">'[3]F-05'!#REF!</definedName>
    <definedName name="__A2" hidden="1">'[3]F-05'!#REF!</definedName>
    <definedName name="__A3" hidden="1">'[3]F-05'!#REF!</definedName>
    <definedName name="__A4" hidden="1">'[2]F-05'!#REF!</definedName>
    <definedName name="__A5" hidden="1">'[3]F-05'!#REF!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CC53">#REF!</definedName>
    <definedName name="__ACC54">#REF!</definedName>
    <definedName name="__ACC56">#REF!</definedName>
    <definedName name="__as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BUT38">#REF!</definedName>
    <definedName name="__BUT78">#REF!</definedName>
    <definedName name="__F">[4]Hoja3!#REF!</definedName>
    <definedName name="__n1" hidden="1">'[3]F-05'!#REF!</definedName>
    <definedName name="__n2" hidden="1">'[3]F-05'!#REF!</definedName>
    <definedName name="__PAG1">#REF!</definedName>
    <definedName name="__pla1">#REF!</definedName>
    <definedName name="__pla2">#REF!</definedName>
    <definedName name="__pla3">#REF!</definedName>
    <definedName name="__pla4">#REF!</definedName>
    <definedName name="__pla5">#REF!</definedName>
    <definedName name="__pla6">#REF!</definedName>
    <definedName name="__qwe4567">#REF!</definedName>
    <definedName name="__R">#REF!</definedName>
    <definedName name="__S1" hidden="1">'[3]F-05'!#REF!</definedName>
    <definedName name="__TCA704">#REF!</definedName>
    <definedName name="__TOR10">#REF!</definedName>
    <definedName name="__TOR14">#REF!</definedName>
    <definedName name="__TP001">#REF!</definedName>
    <definedName name="__TP002">#REF!</definedName>
    <definedName name="__TP003">#REF!</definedName>
    <definedName name="__TP004">#REF!</definedName>
    <definedName name="__TP005">#REF!</definedName>
    <definedName name="__TP006">#REF!</definedName>
    <definedName name="__TP007">#REF!</definedName>
    <definedName name="__TP008">#REF!</definedName>
    <definedName name="__TP009">#REF!</definedName>
    <definedName name="__TP010">#REF!</definedName>
    <definedName name="__TP011">#REF!</definedName>
    <definedName name="__TP013">#REF!</definedName>
    <definedName name="__TP014">#REF!</definedName>
    <definedName name="__TP015">#REF!</definedName>
    <definedName name="__TP016">#REF!</definedName>
    <definedName name="__TR4">#REF!</definedName>
    <definedName name="_020037">#REF!</definedName>
    <definedName name="_020488">#REF!</definedName>
    <definedName name="_1_0_0_F" hidden="1">'[2]F-05'!#REF!</definedName>
    <definedName name="_36_0_0_F" hidden="1">'[2]F-05'!#REF!</definedName>
    <definedName name="_37_0_0_F" hidden="1">'[2]F-05'!#REF!</definedName>
    <definedName name="_38_0_0_F" hidden="1">'[2]F-05'!#REF!</definedName>
    <definedName name="_58_0_0_F" hidden="1">'[2]F-05'!#REF!</definedName>
    <definedName name="_59_0_0_F" hidden="1">'[2]F-05'!#REF!</definedName>
    <definedName name="_60_0_0_F" hidden="1">'[2]F-05'!#REF!</definedName>
    <definedName name="_64_0_0_F" hidden="1">'[2]F-05'!#REF!</definedName>
    <definedName name="_65_0_0_F" hidden="1">'[2]F-05'!#REF!</definedName>
    <definedName name="_75_0_0_F" hidden="1">'[2]F-05'!#REF!</definedName>
    <definedName name="_76_0_0_F" hidden="1">'[2]F-05'!#REF!</definedName>
    <definedName name="_77_0_0_F" hidden="1">'[2]F-05'!#REF!</definedName>
    <definedName name="_8_0_0_F" hidden="1">'[2]F-05'!#REF!</definedName>
    <definedName name="_A1" hidden="1">'[3]F-05'!#REF!</definedName>
    <definedName name="_A2" hidden="1">'[3]F-05'!#REF!</definedName>
    <definedName name="_A3" hidden="1">'[3]F-05'!#REF!</definedName>
    <definedName name="_A4" hidden="1">'[2]F-05'!#REF!</definedName>
    <definedName name="_A5" hidden="1">'[3]F-05'!#REF!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s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UT38">#REF!</definedName>
    <definedName name="_BUT78">#REF!</definedName>
    <definedName name="_CAJAS" hidden="1">#REF!</definedName>
    <definedName name="_Dist_Bin" hidden="1">'[7]17 Valorización'!#REF!</definedName>
    <definedName name="_Dist_Values" hidden="1">'[7]17 Valorización'!#REF!</definedName>
    <definedName name="_F">[4]Hoja3!#REF!</definedName>
    <definedName name="_F1">[4]Hoja3!#REF!</definedName>
    <definedName name="_fdel" hidden="1">'[8]Tiraje Mix'!#REF!</definedName>
    <definedName name="_Fill" hidden="1">#REF!</definedName>
    <definedName name="_xlnm._FilterDatabase" localSheetId="0" hidden="1">'CC_IIEE_MAMBO 6.1'!$B$7:$X$642</definedName>
    <definedName name="_xlnm._FilterDatabase" localSheetId="3" hidden="1">MACEJOMI_V.02!$A$10:$F$277</definedName>
    <definedName name="_xlnm._FilterDatabase" hidden="1">[9]Sheet1!$A$9:$T$412</definedName>
    <definedName name="_IGV2">#REF!</definedName>
    <definedName name="_jz32">'[10]Liebman 134'!#REF!</definedName>
    <definedName name="_Key1" hidden="1">#REF!</definedName>
    <definedName name="_Key2" hidden="1">#REF!</definedName>
    <definedName name="_MET1">#REF!</definedName>
    <definedName name="_MET2">#REF!</definedName>
    <definedName name="_mop1">#REF!</definedName>
    <definedName name="_murostrecca" hidden="1">'[8]Tiraje Mix'!#REF!</definedName>
    <definedName name="_n1" hidden="1">'[3]F-05'!#REF!</definedName>
    <definedName name="_n2" hidden="1">'[3]F-05'!#REF!</definedName>
    <definedName name="_Order1" hidden="1">255</definedName>
    <definedName name="_Order2" hidden="1">255</definedName>
    <definedName name="_PAG1">#REF!</definedName>
    <definedName name="_Parse_Out" hidden="1">#REF!</definedName>
    <definedName name="_pla1">#REF!</definedName>
    <definedName name="_pla2">#REF!</definedName>
    <definedName name="_pla3">#REF!</definedName>
    <definedName name="_pla4">#REF!</definedName>
    <definedName name="_pla5">#REF!</definedName>
    <definedName name="_pla6">#REF!</definedName>
    <definedName name="_qwe4567">#REF!</definedName>
    <definedName name="_R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" hidden="1">#REF!</definedName>
    <definedName name="_S1" hidden="1">'[3]F-05'!#REF!</definedName>
    <definedName name="_Sort" hidden="1">#REF!</definedName>
    <definedName name="_TCA704">#REF!</definedName>
    <definedName name="_TOR10">#REF!</definedName>
    <definedName name="_TOR14">#REF!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´cAE°eE¹" hidden="1">#REF!</definedName>
    <definedName name="￠￥cAE¡ÆeEⓒo" hidden="1">#REF!</definedName>
    <definedName name="A">#REF!</definedName>
    <definedName name="A_001">[11]puni!$H$51</definedName>
    <definedName name="A_002">[11]puni!$H$97</definedName>
    <definedName name="A_003">[11]puni!$H$143</definedName>
    <definedName name="A_004">[11]puni!$H$189</definedName>
    <definedName name="A_005">[11]puni!$H$235</definedName>
    <definedName name="A_006">[11]puni!$H$281</definedName>
    <definedName name="A_007">[11]puni!$H$327</definedName>
    <definedName name="A_008">[11]puni!$H$373</definedName>
    <definedName name="A_009">[11]puni!$H$425</definedName>
    <definedName name="A_1">#REF!</definedName>
    <definedName name="A_1___0">#REF!</definedName>
    <definedName name="A_1___1">#REF!</definedName>
    <definedName name="A_1___2">#REF!</definedName>
    <definedName name="A_1___3">#REF!</definedName>
    <definedName name="A_1___4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___0">#REF!</definedName>
    <definedName name="A_2___1">#REF!</definedName>
    <definedName name="A_2___2">#REF!</definedName>
    <definedName name="A_2___3">#REF!</definedName>
    <definedName name="A_2___4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'[12]RESUMEN DE COTIZACION'!$D$6:$D$19</definedName>
    <definedName name="A_512">[13]puni!$H$143</definedName>
    <definedName name="A_6">'[12]RESUMEN DE COTIZACION'!$E$6:$E$19</definedName>
    <definedName name="A_7">#REF!</definedName>
    <definedName name="A_8">#REF!</definedName>
    <definedName name="A_9">#REF!</definedName>
    <definedName name="A_edif_final">#REF!</definedName>
    <definedName name="A_IMPRESIÓN_IM">#REF!</definedName>
    <definedName name="A_sot_final">[14]Resumen!$L$11</definedName>
    <definedName name="AA">#REF!</definedName>
    <definedName name="aaa">#REF!</definedName>
    <definedName name="aaa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aa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AAAA" hidden="1">'[8]Tiraje Mix'!#REF!</definedName>
    <definedName name="aaaaaaaaaaaaaaaaaaaaaaaa">#REF!</definedName>
    <definedName name="AB" localSheetId="5" hidden="1">{#N/A,#N/A,TRUE,"INGENIERIA";#N/A,#N/A,TRUE,"COMPRAS";#N/A,#N/A,TRUE,"DIRECCION";#N/A,#N/A,TRUE,"RESUMEN"}</definedName>
    <definedName name="AB" hidden="1">{#N/A,#N/A,TRUE,"INGENIERIA";#N/A,#N/A,TRUE,"COMPRAS";#N/A,#N/A,TRUE,"DIRECCION";#N/A,#N/A,TRUE,"RESUMEN"}</definedName>
    <definedName name="ABCDE" hidden="1">#REF!</definedName>
    <definedName name="ABRAZ">#REF!</definedName>
    <definedName name="AC">#REF!</definedName>
    <definedName name="Acceso_IP">#REF!</definedName>
    <definedName name="ACCESORIOS">#REF!</definedName>
    <definedName name="AccessDatabase" hidden="1">"C:\posec\DATABASE\vlv_list\vlvlist1.mdb"</definedName>
    <definedName name="AccInfo">#REF!</definedName>
    <definedName name="AccIP">#REF!</definedName>
    <definedName name="ACE">#REF!</definedName>
    <definedName name="ACER.">#REF!</definedName>
    <definedName name="acero">#REF!</definedName>
    <definedName name="ACOM_CC">#REF!</definedName>
    <definedName name="ACOM_SC">#REF!</definedName>
    <definedName name="ACOSTO_ARQ">#REF!</definedName>
    <definedName name="ACOSTO_EST">#REF!</definedName>
    <definedName name="ACOSTO_GENERAL">#REF!</definedName>
    <definedName name="ACOSTO_I.E.">#REF!</definedName>
    <definedName name="ACOSTO_I.S.">#REF!</definedName>
    <definedName name="ACOSTO_O.P.">#REF!</definedName>
    <definedName name="AcousticRating">[15]Data!$J$3:$J$6</definedName>
    <definedName name="ACT">#REF!</definedName>
    <definedName name="acu">#REF!</definedName>
    <definedName name="aD">#REF!</definedName>
    <definedName name="Administrador.Obra">"Heriberto Crisanto"</definedName>
    <definedName name="AE">#REF!</definedName>
    <definedName name="AFI">#REF!</definedName>
    <definedName name="afirmado">#REF!</definedName>
    <definedName name="AFN">#REF!</definedName>
    <definedName name="AFNIT">#REF!</definedName>
    <definedName name="AFP">#REF!</definedName>
    <definedName name="AFPYN">#REF!</definedName>
    <definedName name="Agua">#REF!</definedName>
    <definedName name="AIU">[16]Hoja1!$H$13</definedName>
    <definedName name="alambre">#REF!</definedName>
    <definedName name="Alizadora">#REF!</definedName>
    <definedName name="Almacén_sótano">#REF!</definedName>
    <definedName name="Almacenero">"Jean Carlos Mendoza"</definedName>
    <definedName name="ALMUERZO_FAENA">#REF!</definedName>
    <definedName name="AMI">#REF!</definedName>
    <definedName name="AN">#REF!</definedName>
    <definedName name="ANAC">#REF!</definedName>
    <definedName name="Analisis">#REF!</definedName>
    <definedName name="ANCHOS">[17]Pavimentos!$A$11:$I$5692</definedName>
    <definedName name="Anexo_EEFF">#REF!</definedName>
    <definedName name="ANEXO3A1">#REF!</definedName>
    <definedName name="ANEXO3A2">#REF!</definedName>
    <definedName name="anscount" hidden="1">1</definedName>
    <definedName name="Ant_1">#REF!</definedName>
    <definedName name="Ant_10">'[18]Avance financiero'!$F$22</definedName>
    <definedName name="Ant_2">#REF!</definedName>
    <definedName name="Ant_3">#REF!</definedName>
    <definedName name="Ant_4">#REF!</definedName>
    <definedName name="Ant_5">#REF!</definedName>
    <definedName name="Ant_6">'[18]Avance financiero'!$F$18</definedName>
    <definedName name="Ant_7">'[18]Avance financiero'!$F$19</definedName>
    <definedName name="Ant_8">'[18]Avance financiero'!$F$20</definedName>
    <definedName name="Ant_9">'[18]Avance financiero'!$F$21</definedName>
    <definedName name="Anticipo">#REF!</definedName>
    <definedName name="apisonadora">#REF!</definedName>
    <definedName name="APROVA">[19]APUestr!#REF!</definedName>
    <definedName name="Aprox">#REF!</definedName>
    <definedName name="Aproximacion">#REF!</definedName>
    <definedName name="ApuEstructuras">#REF!</definedName>
    <definedName name="Arancel">#REF!</definedName>
    <definedName name="AREA">#REF!</definedName>
    <definedName name="Area__cm2">#REF!</definedName>
    <definedName name="Area_8">[20]AreaTechada!$G$8</definedName>
    <definedName name="AREA_COLUMNAS">#REF!</definedName>
    <definedName name="_xlnm.Print_Area" localSheetId="6">'PPTO. SÓTANOS'!$A$1:$H$253</definedName>
    <definedName name="_xlnm.Print_Area" localSheetId="5">'PPTO. TORRE 1'!$A$1:$H$279</definedName>
    <definedName name="_xlnm.Print_Area">#REF!</definedName>
    <definedName name="Area_Impresión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5">[20]AreaTechada!$G$15</definedName>
    <definedName name="AreaC">[20]AreaTechada!$G$16</definedName>
    <definedName name="arealey">[20]AreaTechada!$F$18</definedName>
    <definedName name="AREAS">[21]WEEKBASE!$A$14:$B$19</definedName>
    <definedName name="areas1">#REF!</definedName>
    <definedName name="areatechada">#REF!</definedName>
    <definedName name="ARENA">[1]A!$D$55:$D$56</definedName>
    <definedName name="arenado">#REF!</definedName>
    <definedName name="arenag">#REF!</definedName>
    <definedName name="ARMADOS">#REF!</definedName>
    <definedName name="ARQ." hidden="1">#REF!</definedName>
    <definedName name="ARTEFACTOS">#REF!</definedName>
    <definedName name="a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AS">#REF!</definedName>
    <definedName name="as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df">#REF!</definedName>
    <definedName name="asdfg">[22]TC!#REF!</definedName>
    <definedName name="asdfgh">#REF!</definedName>
    <definedName name="ase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e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F" hidden="1">#REF!</definedName>
    <definedName name="AT">[23]OG!#REF!</definedName>
    <definedName name="ATotal">#REF!</definedName>
    <definedName name="AVD">('[24]METRADOS ESTRUCTURAS B-1'!$A:$I,'[24]METRADOS ESTRUCTURAS B-1'!$1:$9)</definedName>
    <definedName name="Ay">#REF!</definedName>
    <definedName name="Ayudante_Montaje">#REF!</definedName>
    <definedName name="Ayudante_Obras_Civiles">#REF!</definedName>
    <definedName name="azot">#REF!</definedName>
    <definedName name="B">'[25]pu Estructuras'!#REF!</definedName>
    <definedName name="B_1">#REF!</definedName>
    <definedName name="B_1___0">#REF!</definedName>
    <definedName name="B_1___1">#REF!</definedName>
    <definedName name="B_1___2">#REF!</definedName>
    <definedName name="B_1___3">#REF!</definedName>
    <definedName name="B_1___4">#REF!</definedName>
    <definedName name="B_2">#REF!</definedName>
    <definedName name="B_2___0">#REF!</definedName>
    <definedName name="B_2___1">#REF!</definedName>
    <definedName name="B_2___2">#REF!</definedName>
    <definedName name="B_2___3">#REF!</definedName>
    <definedName name="B_2___4">#REF!</definedName>
    <definedName name="B01_">#REF!</definedName>
    <definedName name="B01____0">#REF!</definedName>
    <definedName name="B01____1">#REF!</definedName>
    <definedName name="B01____2">#REF!</definedName>
    <definedName name="B01____3">#REF!</definedName>
    <definedName name="B01____4">#REF!</definedName>
    <definedName name="B02_">#REF!</definedName>
    <definedName name="B02____0">#REF!</definedName>
    <definedName name="B02____1">#REF!</definedName>
    <definedName name="B02____2">#REF!</definedName>
    <definedName name="B02____3">#REF!</definedName>
    <definedName name="B02____4">#REF!</definedName>
    <definedName name="B03_">#REF!</definedName>
    <definedName name="B03____0">#REF!</definedName>
    <definedName name="B03____1">#REF!</definedName>
    <definedName name="B03____2">#REF!</definedName>
    <definedName name="B03____3">#REF!</definedName>
    <definedName name="B03____4">#REF!</definedName>
    <definedName name="B04_">#REF!</definedName>
    <definedName name="B04____0">#REF!</definedName>
    <definedName name="B04____1">#REF!</definedName>
    <definedName name="B04____2">#REF!</definedName>
    <definedName name="B04____3">#REF!</definedName>
    <definedName name="B04____4">#REF!</definedName>
    <definedName name="B05_">#REF!</definedName>
    <definedName name="B05____0">#REF!</definedName>
    <definedName name="B05____1">#REF!</definedName>
    <definedName name="B05____2">#REF!</definedName>
    <definedName name="B05____3">#REF!</definedName>
    <definedName name="B05____4">#REF!</definedName>
    <definedName name="B06_">#REF!</definedName>
    <definedName name="B06____0">#REF!</definedName>
    <definedName name="B06____1">#REF!</definedName>
    <definedName name="B06____2">#REF!</definedName>
    <definedName name="B06____3">#REF!</definedName>
    <definedName name="B06____4">#REF!</definedName>
    <definedName name="B07_">#REF!</definedName>
    <definedName name="B07____0">#REF!</definedName>
    <definedName name="B07____1">#REF!</definedName>
    <definedName name="B07____2">#REF!</definedName>
    <definedName name="B07____3">#REF!</definedName>
    <definedName name="B07____4">#REF!</definedName>
    <definedName name="B08_">#REF!</definedName>
    <definedName name="B08____0">#REF!</definedName>
    <definedName name="B08____1">#REF!</definedName>
    <definedName name="B08____2">#REF!</definedName>
    <definedName name="B08____3">#REF!</definedName>
    <definedName name="B08____4">#REF!</definedName>
    <definedName name="B1_Dpto_1_1">#REF!</definedName>
    <definedName name="B1_Dpto_2_1">#REF!</definedName>
    <definedName name="B1_Dpto_3_1">#REF!</definedName>
    <definedName name="B1_Dpto_4_1">#REF!</definedName>
    <definedName name="B2_Dpto_1_1">#REF!</definedName>
    <definedName name="B2_Dpto_2_1">#REF!</definedName>
    <definedName name="B2_Dpto_3_1">#REF!</definedName>
    <definedName name="B2_Dpto_4_1">#REF!</definedName>
    <definedName name="BAJADA">#REF!</definedName>
    <definedName name="BASE">#REF!</definedName>
    <definedName name="_xlnm.Database">[26]Hoja1!#REF!</definedName>
    <definedName name="BASES">#REF!</definedName>
    <definedName name="bbbb">#REF!</definedName>
    <definedName name="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D_Equipos">#REF!</definedName>
    <definedName name="BD_ManoObra">#REF!</definedName>
    <definedName name="BD_Materiales">#REF!</definedName>
    <definedName name="BD_otros">#REF!</definedName>
    <definedName name="BDE">[27]Precios!$B$213:$F$294</definedName>
    <definedName name="BDEQUIPOS">[28]PRECIOS!$B$236:$D$311</definedName>
    <definedName name="BDM">[27]Precios!$B$179:$F$209</definedName>
    <definedName name="BDMAT">[27]Precios!$B$7:$F$175</definedName>
    <definedName name="BDO">[27]Precios!$B$7:$F$175</definedName>
    <definedName name="BF_MATERIALES">'[29]PRECIOS '!$B$7:$F$194</definedName>
    <definedName name="BF_MO">'[29]PRECIOS '!$B$198:$F$229</definedName>
    <definedName name="bitumen">#REF!</definedName>
    <definedName name="bmjukj">#REF!</definedName>
    <definedName name="bn" localSheetId="5" hidden="1">{#N/A,#N/A,TRUE,"1842CWN0"}</definedName>
    <definedName name="bn" hidden="1">{#N/A,#N/A,TRUE,"1842CWN0"}</definedName>
    <definedName name="bnhgh">#REF!</definedName>
    <definedName name="bnhj">#REF!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bomba">#REF!</definedName>
    <definedName name="bomel">#REF!</definedName>
    <definedName name="bridas">#REF!</definedName>
    <definedName name="BuiltIn_AutoFilter___1">#REF!</definedName>
    <definedName name="BuiltIn_AutoFilter___2">#REF!</definedName>
    <definedName name="BuiltIn_AutoFilter___3">#REF!</definedName>
    <definedName name="BuiltIn_AutoFilter___4">#REF!</definedName>
    <definedName name="BuiltIn_AutoFilter___5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1">#REF!</definedName>
    <definedName name="BuiltIn_Print_Area___0___0___2">#REF!</definedName>
    <definedName name="BuiltIn_Print_Area___0___1">#REF!</definedName>
    <definedName name="BuiltIn_Print_Area___0___2">#REF!</definedName>
    <definedName name="BuiltIn_Print_Titles">#REF!</definedName>
    <definedName name="BuiltIn_Print_Titles___0">#REF!</definedName>
    <definedName name="BuiltIn_Print_Titles___1___1">#REF!</definedName>
    <definedName name="C_1">#REF!</definedName>
    <definedName name="C_1___0">#REF!</definedName>
    <definedName name="C_1___1">#REF!</definedName>
    <definedName name="C_1___2">#REF!</definedName>
    <definedName name="C_1___3">#REF!</definedName>
    <definedName name="C_1___4">#REF!</definedName>
    <definedName name="C_2">#REF!</definedName>
    <definedName name="C_2___0">#REF!</definedName>
    <definedName name="C_2___1">#REF!</definedName>
    <definedName name="C_2___2">#REF!</definedName>
    <definedName name="C_2___3">#REF!</definedName>
    <definedName name="C_2___4">#REF!</definedName>
    <definedName name="C37694030">#REF!</definedName>
    <definedName name="CABLE">#REF!</definedName>
    <definedName name="CAJAS" hidden="1">#REF!</definedName>
    <definedName name="Cambio">#REF!</definedName>
    <definedName name="camion">#REF!</definedName>
    <definedName name="CANALETA">#REF!</definedName>
    <definedName name="CANALETAS">#REF!</definedName>
    <definedName name="CANT.">[30]BASES!$B$4:$B$12</definedName>
    <definedName name="CANT_">#REF!</definedName>
    <definedName name="CANT____0">#REF!</definedName>
    <definedName name="CANT____1">#REF!</definedName>
    <definedName name="CANT____2">#REF!</definedName>
    <definedName name="cañ">#REF!</definedName>
    <definedName name="CAP">#REF!</definedName>
    <definedName name="CAPACIDAD">'[31]Precio de Instalación TDP'!$M$61:$O$61</definedName>
    <definedName name="capacidadmodelos">#REF!</definedName>
    <definedName name="Capataz_Montaje">#REF!</definedName>
    <definedName name="Capataz_Obras_Civiles">#REF!</definedName>
    <definedName name="Capt">#REF!</definedName>
    <definedName name="CAPU">#REF!</definedName>
    <definedName name="cargaretroexcavadora">#REF!</definedName>
    <definedName name="CARPINT">#REF!</definedName>
    <definedName name="Categoría_RMA">'[31]Tipo de Compra'!#REF!</definedName>
    <definedName name="Caudales_IP">#REF!</definedName>
    <definedName name="cc">#REF!</definedName>
    <definedName name="cc___0">#REF!</definedName>
    <definedName name="cc___1">#REF!</definedName>
    <definedName name="CCC" hidden="1">#REF!</definedName>
    <definedName name="ccc___0">#REF!</definedName>
    <definedName name="ccc___1">#REF!</definedName>
    <definedName name="cccc">#REF!</definedName>
    <definedName name="cccc___0">#REF!</definedName>
    <definedName name="cccc___1">#REF!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c">#REF!</definedName>
    <definedName name="CCDXXXSP">'[25]pu Estructuras'!#REF!</definedName>
    <definedName name="CClub">#REF!</definedName>
    <definedName name="CCX">'[25]pu Estructuras'!#REF!</definedName>
    <definedName name="CCXC">'[25]pu Estructuras'!#REF!</definedName>
    <definedName name="CD">#REF!</definedName>
    <definedName name="CDATE">#REF!</definedName>
    <definedName name="CDSHOP">[32]N°1!$F$1302</definedName>
    <definedName name="CDXXV">'[25]pu Estructuras'!#REF!</definedName>
    <definedName name="CEM">#REF!</definedName>
    <definedName name="CEMENTO">[1]A!$D$61:$D$62</definedName>
    <definedName name="cemento1">#REF!</definedName>
    <definedName name="CENTROS">#REF!</definedName>
    <definedName name="CERRADURAS">#REF!</definedName>
    <definedName name="Cert_1">#REF!</definedName>
    <definedName name="Cert_10">[18]N°10!$K$1189</definedName>
    <definedName name="Cert_2">#REF!</definedName>
    <definedName name="Cert_3">#REF!</definedName>
    <definedName name="Cert_4">#REF!</definedName>
    <definedName name="Cert_5">#REF!</definedName>
    <definedName name="Cert_6">[18]N°6!$K$1189</definedName>
    <definedName name="Cert_7">[18]N°7!$K$1189</definedName>
    <definedName name="Cert_8">[18]N°8!$K$1189</definedName>
    <definedName name="Cert_9">[18]N°9!$K$1189</definedName>
    <definedName name="certactual1">#REF!</definedName>
    <definedName name="cfc100t1">#REF!</definedName>
    <definedName name="cfc2101l">#REF!</definedName>
    <definedName name="cfc2101p">#REF!</definedName>
    <definedName name="cfc210t1">#REF!</definedName>
    <definedName name="cfc210tv">#REF!</definedName>
    <definedName name="cfc245t1">#REF!</definedName>
    <definedName name="cfc245t1f">#REF!</definedName>
    <definedName name="cfc245tv">#REF!</definedName>
    <definedName name="Choca">#REF!</definedName>
    <definedName name="CIM" hidden="1">#REF!</definedName>
    <definedName name="Cisterna">#REF!</definedName>
    <definedName name="CL">'[33]Encofrado BVR Unispan'!$C$9</definedName>
    <definedName name="clave">[34]Coating!#REF!</definedName>
    <definedName name="clavos">#REF!</definedName>
    <definedName name="CLI">[35]PPC!#REF!</definedName>
    <definedName name="CLIENTE">#REF!</definedName>
    <definedName name="CLOSETS">#REF!</definedName>
    <definedName name="CNI">#REF!</definedName>
    <definedName name="co">#REF!</definedName>
    <definedName name="COCINAS">#REF!</definedName>
    <definedName name="Codigo.Proyecto">15</definedName>
    <definedName name="Codigo_sap">#REF!</definedName>
    <definedName name="codigos">'[31]Tipo de Compra'!#REF!</definedName>
    <definedName name="codigos2">'[31]Tipo de Compra'!#REF!</definedName>
    <definedName name="Coef">[36]Plantilla_Finanzas!#REF!</definedName>
    <definedName name="Columnas_sótano">#REF!</definedName>
    <definedName name="Columnas_tienda">#REF!</definedName>
    <definedName name="Columnetas" hidden="1">'[8]Tiraje Mix'!#REF!</definedName>
    <definedName name="COMAS">#REF!</definedName>
    <definedName name="COMP">'[37]PRECIOS MATERIALES'!$C$22</definedName>
    <definedName name="COMPE">#REF!</definedName>
    <definedName name="COMPI">#REF!</definedName>
    <definedName name="Compresora">#REF!</definedName>
    <definedName name="CONCQTY">#REF!</definedName>
    <definedName name="Concretero">#REF!</definedName>
    <definedName name="condi">'[38]Programa Seguro'!$AO$1</definedName>
    <definedName name="CONDUC">#REF!</definedName>
    <definedName name="Configuration">[15]Data!$B$3:$B$25</definedName>
    <definedName name="confilm">#REF!</definedName>
    <definedName name="CONS">[39]AreaTechada!$G$16</definedName>
    <definedName name="Consolidado" localSheetId="5">{"Demoliciones y desmontajes","Campamentos","Provisionales","Ensayos","Energía y Agua","Movilización y Desmov.","Topografía","Trans. Vertical y Horizontal","Seguridad, Salud y MA","Adicionales"}</definedName>
    <definedName name="Consolidado">{"Demoliciones y desmontajes","Campamentos","Provisionales","Ensayos","Energía y Agua","Movilización y Desmov.","Topografía","Trans. Vertical y Horizontal","Seguridad, Salud y MA","Adicionales"}</definedName>
    <definedName name="Contra">#REF!</definedName>
    <definedName name="COPIA">#REF!</definedName>
    <definedName name="COPY">#REF!</definedName>
    <definedName name="COPY2">#REF!</definedName>
    <definedName name="COPY3">#REF!</definedName>
    <definedName name="CORONA">#REF!</definedName>
    <definedName name="cortadora">#REF!</definedName>
    <definedName name="corte">#REF!</definedName>
    <definedName name="COSTO_POSESION">'[40]POSESIÓN 2003'!#REF!</definedName>
    <definedName name="COSTO_POSESION1">'[40]POSESIÓN 2003'!#REF!</definedName>
    <definedName name="Costos">#REF!</definedName>
    <definedName name="Cp">#REF!</definedName>
    <definedName name="cretex">#REF!</definedName>
    <definedName name="CU">#REF!</definedName>
    <definedName name="CUADRO">[41]DATOS!$A$9:$F$180</definedName>
    <definedName name="cuadro_de_vanos">[42]datos!$A$9:$D$109</definedName>
    <definedName name="cuadro_factores">#REF!</definedName>
    <definedName name="cuadro_mant_rma">#REF!</definedName>
    <definedName name="cuadro_mantenimiento">#REF!</definedName>
    <definedName name="cuadro_mantyrma">#REF!</definedName>
    <definedName name="cuadro01">#REF!</definedName>
    <definedName name="cuadro02">#REF!</definedName>
    <definedName name="CUADRO2">'[43]Plan de fases detallado'!#REF!</definedName>
    <definedName name="CUADRO4">'[43]Plan de fases detallado'!#REF!</definedName>
    <definedName name="Curador">#REF!</definedName>
    <definedName name="cvbghjkui">#REF!</definedName>
    <definedName name="CY" localSheetId="5" hidden="1">{#N/A,#N/A,TRUE,"1842CWN0"}</definedName>
    <definedName name="CY" hidden="1">{#N/A,#N/A,TRUE,"1842CWN0"}</definedName>
    <definedName name="d" hidden="1">'[2]F-05'!#REF!</definedName>
    <definedName name="D___0">#REF!</definedName>
    <definedName name="D___1">#REF!</definedName>
    <definedName name="D___2">#REF!</definedName>
    <definedName name="D___3">#REF!</definedName>
    <definedName name="D___4">#REF!</definedName>
    <definedName name="D_P">[44]CONSIDERACIONES!$L$3</definedName>
    <definedName name="D_T">[44]CONSIDERACIONES!$L$2</definedName>
    <definedName name="DATA">#REF!</definedName>
    <definedName name="DATE">#REF!</definedName>
    <definedName name="Datos">[45]Bdatos!$A$4:$F$15</definedName>
    <definedName name="dav">#REF!</definedName>
    <definedName name="DC">#REF!</definedName>
    <definedName name="DC_1">#REF!</definedName>
    <definedName name="DC_1T">#REF!</definedName>
    <definedName name="DC_2">#REF!</definedName>
    <definedName name="DC_2T">#REF!</definedName>
    <definedName name="dco">[46]Hoja1!$G$197</definedName>
    <definedName name="DCT_CISCO">#REF!</definedName>
    <definedName name="DD">#REF!</definedName>
    <definedName name="ddd" hidden="1">#REF!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fgg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fgg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v">#REF!</definedName>
    <definedName name="deded">#REF!</definedName>
    <definedName name="DENSIDADESFIERRO">[47]SOPORTE!$B$9:$C$18</definedName>
    <definedName name="Desc">#REF!</definedName>
    <definedName name="DESCRIPCION">[48]MATERIALES!$C:$C</definedName>
    <definedName name="Descuento_Especial">#REF!</definedName>
    <definedName name="Descuento_Especial_Anticipo">#REF!</definedName>
    <definedName name="Descuento_Movim.Tierras">#REF!</definedName>
    <definedName name="Descuentos_Router">#REF!</definedName>
    <definedName name="descuentos_routers">#REF!</definedName>
    <definedName name="detalles">#REF!</definedName>
    <definedName name="DETALLES1">#REF!</definedName>
    <definedName name="df" hidden="1">'[2]F-05'!#REF!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\">#REF!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H">#REF!</definedName>
    <definedName name="DIAS_EN_FAENA">#REF!</definedName>
    <definedName name="disco">#REF!</definedName>
    <definedName name="disolvente">#REF!</definedName>
    <definedName name="DISTANCIA">'[31]Precio de Instalación TDP'!$L$62:$L$66</definedName>
    <definedName name="DNT">#REF!</definedName>
    <definedName name="DNTI">#REF!</definedName>
    <definedName name="do">#REF!</definedName>
    <definedName name="DOA">#REF!</definedName>
    <definedName name="dobladora">#REF!</definedName>
    <definedName name="dolar">#REF!</definedName>
    <definedName name="dólar">[49]Resumen!$T$5</definedName>
    <definedName name="dollar">#REF!</definedName>
    <definedName name="DoorMaterial">[15]Data!$R$3:$R$13</definedName>
    <definedName name="dpto2">#REF!</definedName>
    <definedName name="dptp">#REF!</definedName>
    <definedName name="DS_2">#REF!</definedName>
    <definedName name="DS_3">#REF!</definedName>
    <definedName name="DSAF" hidden="1">#REF!</definedName>
    <definedName name="DSD">#REF!</definedName>
    <definedName name="dsfd" hidden="1">#REF!</definedName>
    <definedName name="Dt">#REF!</definedName>
    <definedName name="Dt___0">#REF!</definedName>
    <definedName name="Dt___1">#REF!</definedName>
    <definedName name="Dt___2">#REF!</definedName>
    <definedName name="Dt___3">#REF!</definedName>
    <definedName name="Dt___4">#REF!</definedName>
    <definedName name="DT_0">#REF!</definedName>
    <definedName name="DT_2">#REF!</definedName>
    <definedName name="dta">#REF!</definedName>
    <definedName name="dto_cisco">#REF!</definedName>
    <definedName name="dto_cisco2">#REF!</definedName>
    <definedName name="dto_cisco3">#REF!</definedName>
    <definedName name="dtot">#REF!</definedName>
    <definedName name="dun">#REF!</definedName>
    <definedName name="DURACION">#REF!</definedName>
    <definedName name="DurEtapa">[44]CONSIDERACIONES!$L$5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" hidden="1">'[3]F-05'!#REF!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D" hidden="1">[50]Datos!#REF!</definedName>
    <definedName name="edd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fi7pisos">#REF!</definedName>
    <definedName name="e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if12pisos">#REF!</definedName>
    <definedName name="EDTOTAL">#REF!</definedName>
    <definedName name="e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d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d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">'[51]ANALISIS ALQUILER FERREYROS'!$D$3:$AS$19</definedName>
    <definedName name="eeeee">#REF!</definedName>
    <definedName name="eeeeee">#REF!</definedName>
    <definedName name="eeeeee___0">#REF!</definedName>
    <definedName name="eeeeee___1">#REF!</definedName>
    <definedName name="eeeeeeee">'[12]OBRA CIVIL'!$A$8:$IV$8</definedName>
    <definedName name="EEEEEEEEEEEEEEEEEEEEEEEEEEEEEEEEEEEEEEEEEEEEEEEEEEEEEEEEEEEEEEEEEEEEEEEEEEEEEEEEEEEEEEEEEEEEEEEEEEEEEEEEEEEEEEEEEEEEEEEEEEEEEEEEEEEEEEEEEEEEEEEEEEE" hidden="1">#REF!</definedName>
    <definedName name="eeerrt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r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F">#REF!</definedName>
    <definedName name="EFA">#REF!</definedName>
    <definedName name="ejemplo">'[52]Avance Detallado (ok)'!$L$3:$P$8</definedName>
    <definedName name="ele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l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lec" hidden="1">#REF!</definedName>
    <definedName name="elect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lec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lectricas1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lectricas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lemento">[53]Búsqueda!$N$4:$AB$4</definedName>
    <definedName name="Elementos_de_Seguridad">#REF!</definedName>
    <definedName name="ELEMENTS">[21]WEEKBASE!$A$38:$B$42</definedName>
    <definedName name="EMPALMEVERTICAL">[54]Hoja2!$F$6:$G$14</definedName>
    <definedName name="empH1">'[55]Plac.yMur.'!$X$5</definedName>
    <definedName name="empH12">'[55]Plac.yMur.'!$U$5</definedName>
    <definedName name="empH34">'[55]Plac.yMur.'!$W$5</definedName>
    <definedName name="empH38">'[55]Plac.yMur.'!$T$5</definedName>
    <definedName name="empH58">'[55]Plac.yMur.'!$V$5</definedName>
    <definedName name="empV12">'[55]Plac.yMur.'!$U$4</definedName>
    <definedName name="empV34">'[55]Plac.yMur.'!$W$4</definedName>
    <definedName name="empV38">'[55]Plac.yMur.'!$T$4</definedName>
    <definedName name="empV58">'[55]Plac.yMur.'!$V$4</definedName>
    <definedName name="eq">#REF!</definedName>
    <definedName name="EQ_HERRAM">#REF!</definedName>
    <definedName name="EQUIP">#REF!</definedName>
    <definedName name="equipamiento" hidden="1">'[2]F-05'!#REF!</definedName>
    <definedName name="Equipo">#REF!</definedName>
    <definedName name="EQUIPO_T">#REF!</definedName>
    <definedName name="equipocorte">#REF!</definedName>
    <definedName name="equipos">'[56]presupuesto con 3 conect'!#REF!</definedName>
    <definedName name="EQUIPOT">#REF!</definedName>
    <definedName name="ER">[57]RESUMEN!$D$32</definedName>
    <definedName name="erer">#REF!</definedName>
    <definedName name="ert3erterterter">#REF!</definedName>
    <definedName name="ertef">#REF!</definedName>
    <definedName name="erterte">#REF!</definedName>
    <definedName name="ertrt">#REF!</definedName>
    <definedName name="ertyth">#REF!</definedName>
    <definedName name="ES">#REF!</definedName>
    <definedName name="ESA">#REF!</definedName>
    <definedName name="ESPEJOS">#REF!</definedName>
    <definedName name="Estac_aéreo1">#REF!</definedName>
    <definedName name="Estac_aéreo2">#REF!</definedName>
    <definedName name="EstHH">'[58]DATOS GENERALES'!$B$9</definedName>
    <definedName name="ESTOTAL">#REF!</definedName>
    <definedName name="Estppto">'[58]DATOS GENERALES'!$B$8</definedName>
    <definedName name="Estructura">'[59]Tabiqueria Sotano'!#REF!</definedName>
    <definedName name="et">#REF!</definedName>
    <definedName name="eweer">#REF!</definedName>
    <definedName name="ewfrw">#REF!</definedName>
    <definedName name="ewq">#REF!</definedName>
    <definedName name="ewrthy">#REF!</definedName>
    <definedName name="Excel_BuiltIn_Print_Titles_2">(#REF!,#REF!)</definedName>
    <definedName name="Excel_BuiltIn_Print_Titles_2_1">(#REF!,#REF!)</definedName>
    <definedName name="Excel_BuiltIn_Print_Titles_2_1_1">(#REF!,#REF!)</definedName>
    <definedName name="Excel_BuiltIn_Print_Titles_3">('[60]RESUMEN DE METRADO'!$A$1:$D$65294,'[60]RESUMEN DE METRADO'!$A$1:$IU$11)</definedName>
    <definedName name="Excel_BuiltIn_Print_Titles_3_1">('[60]RESUMEN DE METRADO'!$A$1:$D$71,'[60]RESUMEN DE METRADO'!$A$1:$IU$11)</definedName>
    <definedName name="Excel_BuiltIn_Print_Titles_3_1_1">(#REF!,#REF!)</definedName>
    <definedName name="FA">#REF!</definedName>
    <definedName name="Fa__ksi">#REF!</definedName>
    <definedName name="FACT_DTO_CISCO">#REF!</definedName>
    <definedName name="factor">#REF!</definedName>
    <definedName name="factor_cisco">#REF!</definedName>
    <definedName name="Factor_de_Descuento">[61]PRESENTACION!#REF!</definedName>
    <definedName name="factor_garan">#REF!</definedName>
    <definedName name="factor_trans">#REF!</definedName>
    <definedName name="factor_vrs_años">#REF!</definedName>
    <definedName name="factores_huawei">#REF!</definedName>
    <definedName name="FACTURACIONES_SALDO_DE_OBRA_IPC_Lista">#REF!</definedName>
    <definedName name="fad">#REF!</definedName>
    <definedName name="fbd">#REF!</definedName>
    <definedName name="fbi">#REF!</definedName>
    <definedName name="fd" hidden="1">'[62]F-05'!#REF!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g">'[12]ESTRUCTURA DE HORMIGON'!$A$1:$IV$7</definedName>
    <definedName name="FE">[23]RESUMEN!$B$11</definedName>
    <definedName name="Fecha">#REF!</definedName>
    <definedName name="FFFF" hidden="1">#REF!</definedName>
    <definedName name="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FFFFFF" hidden="1">#REF!</definedName>
    <definedName name="FFFFFFFFFFFFFFFFFFFFFFFFFFFFFFFFFFFFFFFFFFFFFFFFFFFFFFFFFFFFFFFFFF" hidden="1">#REF!</definedName>
    <definedName name="f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.10">#REF!</definedName>
    <definedName name="fg.5">#REF!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hg" localSheetId="5" hidden="1">{#N/A,#N/A,TRUE,"1842CWN0"}</definedName>
    <definedName name="fhg" hidden="1">{#N/A,#N/A,TRUE,"1842CWN0"}</definedName>
    <definedName name="fhh">#REF!</definedName>
    <definedName name="fi">[63]Hoja1!$H$13</definedName>
    <definedName name="fill" hidden="1">'[8]Tiraje Mix'!#REF!</definedName>
    <definedName name="FireRating">[15]Data!$E$3:$E$21</definedName>
    <definedName name="FIRMA">[64]PROYECTOS!$M$26:$M$32</definedName>
    <definedName name="Flamingo">#REF!</definedName>
    <definedName name="fliso">#REF!</definedName>
    <definedName name="FM">#REF!</definedName>
    <definedName name="FN">#REF!</definedName>
    <definedName name="fob">#REF!</definedName>
    <definedName name="fobb">#REF!</definedName>
    <definedName name="Forma_Pago">#REF!</definedName>
    <definedName name="FORMALETA">[1]A!$D$67:$D$68</definedName>
    <definedName name="FORMASMTTO">#REF!</definedName>
    <definedName name="Formato">#REF!</definedName>
    <definedName name="FrameMaterial">[15]Data!$V$3:$V$11</definedName>
    <definedName name="FSD" hidden="1">#REF!</definedName>
    <definedName name="ftd">[65]factores!$B$27</definedName>
    <definedName name="FTDSH" hidden="1">#REF!</definedName>
    <definedName name="fth">[65]factores!$B$26</definedName>
    <definedName name="ftm">[65]factores!$B$25</definedName>
    <definedName name="ftmes">[65]factores!$B$28</definedName>
    <definedName name="FU" hidden="1">[66]Datos!#REF!</definedName>
    <definedName name="fvic">#REF!</definedName>
    <definedName name="FWF">#REF!</definedName>
    <definedName name="Fy__ksi">#REF!</definedName>
    <definedName name="Fy_ksi">'[67]A-50'!$G$4</definedName>
    <definedName name="G">#REF!</definedName>
    <definedName name="G1000PP">#REF!</definedName>
    <definedName name="G11300SP">#REF!</definedName>
    <definedName name="G11625M">#REF!</definedName>
    <definedName name="G11950CP">#REF!</definedName>
    <definedName name="G1325M">#REF!</definedName>
    <definedName name="G1620S">[4]Hoja3!$D$1:$I$65536</definedName>
    <definedName name="G1650SP">#REF!</definedName>
    <definedName name="G1975M">#REF!</definedName>
    <definedName name="G2000PP">#REF!</definedName>
    <definedName name="G2037598">#REF!</definedName>
    <definedName name="G21300SP">#REF!</definedName>
    <definedName name="G21625M">#REF!</definedName>
    <definedName name="G21950CP">#REF!</definedName>
    <definedName name="G2325M">#REF!</definedName>
    <definedName name="G2620S">[4]Hoja3!$J$1:$O$65536</definedName>
    <definedName name="G2650SP">#REF!</definedName>
    <definedName name="G2975M">#REF!</definedName>
    <definedName name="G3000PP">#REF!</definedName>
    <definedName name="G31300SP">#REF!</definedName>
    <definedName name="G31625M">#REF!</definedName>
    <definedName name="G31950CP">#REF!</definedName>
    <definedName name="G3325M">#REF!</definedName>
    <definedName name="G3650SP">#REF!</definedName>
    <definedName name="G3975M">#REF!</definedName>
    <definedName name="GAI">[65]factores!#REF!</definedName>
    <definedName name="GANADAS">'[52]Avance Resumen (ok)'!$R$12:$R$677</definedName>
    <definedName name="GANSEM">'[52]Avance Resumen (ok)'!$Q$12:$Q$677</definedName>
    <definedName name="GARANTIA">#REF!</definedName>
    <definedName name="gasg">#REF!</definedName>
    <definedName name="GASSEM">'[52]Avance Resumen (ok)'!$N$12:$N$677</definedName>
    <definedName name="GASTADAS">'[52]Avance Resumen (ok)'!$O$12:$O$677</definedName>
    <definedName name="gbgg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enDetail">#REF!</definedName>
    <definedName name="Gerente.Proyecto">"Ing. Juan Carlos Tassara"</definedName>
    <definedName name="GES">#REF!</definedName>
    <definedName name="gestion">#REF!</definedName>
    <definedName name="Gestión">#REF!</definedName>
    <definedName name="Gestión02">#REF!</definedName>
    <definedName name="gestiongarantia">#REF!</definedName>
    <definedName name="gfd" hidden="1">#REF!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#REF!</definedName>
    <definedName name="GGE">#REF!</definedName>
    <definedName name="GGESHOP">[32]N°1!$F$1304</definedName>
    <definedName name="GGG">#REF!</definedName>
    <definedName name="ggg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#REF!</definedName>
    <definedName name="gggggg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uu" localSheetId="5" hidden="1">{#N/A,#N/A,TRUE,"1842CWN0"}</definedName>
    <definedName name="gguu" hidden="1">{#N/A,#N/A,TRUE,"1842CWN0"}</definedName>
    <definedName name="gh" hidden="1">#REF!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thy">#REF!</definedName>
    <definedName name="GI">#REF!</definedName>
    <definedName name="gjgf" localSheetId="5" hidden="1">{#N/A,#N/A,TRUE,"INGENIERIA";#N/A,#N/A,TRUE,"COMPRAS";#N/A,#N/A,TRUE,"DIRECCION";#N/A,#N/A,TRUE,"RESUMEN"}</definedName>
    <definedName name="gjgf" hidden="1">{#N/A,#N/A,TRUE,"INGENIERIA";#N/A,#N/A,TRUE,"COMPRAS";#N/A,#N/A,TRUE,"DIRECCION";#N/A,#N/A,TRUE,"RESUMEN"}</definedName>
    <definedName name="gjhgfj" localSheetId="5" hidden="1">{#N/A,#N/A,TRUE,"1842CWN0"}</definedName>
    <definedName name="gjhgfj" hidden="1">{#N/A,#N/A,TRUE,"1842CWN0"}</definedName>
    <definedName name="gjjkk" localSheetId="5" hidden="1">{#N/A,#N/A,TRUE,"1842CWN0"}</definedName>
    <definedName name="gjjkk" hidden="1">{#N/A,#N/A,TRUE,"1842CWN0"}</definedName>
    <definedName name="GlassType">[15]Data!$T$3:$T$9</definedName>
    <definedName name="graf" hidden="1">'[68]LIMA-CANTA'!#REF!</definedName>
    <definedName name="grafico" hidden="1">'[69]F-05'!#REF!</definedName>
    <definedName name="graph0" hidden="1">'[68]LIMA-CANTA'!#REF!</definedName>
    <definedName name="Graph1" hidden="1">'[68]LIMA-CANTA'!#REF!</definedName>
    <definedName name="Grasa">#REF!</definedName>
    <definedName name="GRAVA">[1]A!$D$58:$D$59</definedName>
    <definedName name="GRIFERIA">#REF!</definedName>
    <definedName name="gsdf">#REF!</definedName>
    <definedName name="gsdf___0">#REF!</definedName>
    <definedName name="gsdf___1">#REF!</definedName>
    <definedName name="GU">#REF!</definedName>
    <definedName name="Guia_EEFF">#REF!</definedName>
    <definedName name="Guia_flujo_caja">#REF!</definedName>
    <definedName name="H">#REF!</definedName>
    <definedName name="Handing">[15]Data!$L$3:$L$28</definedName>
    <definedName name="hgjkiklj" localSheetId="5" hidden="1">{#N/A,#N/A,TRUE,"1842CWN0"}</definedName>
    <definedName name="hgjkiklj" hidden="1">{#N/A,#N/A,TRUE,"1842CWN0"}</definedName>
    <definedName name="HHC">#REF!</definedName>
    <definedName name="h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hhhhhhhhhhhhh">#REF!</definedName>
    <definedName name="HHME">#REF!</definedName>
    <definedName name="HHT">#REF!</definedName>
    <definedName name="hjhhhkkhkhk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JYUT" localSheetId="5" hidden="1">{#N/A,#N/A,TRUE,"1842CWN0"}</definedName>
    <definedName name="HJHJYUT" hidden="1">{#N/A,#N/A,TRUE,"1842CWN0"}</definedName>
    <definedName name="hjhuk">#REF!</definedName>
    <definedName name="HOA">#REF!</definedName>
    <definedName name="HOLYDAYS">[70]CALENDARIO!$J$2:$K$180</definedName>
    <definedName name="HORAS_MES">#REF!</definedName>
    <definedName name="Horas_Semana">#REF!</definedName>
    <definedName name="HORAS1">'[52]Avance Resumen (ok)'!$M$12:$M$677</definedName>
    <definedName name="Hormigon">#REF!</definedName>
    <definedName name="HOUSE">#REF!</definedName>
    <definedName name="HT">#REF!</definedName>
    <definedName name="HTA">#REF!</definedName>
    <definedName name="HTML_CodePage" hidden="1">949</definedName>
    <definedName name="HTML_Control" localSheetId="5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yjuyuh">#REF!</definedName>
    <definedName name="I">#REF!</definedName>
    <definedName name="I91.22">#REF!</definedName>
    <definedName name="ICNI">#REF!</definedName>
    <definedName name="IF">#REF!</definedName>
    <definedName name="igv">'[71]Resumen (V)(Soles)'!#REF!</definedName>
    <definedName name="iiii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ii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k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k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MMXX" hidden="1">#REF!</definedName>
    <definedName name="ikkkk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LIULIU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IKLIULI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iklo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l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m">#REF!</definedName>
    <definedName name="ilhgbfh" localSheetId="5" hidden="1">{#N/A,#N/A,TRUE,"1842CWN0"}</definedName>
    <definedName name="ilhgbfh" hidden="1">{#N/A,#N/A,TRUE,"1842CWN0"}</definedName>
    <definedName name="ILNI">#REF!</definedName>
    <definedName name="imp">#REF!</definedName>
    <definedName name="Importe_parcial">#REF!</definedName>
    <definedName name="Impr">[72]Factores!$E$11</definedName>
    <definedName name="Imprimir_área_IM">#REF!</definedName>
    <definedName name="inflac">#REF!</definedName>
    <definedName name="InfoI">#REF!</definedName>
    <definedName name="inform_basica">#REF!</definedName>
    <definedName name="Ing.Asistente.Campo">"Ing. Ricardo Anyaimpoma"</definedName>
    <definedName name="Ing.Asistente.Campo.1">"Ing. Ines Castillo"</definedName>
    <definedName name="Ing.Asistente.OT">"Ing. Ibeth Lijarza"</definedName>
    <definedName name="Ing.Oficina.Tecnica">"Ing. Claudia Castro"</definedName>
    <definedName name="Ing.Residente">"Ing. Julio Obando"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S_ARQ">#REF!</definedName>
    <definedName name="INS_EST">#REF!</definedName>
    <definedName name="INS_GENERAL">#REF!</definedName>
    <definedName name="INS_I.E.">#REF!</definedName>
    <definedName name="INS_I.S.">#REF!</definedName>
    <definedName name="INS_O.P.">#REF!</definedName>
    <definedName name="Insta">#REF!</definedName>
    <definedName name="INSTALAC">#REF!</definedName>
    <definedName name="Insumos">[73]Insumos!$A$6:$E$56</definedName>
    <definedName name="int">#REF!</definedName>
    <definedName name="interior">#REF!</definedName>
    <definedName name="INTERNAM">#REF!</definedName>
    <definedName name="InvInc_Equ">#REF!</definedName>
    <definedName name="InvInc_Mat">#REF!</definedName>
    <definedName name="IOIUOUI" localSheetId="5" hidden="1">{#N/A,#N/A,TRUE,"INGENIERIA";#N/A,#N/A,TRUE,"COMPRAS";#N/A,#N/A,TRUE,"DIRECCION";#N/A,#N/A,TRUE,"RESUMEN"}</definedName>
    <definedName name="IOIUOUI" hidden="1">{#N/A,#N/A,TRUE,"INGENIERIA";#N/A,#N/A,TRUE,"COMPRAS";#N/A,#N/A,TRUE,"DIRECCION";#N/A,#N/A,TRUE,"RESUMEN"}</definedName>
    <definedName name="iooll" localSheetId="5" hidden="1">{#N/A,#N/A,TRUE,"INGENIERIA";#N/A,#N/A,TRUE,"COMPRAS";#N/A,#N/A,TRUE,"DIRECCION";#N/A,#N/A,TRUE,"RESUMEN"}</definedName>
    <definedName name="iooll" hidden="1">{#N/A,#N/A,TRUE,"INGENIERIA";#N/A,#N/A,TRUE,"COMPRAS";#N/A,#N/A,TRUE,"DIRECCION";#N/A,#N/A,TRUE,"RESUMEN"}</definedName>
    <definedName name="IPC">#REF!</definedName>
    <definedName name="IPVPN">#REF!</definedName>
    <definedName name="ISDN">#REF!</definedName>
    <definedName name="item">#REF!</definedName>
    <definedName name="J">#REF!</definedName>
    <definedName name="J225Ç">#REF!</definedName>
    <definedName name="j3255ç">#REF!</definedName>
    <definedName name="J330Ç">#REF!</definedName>
    <definedName name="jfxn" hidden="1">#REF!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j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u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u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ornalero">#REF!</definedName>
    <definedName name="JUCtes.Débiles">#REF!</definedName>
    <definedName name="jujuj">#REF!</definedName>
    <definedName name="K">#REF!</definedName>
    <definedName name="KEY" hidden="1">#REF!</definedName>
    <definedName name="kj" hidden="1">'[2]F-05'!#REF!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p" hidden="1">'[62]F-05'!#REF!</definedName>
    <definedName name="kk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k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k" localSheetId="5" hidden="1">{#N/A,#N/A,FALSE,"WBS 1.06";#N/A,#N/A,FALSE,"WBS 1.14";#N/A,#N/A,FALSE,"WBS 1.17";#N/A,#N/A,FALSE,"WBS 1.18"}</definedName>
    <definedName name="kkkk" hidden="1">{#N/A,#N/A,FALSE,"WBS 1.06";#N/A,#N/A,FALSE,"WBS 1.14";#N/A,#N/A,FALSE,"WBS 1.17";#N/A,#N/A,FALSE,"WBS 1.18"}</definedName>
    <definedName name="kkkl" hidden="1">'[74]Tiraje Mix'!#REF!</definedName>
    <definedName name="kL_r_max">#REF!</definedName>
    <definedName name="kL_rx">#REF!</definedName>
    <definedName name="kL_rz">#REF!</definedName>
    <definedName name="kx">#REF!</definedName>
    <definedName name="kz">#REF!</definedName>
    <definedName name="L.Sociales">#REF!</definedName>
    <definedName name="laca">#REF!</definedName>
    <definedName name="ladrillokk">#REF!</definedName>
    <definedName name="LEVELS">[21]WEEKBASE!$A$45:$B$47</definedName>
    <definedName name="Leyes_Sociales">#REF!</definedName>
    <definedName name="limcount" hidden="1">1</definedName>
    <definedName name="LISTA">#REF!</definedName>
    <definedName name="LIsta_Codigo">'[31]Tipo de Compra'!#REF!</definedName>
    <definedName name="Lista_Router">#REF!</definedName>
    <definedName name="Lista_Router_Huawei">#REF!</definedName>
    <definedName name="Lista_Routers_Cisco">#REF!</definedName>
    <definedName name="Lista_Routers_Otros">#REF!</definedName>
    <definedName name="Lista_Tipo_Compra">'[31]Tipo de Compra'!#REF!</definedName>
    <definedName name="LISTADO">#REF!</definedName>
    <definedName name="ListaEquipos">#REF!</definedName>
    <definedName name="ListaManoObra">#REF!</definedName>
    <definedName name="ListaMateriales">#REF!</definedName>
    <definedName name="ListaOtros">#REF!</definedName>
    <definedName name="lk" hidden="1">'[62]F-05'!#REF!</definedName>
    <definedName name="lkiplkik">#REF!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kk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kk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llllllllllllll">#REF!</definedName>
    <definedName name="LM2SOTANO">#REF!</definedName>
    <definedName name="LM3SOTANO">#REF!</definedName>
    <definedName name="local_o_provincia">#REF!</definedName>
    <definedName name="loik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oi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OSA" hidden="1">#REF!</definedName>
    <definedName name="losaascensor">#REF!</definedName>
    <definedName name="lpm" hidden="1">#REF!</definedName>
    <definedName name="LRP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u">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UM_70">#REF!</definedName>
    <definedName name="Lx__cm">#REF!</definedName>
    <definedName name="Lz__cm">#REF!</definedName>
    <definedName name="M">#REF!</definedName>
    <definedName name="ma">#REF!</definedName>
    <definedName name="Madera">#REF!</definedName>
    <definedName name="MAESTRO">[75]ResumenTotalObra!#REF!</definedName>
    <definedName name="Maestro.Obra">"Rodolfo Alanya"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NF10">#REF!</definedName>
    <definedName name="MANF11">#REF!</definedName>
    <definedName name="MANF13">#REF!</definedName>
    <definedName name="MANF14">#REF!</definedName>
    <definedName name="MANF15">#REF!</definedName>
    <definedName name="MANF16">#REF!</definedName>
    <definedName name="MANF17">#REF!</definedName>
    <definedName name="MANF18">#REF!</definedName>
    <definedName name="MANF19">#REF!</definedName>
    <definedName name="MANF20">#REF!</definedName>
    <definedName name="MANF21">#REF!</definedName>
    <definedName name="MANF22">#REF!</definedName>
    <definedName name="MANF23">#REF!</definedName>
    <definedName name="MANF24">#REF!</definedName>
    <definedName name="MANF25">#REF!</definedName>
    <definedName name="MANF60">#REF!</definedName>
    <definedName name="MANF70">#REF!</definedName>
    <definedName name="MANF80">#REF!</definedName>
    <definedName name="MANF89">#REF!</definedName>
    <definedName name="MANF90">#REF!</definedName>
    <definedName name="MANO_OBRA">#REF!</definedName>
    <definedName name="manobra">'[56]presupuesto con 3 conect'!#REF!</definedName>
    <definedName name="Manodeobra">#REF!</definedName>
    <definedName name="mantenimiento">#REF!</definedName>
    <definedName name="Marcas">'[31]Tipo de Compra'!#REF!</definedName>
    <definedName name="MARCAVIATICOS">#REF!</definedName>
    <definedName name="MARCOSMADERA">#REF!</definedName>
    <definedName name="MARCOSMETALICOS">#REF!</definedName>
    <definedName name="MARG_TP">#REF!</definedName>
    <definedName name="MARG_TS">#REF!</definedName>
    <definedName name="margen">#REF!</definedName>
    <definedName name="MARGENES">[61]Parametros!#REF!</definedName>
    <definedName name="MARTES">[76]RES!$C$7:$M$73</definedName>
    <definedName name="martillo">#REF!</definedName>
    <definedName name="martillohilti">#REF!</definedName>
    <definedName name="masillado">#REF!</definedName>
    <definedName name="MASTER">#REF!</definedName>
    <definedName name="MAT">#REF!</definedName>
    <definedName name="mater">#REF!</definedName>
    <definedName name="mater1">#REF!</definedName>
    <definedName name="Material">#REF!</definedName>
    <definedName name="Materiales">#REF!</definedName>
    <definedName name="MATPX">#REF!</definedName>
    <definedName name="MATRIZ">'[52]Avance Detallado (ok)'!$A$9:$I$2576</definedName>
    <definedName name="MDC">#REF!</definedName>
    <definedName name="MDDH">#REF!</definedName>
    <definedName name="MDM">#REF!</definedName>
    <definedName name="ME">[77]RECURSOS_IE!$B$16:$E$131</definedName>
    <definedName name="Mes">#REF!</definedName>
    <definedName name="meses">'[78]Modelo Corrida'!$E$28:$BL$28</definedName>
    <definedName name="MesProceso">#REF!</definedName>
    <definedName name="MET">#REF!</definedName>
    <definedName name="METRADO">#REF!</definedName>
    <definedName name="MetradoAguaPotable">#REF!</definedName>
    <definedName name="MetradoSaneamiento">#REF!</definedName>
    <definedName name="mezcladora">#REF!</definedName>
    <definedName name="mg">#REF!</definedName>
    <definedName name="MGG">#REF!</definedName>
    <definedName name="mhjkjl">#REF!</definedName>
    <definedName name="MIERCOLES">[76]RES!$C$7:$R$73</definedName>
    <definedName name="MILES">#REF!</definedName>
    <definedName name="MIT">#REF!</definedName>
    <definedName name="mjnhgb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jnhgb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mExcelLinker_3DC278F3_931A_42C7_A2D7_C35D5C43475D" localSheetId="5">Flujo [79]Construcción!$W$11:$W$11</definedName>
    <definedName name="MmExcelLinker_3DC278F3_931A_42C7_A2D7_C35D5C43475D">Flujo [79]Construcción!$W$11:$W$11</definedName>
    <definedName name="mmgh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" hidden="1">[26]Hoja1!#REF!</definedName>
    <definedName name="mmmm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mmmmmmmmm">#REF!</definedName>
    <definedName name="MNI">#REF!</definedName>
    <definedName name="MO">#REF!</definedName>
    <definedName name="MO.">#REF!</definedName>
    <definedName name="MOAC">'[80]APU EST'!$V$253</definedName>
    <definedName name="MOBRA">#REF!</definedName>
    <definedName name="Modelo_especifico">[36]Otros!$F$4:$F$12</definedName>
    <definedName name="Modem">#REF!</definedName>
    <definedName name="moe">#REF!</definedName>
    <definedName name="molñp">#REF!</definedName>
    <definedName name="mon">'[81]Estimacion - CBS'!$S$7</definedName>
    <definedName name="Moneda">#REF!</definedName>
    <definedName name="MONTAJE">#REF!</definedName>
    <definedName name="Monto_Anticipo">#REF!</definedName>
    <definedName name="Monto_Contrato">#REF!</definedName>
    <definedName name="Monto_Total">#REF!</definedName>
    <definedName name="mop">#REF!</definedName>
    <definedName name="Mov_Faena">#REF!</definedName>
    <definedName name="mts">#REF!</definedName>
    <definedName name="MULA">#REF!</definedName>
    <definedName name="mventa">[61]PRESENTACION!#REF!</definedName>
    <definedName name="mytuy">#REF!</definedName>
    <definedName name="n" hidden="1">'[3]F-05'!#REF!</definedName>
    <definedName name="N._FUND.">[30]BASES!$C$4:$C$12</definedName>
    <definedName name="N__FUND_">#REF!</definedName>
    <definedName name="N__FUND____0">#REF!</definedName>
    <definedName name="N__FUND____1">#REF!</definedName>
    <definedName name="N__FUND____2">#REF!</definedName>
    <definedName name="N°_Hab">'[82]PERFIL '!#REF!</definedName>
    <definedName name="N2XY">#REF!</definedName>
    <definedName name="Nç">#REF!</definedName>
    <definedName name="negocio1">#REF!</definedName>
    <definedName name="negocio2">#REF!</definedName>
    <definedName name="NGHNJHG" localSheetId="5" hidden="1">{#N/A,#N/A,TRUE,"INGENIERIA";#N/A,#N/A,TRUE,"COMPRAS";#N/A,#N/A,TRUE,"DIRECCION";#N/A,#N/A,TRUE,"RESUMEN"}</definedName>
    <definedName name="NGHNJHG" hidden="1">{#N/A,#N/A,TRUE,"INGENIERIA";#N/A,#N/A,TRUE,"COMPRAS";#N/A,#N/A,TRUE,"DIRECCION";#N/A,#N/A,TRUE,"RESUMEN"}</definedName>
    <definedName name="nhjku">#REF!</definedName>
    <definedName name="Nivel">#REF!</definedName>
    <definedName name="niveldeservicio">#REF!</definedName>
    <definedName name="nnn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">#REF!</definedName>
    <definedName name="nnnnnnnn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">#REF!</definedName>
    <definedName name="noc">#REF!</definedName>
    <definedName name="NroPresup">#REF!</definedName>
    <definedName name="nuevo">#REF!</definedName>
    <definedName name="NUMERO_DE_AÑOS">#REF!</definedName>
    <definedName name="NumEtapas">[44]CONSIDERACIONES!$L$4</definedName>
    <definedName name="ññññ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ññññ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BRA">#REF!</definedName>
    <definedName name="Obras">#REF!</definedName>
    <definedName name="ODH" hidden="1">#REF!</definedName>
    <definedName name="oeste">[83]oeste!$B$6:$G$280</definedName>
    <definedName name="OF">#REF!</definedName>
    <definedName name="OFICIAL">#REF!</definedName>
    <definedName name="OLE_LINK1">#REF!</definedName>
    <definedName name="ooo">#REF!</definedName>
    <definedName name="oooo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ooo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ooooooooooooo">#REF!</definedName>
    <definedName name="OP">#REF!</definedName>
    <definedName name="op89o">#REF!</definedName>
    <definedName name="OPEP">'[84](8) HH OPERADORES'!#REF!</definedName>
    <definedName name="OPEP3">'[84](8) HH OPERADORES'!#REF!</definedName>
    <definedName name="oper">#REF!</definedName>
    <definedName name="Operador_Maquinaria_Liviana">#REF!</definedName>
    <definedName name="Operador_Maquinaria_Pesada">#REF!</definedName>
    <definedName name="OPERADORES">'[84](8) HH OPERADORES'!#REF!</definedName>
    <definedName name="OPERARIO">#REF!</definedName>
    <definedName name="opityh">#REF!</definedName>
    <definedName name="OPVO">'[84](8) HH OPERADORES'!#REF!</definedName>
    <definedName name="OPVO3">'[84](8) HH OPERADORES'!#REF!</definedName>
    <definedName name="opyter">#REF!</definedName>
    <definedName name="OT">#REF!</definedName>
    <definedName name="otro">'[85]PRECIOS '!$B$318:$D$351</definedName>
    <definedName name="OTROS">[1]A!$D$64:$D$65</definedName>
    <definedName name="Oxiginista">#REF!</definedName>
    <definedName name="P.U." localSheetId="5" hidden="1">{#N/A,#N/A,TRUE,"1842CWN0"}</definedName>
    <definedName name="P.U." hidden="1">{#N/A,#N/A,TRUE,"1842CWN0"}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000">#REF!</definedName>
    <definedName name="P10C1">#N/A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M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lisadeReportWorkbookCreatedBy">"AtRisk"</definedName>
    <definedName name="part">#REF!</definedName>
    <definedName name="part.N1">#REF!</definedName>
    <definedName name="Part.N2">#REF!</definedName>
    <definedName name="Part.N3">#REF!</definedName>
    <definedName name="PARTIDA">#REF!</definedName>
    <definedName name="Partidas">#REF!</definedName>
    <definedName name="Pasajes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CTJE_INST">#REF!</definedName>
    <definedName name="PE">#REF!</definedName>
    <definedName name="peat">#REF!</definedName>
    <definedName name="PEON">#REF!</definedName>
    <definedName name="pepe">[13]puni!$H$281</definedName>
    <definedName name="PER">#REF!</definedName>
    <definedName name="Perímetro_sótano">#REF!</definedName>
    <definedName name="Perímetro_tienda">#REF!</definedName>
    <definedName name="periodo">[86]Hoja1!$E$1</definedName>
    <definedName name="PERSONAL">'[48]Mano de Obra'!$C:$C</definedName>
    <definedName name="PESO">#REF!</definedName>
    <definedName name="PESO_COLUMNAS">#REF!</definedName>
    <definedName name="Peso_kg_m">#REF!</definedName>
    <definedName name="PESOS">#REF!</definedName>
    <definedName name="PICO">#REF!</definedName>
    <definedName name="piedrag">#REF!</definedName>
    <definedName name="PLA">[87]RESUMEN!$E$8</definedName>
    <definedName name="plac7pis1">#REF!</definedName>
    <definedName name="placa7pis2">#REF!</definedName>
    <definedName name="planilla">#REF!</definedName>
    <definedName name="PMensual_AccesoIP">#REF!</definedName>
    <definedName name="PMensual_InfoInternet">#REF!</definedName>
    <definedName name="PMensual_IPVPN">#REF!</definedName>
    <definedName name="por">#REF!</definedName>
    <definedName name="Porc_Anticipo">#REF!</definedName>
    <definedName name="Porc_Retencion">#REF!</definedName>
    <definedName name="PORTALINEA">#REF!</definedName>
    <definedName name="POSTES">#REF!</definedName>
    <definedName name="poujukj">#REF!</definedName>
    <definedName name="pp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p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ppppppp">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OHH">'[48]Mano de Obra'!$E:$E</definedName>
    <definedName name="PRESUP_ARQ">#REF!</definedName>
    <definedName name="PRESUP_I.E.">#REF!</definedName>
    <definedName name="PRESUP_I.S.">#REF!</definedName>
    <definedName name="PRESUP_O.P.">#REF!</definedName>
    <definedName name="Presupuesto">#REF!</definedName>
    <definedName name="Prevencionista">"Ing. Juan Carlos Ramos"</definedName>
    <definedName name="Print_Area_MI">#REF!</definedName>
    <definedName name="Print_Titles_MI">[88]Hoja1!#REF!</definedName>
    <definedName name="producto">#REF!</definedName>
    <definedName name="Productos">'[89]Precios Enterasys'!$A$8:$D$1120</definedName>
    <definedName name="PROPIO">#REF!</definedName>
    <definedName name="PROY_INTERNO">#REF!</definedName>
    <definedName name="proyecto">#REF!</definedName>
    <definedName name="PROYECTOS">[64]PROYECTOS!$B$2:$B$160</definedName>
    <definedName name="prueba">[53]Búsqueda!$Y$22,[53]Búsqueda!$W$19</definedName>
    <definedName name="pruebaprueba">[53]Búsqueda!$Y$22,[53]Búsqueda!$W$19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G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[1]A!$D$11:$D$53</definedName>
    <definedName name="PUERTASALUMINIO">#REF!</definedName>
    <definedName name="PUnico_IP">#REF!</definedName>
    <definedName name="punta">#REF!</definedName>
    <definedName name="PVC">#REF!</definedName>
    <definedName name="Q">#REF!</definedName>
    <definedName name="QA_QC">[35]PPC!#REF!</definedName>
    <definedName name="qaz" localSheetId="5" hidden="1">{#N/A,#N/A,FALSE,"WBS 1.06";#N/A,#N/A,FALSE,"WBS 1.14";#N/A,#N/A,FALSE,"WBS 1.17";#N/A,#N/A,FALSE,"WBS 1.18"}</definedName>
    <definedName name="qaz" hidden="1">{#N/A,#N/A,FALSE,"WBS 1.06";#N/A,#N/A,FALSE,"WBS 1.14";#N/A,#N/A,FALSE,"WBS 1.17";#N/A,#N/A,FALSE,"WBS 1.18"}</definedName>
    <definedName name="qqa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qa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qqq" localSheetId="5" hidden="1">{#N/A,#N/A,TRUE,"INGENIERIA";#N/A,#N/A,TRUE,"COMPRAS";#N/A,#N/A,TRUE,"DIRECCION";#N/A,#N/A,TRUE,"RESUMEN"}</definedName>
    <definedName name="qqqq" hidden="1">{#N/A,#N/A,TRUE,"INGENIERIA";#N/A,#N/A,TRUE,"COMPRAS";#N/A,#N/A,TRUE,"DIRECCION";#N/A,#N/A,TRUE,"RESUMEN"}</definedName>
    <definedName name="QQW">#REF!</definedName>
    <definedName name="qrr">#REF!</definedName>
    <definedName name="QTYBASE">#REF!</definedName>
    <definedName name="QTYFCT">'[52]Avance Resumen (ok)'!$I$12:$I$677</definedName>
    <definedName name="Quimilac">#REF!</definedName>
    <definedName name="Quimisolven">#REF!</definedName>
    <definedName name="qw">#REF!</definedName>
    <definedName name="qwe">#REF!</definedName>
    <definedName name="qwe45t5">#REF!</definedName>
    <definedName name="qweer">#REF!</definedName>
    <definedName name="qwer" hidden="1">[26]Hoja1!#REF!</definedName>
    <definedName name="qwertt">#REF!</definedName>
    <definedName name="qwet" hidden="1">#REF!</definedName>
    <definedName name="qw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e">#REF!</definedName>
    <definedName name="qwsdfcv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nk´">#REF!</definedName>
    <definedName name="qwxsza">#REF!</definedName>
    <definedName name="rArea">#REF!</definedName>
    <definedName name="Razon.Social">"GERENCIA Y CONSTRUCCION EDIFICA SAC"</definedName>
    <definedName name="RBAH">#REF!</definedName>
    <definedName name="RCHH">'[52]RCHH (ok) '!$B$9:$R$23</definedName>
    <definedName name="RCHH2">'[52]RCHH (ok) '!$F$9:$R$23</definedName>
    <definedName name="rd">#REF!</definedName>
    <definedName name="rDestinos">#REF!</definedName>
    <definedName name="rdsi">#REF!</definedName>
    <definedName name="RDSICOMPLE">'[90]Tarifas Nuevas'!$B$215:$F$218</definedName>
    <definedName name="RECARGO">#REF!</definedName>
    <definedName name="RECURSOS">#REF!</definedName>
    <definedName name="ree">[91]presupuesto!$Q$3</definedName>
    <definedName name="relac_aceptant">#REF!</definedName>
    <definedName name="Relac_patrim">#REF!</definedName>
    <definedName name="RELACION">#REF!</definedName>
    <definedName name="Relpar">#REF!</definedName>
    <definedName name="RelSeq">[92]NCR1T98!#REF!</definedName>
    <definedName name="REM">#REF!</definedName>
    <definedName name="rend">#REF!</definedName>
    <definedName name="Rentabilidad">[61]PRESENTACION!#REF!</definedName>
    <definedName name="REPORTE">[1]A!$D$9</definedName>
    <definedName name="Resumen">#REF!</definedName>
    <definedName name="resursos">#REF!</definedName>
    <definedName name="Ret_1">#REF!</definedName>
    <definedName name="Ret_10">'[18]Avance financiero'!$D$22</definedName>
    <definedName name="Ret_2">#REF!</definedName>
    <definedName name="Ret_3">#REF!</definedName>
    <definedName name="Ret_4">#REF!</definedName>
    <definedName name="Ret_5">#REF!</definedName>
    <definedName name="Ret_6">'[18]Avance financiero'!$D$18</definedName>
    <definedName name="Ret_7">'[18]Avance financiero'!$D$19</definedName>
    <definedName name="Ret_8">'[18]Avance financiero'!$D$20</definedName>
    <definedName name="Ret_9">'[18]Avance financiero'!$D$21</definedName>
    <definedName name="Retencion">#REF!</definedName>
    <definedName name="rfg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fg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GRAL">#REF!</definedName>
    <definedName name="RI">#REF!</definedName>
    <definedName name="RI_A">#REF!</definedName>
    <definedName name="RI_S">#REF!</definedName>
    <definedName name="riesgos">#REF!</definedName>
    <definedName name="RinconJumbo">#REF!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1</definedName>
    <definedName name="RiskTemplateSheetName">"myTemplate"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ma">'[31]Tipo de Compra'!#REF!</definedName>
    <definedName name="rMapa">#REF!</definedName>
    <definedName name="rMateriales">#REF!</definedName>
    <definedName name="ROBolsa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ra">#REF!</definedName>
    <definedName name="rObras">#REF!</definedName>
    <definedName name="rodillo">#REF!</definedName>
    <definedName name="RPHA">#REF!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esursos">#REF!</definedName>
    <definedName name="rrr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rr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rrr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RRRRRRRRRRRRRRRRRRRRRRRRRRRRRRR" hidden="1">#REF!</definedName>
    <definedName name="rtr">#REF!</definedName>
    <definedName name="rtytyu">#REF!</definedName>
    <definedName name="rUnMedida">#REF!</definedName>
    <definedName name="RV">#REF!</definedName>
    <definedName name="RV_A">#REF!</definedName>
    <definedName name="RV_S">#REF!</definedName>
    <definedName name="rx__cm">#REF!</definedName>
    <definedName name="rz__cm">#REF!</definedName>
    <definedName name="s">#REF!</definedName>
    <definedName name="SA">(#REF!,#REF!)</definedName>
    <definedName name="SAL">[1]A!$D$52</definedName>
    <definedName name="salida">#REF!</definedName>
    <definedName name="SBH">#REF!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C">#REF!</definedName>
    <definedName name="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DSD">#REF!</definedName>
    <definedName name="sdsff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f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ellador">#REF!</definedName>
    <definedName name="SEM">#REF!</definedName>
    <definedName name="sencount" hidden="1">1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1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3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4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5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000PP">#REF!</definedName>
    <definedName name="SF1300SP">#REF!</definedName>
    <definedName name="SF1625M">#REF!</definedName>
    <definedName name="SF1950CP">#REF!</definedName>
    <definedName name="SF325M">#REF!</definedName>
    <definedName name="SF620S">[4]Hoja3!$P$1:$U$65536</definedName>
    <definedName name="SF650SP">#REF!</definedName>
    <definedName name="SF975M">#REF!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heet6">[4]Hoja3!#REF!</definedName>
    <definedName name="sheet6_1">[4]Hoja3!#REF!</definedName>
    <definedName name="sika1">#REF!</definedName>
    <definedName name="sikapiso40">#REF!</definedName>
    <definedName name="SISTEMA1">#REF!</definedName>
    <definedName name="SISTEMA2">#REF!</definedName>
    <definedName name="SM">#REF!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mokeRating">[15]Data!$H$3:$H$11</definedName>
    <definedName name="Sol">#REF!</definedName>
    <definedName name="Soldador_Calificado_6G">#REF!</definedName>
    <definedName name="Soldador_Plancha">#REF!</definedName>
    <definedName name="SOLES">#REF!</definedName>
    <definedName name="soporteotros">#REF!</definedName>
    <definedName name="sort" hidden="1">#REF!</definedName>
    <definedName name="sot">#REF!</definedName>
    <definedName name="Sotano">#REF!</definedName>
    <definedName name="SOTANOS">#REF!</definedName>
    <definedName name="SPORT1" hidden="1">#REF!</definedName>
    <definedName name="SS" hidden="1">'[3]F-05'!#REF!</definedName>
    <definedName name="ss___0">#REF!</definedName>
    <definedName name="ss___1">#REF!</definedName>
    <definedName name="SSS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___0">#REF!</definedName>
    <definedName name="sss___1">#REF!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>[12]INFRAESTRUCTURA!$A$1:$IV$8</definedName>
    <definedName name="ssssssss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ss">'[12]INSTALACION ELECTRICA'!$A$1:$IV$9</definedName>
    <definedName name="STAFF">[21]WEEKBASE!$J$2:$K$26</definedName>
    <definedName name="STB">#REF!</definedName>
    <definedName name="SUBCON">#REF!</definedName>
    <definedName name="SUM_DEP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a">#REF!</definedName>
    <definedName name="SUMINISTRO">[1]A!$D$73</definedName>
    <definedName name="Superestructura">#REF!</definedName>
    <definedName name="surflex">#REF!</definedName>
    <definedName name="SWFE" hidden="1">#REF!</definedName>
    <definedName name="T">'[33]Encofrado BVR Unispan'!$C$8</definedName>
    <definedName name="t.c">[93]Precios!$D$4</definedName>
    <definedName name="T_FIERRO">#REF!</definedName>
    <definedName name="ta">#REF!</definedName>
    <definedName name="Tabiq.Replanteo" hidden="1">#REF!</definedName>
    <definedName name="TABLA">[94]AVANCE!$A$34:$M$44</definedName>
    <definedName name="TABLA01">#REF!</definedName>
    <definedName name="tabla1">[95]AVANCE!$A$34:$M$44</definedName>
    <definedName name="TABLA2">#REF!</definedName>
    <definedName name="Tanques" localSheetId="5" hidden="1">{#N/A,#N/A,TRUE,"1842CWN0"}</definedName>
    <definedName name="Tanques" hidden="1">{#N/A,#N/A,TRUE,"1842CWN0"}</definedName>
    <definedName name="Tarrajeo">#REF!</definedName>
    <definedName name="Tasa">#REF!</definedName>
    <definedName name="TASKS">[21]WEEKBASE!$A$21:$B$36</definedName>
    <definedName name="tB">[65]factores!$B$18</definedName>
    <definedName name="TC">#REF!</definedName>
    <definedName name="TCAMBIO">#REF!</definedName>
    <definedName name="TCV">[96]PU!$J$2</definedName>
    <definedName name="TD">#REF!</definedName>
    <definedName name="TE">[65]factores!#REF!</definedName>
    <definedName name="tecnopor">#REF!</definedName>
    <definedName name="tEE">[65]factores!$B$21</definedName>
    <definedName name="TelefonoMovil">#REF!</definedName>
    <definedName name="TEO">#REF!</definedName>
    <definedName name="Teodolito">#REF!</definedName>
    <definedName name="tequipos">#REF!</definedName>
    <definedName name="test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1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3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4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5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G">[65]factores!#REF!</definedName>
    <definedName name="TGA">#REF!</definedName>
    <definedName name="tgastgen">#REF!</definedName>
    <definedName name="tghy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ghy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GI">[65]factores!#REF!</definedName>
    <definedName name="TI">[65]factores!#REF!</definedName>
    <definedName name="TIP">[65]factores!#REF!</definedName>
    <definedName name="TIPCAMB">#REF!</definedName>
    <definedName name="TIPFIN8">[97]TIPFIN10!$K$69</definedName>
    <definedName name="TIPO_DE_BASE">#REF!</definedName>
    <definedName name="TIPO_DE_BASE___0">#REF!</definedName>
    <definedName name="TIPO_DE_BASE___1">#REF!</definedName>
    <definedName name="TIPO_DE_BASE___2">#REF!</definedName>
    <definedName name="TIPO_DE_BASE___3">#REF!</definedName>
    <definedName name="TIPO_DE_BASE___4">#REF!</definedName>
    <definedName name="TIPO_DE_CAMBIO">#REF!</definedName>
    <definedName name="tipomant">#REF!</definedName>
    <definedName name="tiposmant">#REF!</definedName>
    <definedName name="tit">#REF!</definedName>
    <definedName name="TITLE">#REF!</definedName>
    <definedName name="Titulo">[98]Presupuesto!#REF!</definedName>
    <definedName name="Titulos">#REF!</definedName>
    <definedName name="_xlnm.Print_Titles" localSheetId="6">'PPTO. SÓTANOS'!$1:$10</definedName>
    <definedName name="_xlnm.Print_Titles" localSheetId="5">'PPTO. TORRE 1'!$1:$10</definedName>
    <definedName name="_xlnm.Print_Titles">#REF!</definedName>
    <definedName name="TLM">[65]factores!$B$15</definedName>
    <definedName name="tmanobra">#REF!</definedName>
    <definedName name="tmateriales">#REF!</definedName>
    <definedName name="TMP">#REF!</definedName>
    <definedName name="TO_MAT">[1]A!$D$42</definedName>
    <definedName name="TOTAL_ELEMENTOS_SEGURIDAD">#REF!</definedName>
    <definedName name="TOTAL_EQUIPO_SOLDADOR">#REF!</definedName>
    <definedName name="Total_Scheduled_Jobhours">#REF!</definedName>
    <definedName name="TP000">#REF!</definedName>
    <definedName name="Tperdido">#REF!</definedName>
    <definedName name="tpintura">#REF!</definedName>
    <definedName name="TR4P">#REF!</definedName>
    <definedName name="TRAMPA">'[52]Avance Resumen (ok)'!$E$12:$E$677</definedName>
    <definedName name="trecca" hidden="1">#REF!</definedName>
    <definedName name="triplay">#REF!</definedName>
    <definedName name="tryrtyrty">#REF!</definedName>
    <definedName name="TS_0">#REF!</definedName>
    <definedName name="TS_2">#REF!</definedName>
    <definedName name="TS_3">#REF!</definedName>
    <definedName name="tseguridad">#REF!</definedName>
    <definedName name="tsubcontrato">#REF!</definedName>
    <definedName name="TT">#REF!</definedName>
    <definedName name="ttgg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ransporte">#REF!</definedName>
    <definedName name="tttgg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ttt">#REF!</definedName>
    <definedName name="TUBERIA">#REF!</definedName>
    <definedName name="tutilidad">#REF!</definedName>
    <definedName name="tviaticos">#REF!</definedName>
    <definedName name="tyhh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yhh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yr">#REF!</definedName>
    <definedName name="tyuty">#REF!</definedName>
    <definedName name="U">#REF!</definedName>
    <definedName name="UBICACION">'[31]Precio de Instalación TDP'!$G$77:$G$81</definedName>
    <definedName name="ubom">#REF!</definedName>
    <definedName name="uca">#REF!</definedName>
    <definedName name="ucb">#REF!</definedName>
    <definedName name="ucctv">#REF!</definedName>
    <definedName name="ude">#REF!</definedName>
    <definedName name="ue">#REF!</definedName>
    <definedName name="uf">#REF!</definedName>
    <definedName name="uff">#REF!</definedName>
    <definedName name="ufm">#REF!</definedName>
    <definedName name="uga">#REF!</definedName>
    <definedName name="uint">#REF!</definedName>
    <definedName name="uiup">#REF!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j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jj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kiuk">#REF!</definedName>
    <definedName name="umo">#REF!</definedName>
    <definedName name="uno">#REF!</definedName>
    <definedName name="UOIUOLIU" localSheetId="5" hidden="1">{#N/A,#N/A,TRUE,"1842CWN0"}</definedName>
    <definedName name="UOIUOLIU" hidden="1">{#N/A,#N/A,TRUE,"1842CWN0"}</definedName>
    <definedName name="uplif">'[31]Tipo de Compra'!$H$113:$H$148</definedName>
    <definedName name="usd">#REF!</definedName>
    <definedName name="uss">#REF!</definedName>
    <definedName name="usv">#REF!</definedName>
    <definedName name="UT">'[99]RES F1'!$D$42</definedName>
    <definedName name="UTI">#REF!</definedName>
    <definedName name="Util">#REF!</definedName>
    <definedName name="UTILSHOP">[32]N°1!$F$1306</definedName>
    <definedName name="UTL">#REF!</definedName>
    <definedName name="utm">#REF!</definedName>
    <definedName name="uttm">#REF!</definedName>
    <definedName name="UU">#REF!</definedName>
    <definedName name="uuii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uuii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u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UU">'[100]Presup. Estimado'!$A$8</definedName>
    <definedName name="uuujj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k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uuuuuuu">#REF!</definedName>
    <definedName name="v" hidden="1">'[69]F-05'!#REF!</definedName>
    <definedName name="VALOR">[48]MATERIALES!$H:$H</definedName>
    <definedName name="Valor_afecto">#REF!</definedName>
    <definedName name="Valor_Contrato">#REF!</definedName>
    <definedName name="Valor_no_Afect.">#REF!</definedName>
    <definedName name="VALOR_UF">[101]Hoja1!$I$1</definedName>
    <definedName name="VANITORIOS">#REF!</definedName>
    <definedName name="VANOS">#REF!</definedName>
    <definedName name="vbgh">#REF!</definedName>
    <definedName name="vbhgfjh">#REF!</definedName>
    <definedName name="vbnjhuki">#REF!</definedName>
    <definedName name="vbnjmi">#REF!</definedName>
    <definedName name="vbnjmp´">#REF!</definedName>
    <definedName name="vcdsfsd">#REF!</definedName>
    <definedName name="vehic">#REF!</definedName>
    <definedName name="VENTANAS">#REF!</definedName>
    <definedName name="vhd">#REF!</definedName>
    <definedName name="vhin">#REF!</definedName>
    <definedName name="vhp">#REF!</definedName>
    <definedName name="vhuop´">#REF!</definedName>
    <definedName name="VI">#REF!</definedName>
    <definedName name="vibradora">#REF!</definedName>
    <definedName name="vigas">#REF!</definedName>
    <definedName name="VIGAS11PISO">#REF!</definedName>
    <definedName name="VIGAS1PISO">#REF!</definedName>
    <definedName name="VIGAS1SOTANO">#REF!</definedName>
    <definedName name="VIGAS2PISO">#REF!</definedName>
    <definedName name="VIGAS2SOTANO">#REF!</definedName>
    <definedName name="VIGAS3A10PISO">#REF!</definedName>
    <definedName name="VIGAS3SOTANO">#REF!</definedName>
    <definedName name="VIGASCTOASC">#REF!</definedName>
    <definedName name="viuda" hidden="1">'[68]LIMA-CANTA'!#REF!</definedName>
    <definedName name="vmoneda">#REF!</definedName>
    <definedName name="VNI">#REF!</definedName>
    <definedName name="VNIM">#REF!</definedName>
    <definedName name="VOL.">[30]BASES!$L$4:$L$12</definedName>
    <definedName name="VOL._TOT.">[30]BASES!$M$4:$M$12</definedName>
    <definedName name="VOL_">#REF!</definedName>
    <definedName name="VOL____0">#REF!</definedName>
    <definedName name="VOL____1">#REF!</definedName>
    <definedName name="VOL____2">#REF!</definedName>
    <definedName name="VOL____3">#REF!</definedName>
    <definedName name="VOL__TOT_">#REF!</definedName>
    <definedName name="VOL__TOT____0">#REF!</definedName>
    <definedName name="VOL__TOT____1">#REF!</definedName>
    <definedName name="VOL__TOT____2">#REF!</definedName>
    <definedName name="VOL__TOT____3">#REF!</definedName>
    <definedName name="vvvt">#REF!</definedName>
    <definedName name="vvvv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vvvvvvvvvvvv">#REF!</definedName>
    <definedName name="w" hidden="1">'[68]LIMA-CANTA'!#REF!</definedName>
    <definedName name="w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r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r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K">[70]CALENDARIO!$A$2:$C$8</definedName>
    <definedName name="week1">[102]CALENDARIO!$A$2:$C$8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rtui">#REF!</definedName>
    <definedName name="wert">#REF!</definedName>
    <definedName name="WK">[21]WEEKBASE!$E$2:$F$619</definedName>
    <definedName name="wqqqee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qqqee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a" hidden="1">'[68]LIMA-CANTA'!#REF!</definedName>
    <definedName name="wree">#REF!</definedName>
    <definedName name="wrn.all.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1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3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4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5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civil._.works." localSheetId="5" hidden="1">{#N/A,#N/A,TRUE,"1842CWN0"}</definedName>
    <definedName name="wrn.civil._.works." hidden="1">{#N/A,#N/A,TRUE,"1842CWN0"}</definedName>
    <definedName name="wrn.COST_SHEETS." localSheetId="5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_SHEETS._1" localSheetId="5" hidden="1">{#N/A,#N/A,FALSE,"WBS 1.06";#N/A,#N/A,FALSE,"WBS 1.14";#N/A,#N/A,FALSE,"WBS 1.17";#N/A,#N/A,FALSE,"WBS 1.18"}</definedName>
    <definedName name="wrn.COST_SHEETS._1" hidden="1">{#N/A,#N/A,FALSE,"WBS 1.06";#N/A,#N/A,FALSE,"WBS 1.14";#N/A,#N/A,FALSE,"WBS 1.17";#N/A,#N/A,FALSE,"WBS 1.18"}</definedName>
    <definedName name="wrn.COST_SHEETS._2" localSheetId="5" hidden="1">{#N/A,#N/A,FALSE,"WBS 1.06";#N/A,#N/A,FALSE,"WBS 1.14";#N/A,#N/A,FALSE,"WBS 1.17";#N/A,#N/A,FALSE,"WBS 1.18"}</definedName>
    <definedName name="wrn.COST_SHEETS._2" hidden="1">{#N/A,#N/A,FALSE,"WBS 1.06";#N/A,#N/A,FALSE,"WBS 1.14";#N/A,#N/A,FALSE,"WBS 1.17";#N/A,#N/A,FALSE,"WBS 1.18"}</definedName>
    <definedName name="wrn.COST_SHEETS._3" localSheetId="5" hidden="1">{#N/A,#N/A,FALSE,"WBS 1.06";#N/A,#N/A,FALSE,"WBS 1.14";#N/A,#N/A,FALSE,"WBS 1.17";#N/A,#N/A,FALSE,"WBS 1.18"}</definedName>
    <definedName name="wrn.COST_SHEETS._3" hidden="1">{#N/A,#N/A,FALSE,"WBS 1.06";#N/A,#N/A,FALSE,"WBS 1.14";#N/A,#N/A,FALSE,"WBS 1.17";#N/A,#N/A,FALSE,"WBS 1.18"}</definedName>
    <definedName name="wrn.COST_SHEETS._4" localSheetId="5" hidden="1">{#N/A,#N/A,FALSE,"WBS 1.06";#N/A,#N/A,FALSE,"WBS 1.14";#N/A,#N/A,FALSE,"WBS 1.17";#N/A,#N/A,FALSE,"WBS 1.18"}</definedName>
    <definedName name="wrn.COST_SHEETS._4" hidden="1">{#N/A,#N/A,FALSE,"WBS 1.06";#N/A,#N/A,FALSE,"WBS 1.14";#N/A,#N/A,FALSE,"WBS 1.17";#N/A,#N/A,FALSE,"WBS 1.18"}</definedName>
    <definedName name="wrn.COST_SHEETS._5" localSheetId="5" hidden="1">{#N/A,#N/A,FALSE,"WBS 1.06";#N/A,#N/A,FALSE,"WBS 1.14";#N/A,#N/A,FALSE,"WBS 1.17";#N/A,#N/A,FALSE,"WBS 1.18"}</definedName>
    <definedName name="wrn.COST_SHEETS._5" hidden="1">{#N/A,#N/A,FALSE,"WBS 1.06";#N/A,#N/A,FALSE,"WBS 1.14";#N/A,#N/A,FALSE,"WBS 1.17";#N/A,#N/A,FALSE,"WBS 1.18"}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GERENCIA." localSheetId="5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precios.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VOLCAN." localSheetId="5" hidden="1">{#N/A,#N/A,FALSE,"Resumen"}</definedName>
    <definedName name="wrn.VOLCAN." hidden="1">{#N/A,#N/A,FALSE,"Resumen"}</definedName>
    <definedName name="w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W." hidden="1">'[8]Tiraje Mix'!#REF!</definedName>
    <definedName name="wws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">#REF!</definedName>
    <definedName name="wwwww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wwwwwwwwww">#REF!</definedName>
    <definedName name="X">#REF!</definedName>
    <definedName name="X__cm">#REF!</definedName>
    <definedName name="x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qwer">#REF!</definedName>
    <definedName name="xctu">#REF!</definedName>
    <definedName name="xcvb">#REF!</definedName>
    <definedName name="xcvbjm">#REF!</definedName>
    <definedName name="xcvbnmo">#REF!</definedName>
    <definedName name="xcvghj">#REF!</definedName>
    <definedName name="XD">[22]TC!#REF!</definedName>
    <definedName name="xdD">#REF!</definedName>
    <definedName name="xfyui">#REF!</definedName>
    <definedName name="xGraph11" hidden="1">'[68]LIMA-CANTA'!#REF!</definedName>
    <definedName name="xx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x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xxx" hidden="1">'[103]17 Valorización'!#REF!</definedName>
    <definedName name="XXXX" hidden="1">'[8]Tiraje Mix'!#REF!</definedName>
    <definedName name="xxxxxxxx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xxxxxxxx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">#REF!</definedName>
    <definedName name="yhb">#REF!</definedName>
    <definedName name="YJUYJKUY" localSheetId="5" hidden="1">{#N/A,#N/A,TRUE,"1842CWN0"}</definedName>
    <definedName name="YJUYJKUY" hidden="1">{#N/A,#N/A,TRUE,"1842CWN0"}</definedName>
    <definedName name="yrg">#REF!</definedName>
    <definedName name="yt">#REF!</definedName>
    <definedName name="yughgfh">#REF!</definedName>
    <definedName name="YUJYIUI" localSheetId="5" hidden="1">{#N/A,#N/A,TRUE,"1842CWN0"}</definedName>
    <definedName name="YUJYIUI" hidden="1">{#N/A,#N/A,TRUE,"1842CWN0"}</definedName>
    <definedName name="yujyiuokj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yujyiuok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yute">#REF!</definedName>
    <definedName name="yuui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uui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uyu">#REF!</definedName>
    <definedName name="yyhhhh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yyhhhh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yyy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">#REF!</definedName>
    <definedName name="yyyyy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">#REF!</definedName>
    <definedName name="zacv">#REF!</definedName>
    <definedName name="Zapatas" localSheetId="5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ETA">#REF!</definedName>
    <definedName name="zqasedgt">#REF!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cvmp">#REF!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당초계획" hidden="1">#REF!</definedName>
    <definedName name="보충" hidden="1">#REF!</definedName>
    <definedName name="부대공사" hidden="1">#REF!</definedName>
    <definedName name="사업부양식2" hidden="1">#REF!</definedName>
    <definedName name="손익계산서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18" i="1" l="1"/>
  <c r="X518" i="1" s="1"/>
  <c r="V518" i="1"/>
  <c r="G187" i="17" l="1"/>
  <c r="G186" i="17"/>
  <c r="G185" i="17"/>
  <c r="G182" i="17"/>
  <c r="G181" i="17"/>
  <c r="G180" i="17"/>
  <c r="G177" i="17"/>
  <c r="G176" i="17"/>
  <c r="G175" i="17"/>
  <c r="G174" i="17"/>
  <c r="G173" i="17"/>
  <c r="G171" i="17"/>
  <c r="G169" i="17"/>
  <c r="G168" i="17"/>
  <c r="G166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G151" i="17"/>
  <c r="G149" i="17"/>
  <c r="G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6" i="17"/>
  <c r="G115" i="17"/>
  <c r="G114" i="17"/>
  <c r="G113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79" i="17"/>
  <c r="G77" i="17"/>
  <c r="G76" i="17"/>
  <c r="G75" i="17"/>
  <c r="G74" i="17"/>
  <c r="G72" i="17"/>
  <c r="G70" i="17"/>
  <c r="G68" i="17"/>
  <c r="G67" i="17"/>
  <c r="G66" i="17"/>
  <c r="G65" i="17"/>
  <c r="G63" i="17"/>
  <c r="G62" i="17"/>
  <c r="G61" i="17"/>
  <c r="G60" i="17"/>
  <c r="G59" i="17"/>
  <c r="G58" i="17"/>
  <c r="G56" i="17"/>
  <c r="G53" i="17"/>
  <c r="G51" i="17"/>
  <c r="G50" i="17"/>
  <c r="G49" i="17"/>
  <c r="G48" i="17"/>
  <c r="G47" i="17"/>
  <c r="G46" i="17"/>
  <c r="G45" i="17"/>
  <c r="G44" i="17"/>
  <c r="G43" i="17"/>
  <c r="G41" i="17"/>
  <c r="G39" i="17"/>
  <c r="G38" i="17"/>
  <c r="G36" i="17"/>
  <c r="G35" i="17"/>
  <c r="G34" i="17"/>
  <c r="G33" i="17"/>
  <c r="G31" i="17"/>
  <c r="G30" i="17"/>
  <c r="G29" i="17"/>
  <c r="G28" i="17"/>
  <c r="G27" i="17"/>
  <c r="G26" i="17"/>
  <c r="G25" i="17"/>
  <c r="G24" i="17"/>
  <c r="G22" i="17"/>
  <c r="G21" i="17"/>
  <c r="G20" i="17"/>
  <c r="G19" i="17"/>
  <c r="G18" i="17"/>
  <c r="G17" i="17"/>
  <c r="G15" i="17"/>
  <c r="G189" i="17" s="1"/>
  <c r="G208" i="16"/>
  <c r="G207" i="16"/>
  <c r="G204" i="16"/>
  <c r="G203" i="16"/>
  <c r="G201" i="16"/>
  <c r="G200" i="16"/>
  <c r="G199" i="16"/>
  <c r="G198" i="16"/>
  <c r="G197" i="16"/>
  <c r="G196" i="16"/>
  <c r="G193" i="16"/>
  <c r="G192" i="16"/>
  <c r="G190" i="16"/>
  <c r="G188" i="16"/>
  <c r="G186" i="16"/>
  <c r="G183" i="16"/>
  <c r="G182" i="16"/>
  <c r="G180" i="16"/>
  <c r="G178" i="16"/>
  <c r="G177" i="16"/>
  <c r="G176" i="16"/>
  <c r="G173" i="16"/>
  <c r="G171" i="16"/>
  <c r="G170" i="16"/>
  <c r="G168" i="16"/>
  <c r="G167" i="16"/>
  <c r="G166" i="16"/>
  <c r="G165" i="16"/>
  <c r="G164" i="16"/>
  <c r="G161" i="16"/>
  <c r="G160" i="16"/>
  <c r="G159" i="16"/>
  <c r="G158" i="16"/>
  <c r="G157" i="16"/>
  <c r="G156" i="16"/>
  <c r="G155" i="16"/>
  <c r="G154" i="16"/>
  <c r="G153" i="16"/>
  <c r="G152" i="16"/>
  <c r="G151" i="16"/>
  <c r="G150" i="16"/>
  <c r="G149" i="16"/>
  <c r="G148" i="16"/>
  <c r="G147" i="16"/>
  <c r="G146" i="16"/>
  <c r="G145" i="16"/>
  <c r="G144" i="16"/>
  <c r="G143" i="16"/>
  <c r="G142" i="16"/>
  <c r="G141" i="16"/>
  <c r="G140" i="16"/>
  <c r="G139" i="16"/>
  <c r="G138" i="16"/>
  <c r="G136" i="16"/>
  <c r="G135" i="16"/>
  <c r="G134" i="16"/>
  <c r="G133" i="16"/>
  <c r="G131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0" i="16"/>
  <c r="G107" i="16"/>
  <c r="G105" i="16"/>
  <c r="G103" i="16"/>
  <c r="G100" i="16"/>
  <c r="G98" i="16"/>
  <c r="G97" i="16"/>
  <c r="G95" i="16"/>
  <c r="G94" i="16"/>
  <c r="G92" i="16"/>
  <c r="G90" i="16"/>
  <c r="G89" i="16"/>
  <c r="G86" i="16"/>
  <c r="G84" i="16"/>
  <c r="G82" i="16"/>
  <c r="G80" i="16"/>
  <c r="G79" i="16"/>
  <c r="G78" i="16"/>
  <c r="G74" i="16"/>
  <c r="G73" i="16"/>
  <c r="G72" i="16"/>
  <c r="G70" i="16"/>
  <c r="G68" i="16"/>
  <c r="G67" i="16"/>
  <c r="G66" i="16"/>
  <c r="G65" i="16"/>
  <c r="G64" i="16"/>
  <c r="G63" i="16"/>
  <c r="G62" i="16"/>
  <c r="G60" i="16"/>
  <c r="G59" i="16"/>
  <c r="G58" i="16"/>
  <c r="G57" i="16"/>
  <c r="G56" i="16"/>
  <c r="G55" i="16"/>
  <c r="G54" i="16"/>
  <c r="G51" i="16"/>
  <c r="G49" i="16"/>
  <c r="G48" i="16"/>
  <c r="G47" i="16"/>
  <c r="G46" i="16"/>
  <c r="G45" i="16"/>
  <c r="G44" i="16"/>
  <c r="G43" i="16"/>
  <c r="G41" i="16"/>
  <c r="G40" i="16"/>
  <c r="G39" i="16"/>
  <c r="G38" i="16"/>
  <c r="G37" i="16"/>
  <c r="G36" i="16"/>
  <c r="G34" i="16"/>
  <c r="G33" i="16"/>
  <c r="G32" i="16"/>
  <c r="G31" i="16"/>
  <c r="G30" i="16"/>
  <c r="G29" i="16"/>
  <c r="G28" i="16"/>
  <c r="G27" i="16"/>
  <c r="G26" i="16"/>
  <c r="G25" i="16"/>
  <c r="G24" i="16"/>
  <c r="G22" i="16"/>
  <c r="G21" i="16"/>
  <c r="G20" i="16"/>
  <c r="G19" i="16"/>
  <c r="G18" i="16"/>
  <c r="G16" i="16"/>
  <c r="G15" i="16"/>
  <c r="G210" i="16" s="1"/>
  <c r="X480" i="1"/>
  <c r="V480" i="1"/>
  <c r="W411" i="1"/>
  <c r="X411" i="1" s="1"/>
  <c r="W409" i="1"/>
  <c r="X409" i="1" s="1"/>
  <c r="W408" i="1"/>
  <c r="X408" i="1" s="1"/>
  <c r="W406" i="1"/>
  <c r="X406" i="1" s="1"/>
  <c r="W405" i="1"/>
  <c r="X405" i="1" s="1"/>
  <c r="W401" i="1"/>
  <c r="X401" i="1" s="1"/>
  <c r="W400" i="1"/>
  <c r="X400" i="1" s="1"/>
  <c r="W398" i="1"/>
  <c r="X398" i="1" s="1"/>
  <c r="W395" i="1"/>
  <c r="X395" i="1" s="1"/>
  <c r="W393" i="1"/>
  <c r="X393" i="1" s="1"/>
  <c r="W391" i="1"/>
  <c r="X391" i="1" s="1"/>
  <c r="W390" i="1"/>
  <c r="X390" i="1" s="1"/>
  <c r="W388" i="1"/>
  <c r="X388" i="1" s="1"/>
  <c r="W387" i="1"/>
  <c r="X387" i="1" s="1"/>
  <c r="W386" i="1"/>
  <c r="X386" i="1" s="1"/>
  <c r="W385" i="1"/>
  <c r="X385" i="1" s="1"/>
  <c r="W382" i="1"/>
  <c r="X382" i="1" s="1"/>
  <c r="W381" i="1"/>
  <c r="X381" i="1" s="1"/>
  <c r="W362" i="1"/>
  <c r="X362" i="1" s="1"/>
  <c r="W364" i="1"/>
  <c r="X364" i="1" s="1"/>
  <c r="W363" i="1"/>
  <c r="X363" i="1" s="1"/>
  <c r="W357" i="1"/>
  <c r="X357" i="1" s="1"/>
  <c r="W356" i="1"/>
  <c r="X356" i="1" s="1"/>
  <c r="W349" i="1"/>
  <c r="X349" i="1" s="1"/>
  <c r="W347" i="1"/>
  <c r="X347" i="1" s="1"/>
  <c r="W346" i="1"/>
  <c r="X346" i="1" s="1"/>
  <c r="W345" i="1"/>
  <c r="X345" i="1" s="1"/>
  <c r="W344" i="1"/>
  <c r="X344" i="1" s="1"/>
  <c r="W341" i="1"/>
  <c r="X341" i="1" s="1"/>
  <c r="W340" i="1"/>
  <c r="X340" i="1" s="1"/>
  <c r="W338" i="1"/>
  <c r="X338" i="1" s="1"/>
  <c r="G190" i="17" l="1"/>
  <c r="G192" i="17" s="1"/>
  <c r="G211" i="16"/>
  <c r="G213" i="16" s="1"/>
  <c r="W636" i="1"/>
  <c r="X636" i="1" s="1"/>
  <c r="W635" i="1"/>
  <c r="X635" i="1" s="1"/>
  <c r="W634" i="1"/>
  <c r="X634" i="1" s="1"/>
  <c r="W628" i="1"/>
  <c r="X628" i="1" s="1"/>
  <c r="W622" i="1"/>
  <c r="X622" i="1" s="1"/>
  <c r="W621" i="1"/>
  <c r="X621" i="1" s="1"/>
  <c r="W615" i="1"/>
  <c r="X615" i="1" s="1"/>
  <c r="W613" i="1"/>
  <c r="X613" i="1" s="1"/>
  <c r="W612" i="1"/>
  <c r="X612" i="1" s="1"/>
  <c r="W611" i="1"/>
  <c r="X611" i="1" s="1"/>
  <c r="W610" i="1"/>
  <c r="X610" i="1" s="1"/>
  <c r="W600" i="1"/>
  <c r="X600" i="1" s="1"/>
  <c r="W597" i="1"/>
  <c r="X597" i="1" s="1"/>
  <c r="W596" i="1"/>
  <c r="X596" i="1" s="1"/>
  <c r="W594" i="1"/>
  <c r="X594" i="1" s="1"/>
  <c r="W592" i="1"/>
  <c r="X592" i="1" s="1"/>
  <c r="W591" i="1"/>
  <c r="X591" i="1" s="1"/>
  <c r="W590" i="1"/>
  <c r="X590" i="1" s="1"/>
  <c r="W587" i="1"/>
  <c r="X587" i="1" s="1"/>
  <c r="W586" i="1"/>
  <c r="X586" i="1" s="1"/>
  <c r="W585" i="1"/>
  <c r="X585" i="1" s="1"/>
  <c r="W584" i="1"/>
  <c r="X584" i="1" s="1"/>
  <c r="W583" i="1"/>
  <c r="X583" i="1" s="1"/>
  <c r="W582" i="1"/>
  <c r="X582" i="1" s="1"/>
  <c r="W581" i="1"/>
  <c r="X581" i="1" s="1"/>
  <c r="W580" i="1"/>
  <c r="X580" i="1" s="1"/>
  <c r="W579" i="1"/>
  <c r="X579" i="1" s="1"/>
  <c r="W578" i="1"/>
  <c r="X578" i="1" s="1"/>
  <c r="W577" i="1"/>
  <c r="X577" i="1" s="1"/>
  <c r="W575" i="1"/>
  <c r="X575" i="1" s="1"/>
  <c r="W570" i="1"/>
  <c r="X570" i="1" s="1"/>
  <c r="W569" i="1"/>
  <c r="X569" i="1" s="1"/>
  <c r="W568" i="1"/>
  <c r="X568" i="1" s="1"/>
  <c r="W566" i="1"/>
  <c r="X566" i="1" s="1"/>
  <c r="W565" i="1"/>
  <c r="X565" i="1" s="1"/>
  <c r="W563" i="1"/>
  <c r="X563" i="1" s="1"/>
  <c r="W562" i="1"/>
  <c r="X562" i="1" s="1"/>
  <c r="W561" i="1"/>
  <c r="X561" i="1" s="1"/>
  <c r="W559" i="1"/>
  <c r="X559" i="1" s="1"/>
  <c r="W558" i="1"/>
  <c r="X558" i="1" s="1"/>
  <c r="W557" i="1"/>
  <c r="X557" i="1" s="1"/>
  <c r="W556" i="1"/>
  <c r="X556" i="1" s="1"/>
  <c r="W555" i="1"/>
  <c r="X555" i="1" s="1"/>
  <c r="W553" i="1"/>
  <c r="X553" i="1" s="1"/>
  <c r="W551" i="1"/>
  <c r="X551" i="1" s="1"/>
  <c r="W549" i="1"/>
  <c r="X549" i="1" s="1"/>
  <c r="W547" i="1"/>
  <c r="X547" i="1" s="1"/>
  <c r="W545" i="1"/>
  <c r="X545" i="1" s="1"/>
  <c r="W543" i="1"/>
  <c r="X543" i="1" s="1"/>
  <c r="W541" i="1"/>
  <c r="X541" i="1" s="1"/>
  <c r="W539" i="1"/>
  <c r="X539" i="1" s="1"/>
  <c r="W537" i="1"/>
  <c r="X537" i="1" s="1"/>
  <c r="W535" i="1"/>
  <c r="X535" i="1" s="1"/>
  <c r="W534" i="1"/>
  <c r="X534" i="1" s="1"/>
  <c r="W532" i="1"/>
  <c r="X532" i="1" s="1"/>
  <c r="W531" i="1"/>
  <c r="X531" i="1" s="1"/>
  <c r="W530" i="1"/>
  <c r="X530" i="1" s="1"/>
  <c r="W529" i="1"/>
  <c r="X529" i="1" s="1"/>
  <c r="W527" i="1"/>
  <c r="X527" i="1" s="1"/>
  <c r="W519" i="1"/>
  <c r="X519" i="1" s="1"/>
  <c r="W511" i="1"/>
  <c r="X511" i="1" s="1"/>
  <c r="W508" i="1"/>
  <c r="X508" i="1" s="1"/>
  <c r="W478" i="1"/>
  <c r="X478" i="1" s="1"/>
  <c r="W477" i="1"/>
  <c r="X477" i="1" s="1"/>
  <c r="W476" i="1"/>
  <c r="X476" i="1" s="1"/>
  <c r="W475" i="1"/>
  <c r="X475" i="1" s="1"/>
  <c r="W474" i="1"/>
  <c r="X474" i="1" s="1"/>
  <c r="W473" i="1"/>
  <c r="X473" i="1" s="1"/>
  <c r="W472" i="1"/>
  <c r="X472" i="1" s="1"/>
  <c r="W471" i="1"/>
  <c r="X471" i="1" s="1"/>
  <c r="W470" i="1"/>
  <c r="X470" i="1" s="1"/>
  <c r="W469" i="1"/>
  <c r="X469" i="1" s="1"/>
  <c r="W468" i="1"/>
  <c r="X468" i="1" s="1"/>
  <c r="W467" i="1"/>
  <c r="X467" i="1" s="1"/>
  <c r="W460" i="1"/>
  <c r="X460" i="1" s="1"/>
  <c r="W458" i="1"/>
  <c r="X458" i="1" s="1"/>
  <c r="W457" i="1"/>
  <c r="X457" i="1" s="1"/>
  <c r="W456" i="1"/>
  <c r="X456" i="1" s="1"/>
  <c r="W455" i="1"/>
  <c r="X455" i="1" s="1"/>
  <c r="W453" i="1"/>
  <c r="X453" i="1" s="1"/>
  <c r="W451" i="1"/>
  <c r="X451" i="1" s="1"/>
  <c r="W440" i="1"/>
  <c r="X440" i="1" s="1"/>
  <c r="W439" i="1"/>
  <c r="X439" i="1" s="1"/>
  <c r="W438" i="1"/>
  <c r="X438" i="1" s="1"/>
  <c r="W437" i="1"/>
  <c r="X437" i="1" s="1"/>
  <c r="W432" i="1"/>
  <c r="X432" i="1" s="1"/>
  <c r="W431" i="1"/>
  <c r="X431" i="1" s="1"/>
  <c r="W430" i="1"/>
  <c r="X430" i="1" s="1"/>
  <c r="W429" i="1"/>
  <c r="X429" i="1" s="1"/>
  <c r="W428" i="1"/>
  <c r="X428" i="1" s="1"/>
  <c r="W427" i="1"/>
  <c r="X427" i="1" s="1"/>
  <c r="W425" i="1"/>
  <c r="X425" i="1" s="1"/>
  <c r="W413" i="1"/>
  <c r="X413" i="1" s="1"/>
  <c r="W322" i="1"/>
  <c r="X322" i="1" s="1"/>
  <c r="W321" i="1"/>
  <c r="X321" i="1" s="1"/>
  <c r="W313" i="1"/>
  <c r="X313" i="1" s="1"/>
  <c r="W312" i="1"/>
  <c r="X312" i="1" s="1"/>
  <c r="W309" i="1"/>
  <c r="X309" i="1" s="1"/>
  <c r="W308" i="1"/>
  <c r="X308" i="1" s="1"/>
  <c r="W306" i="1"/>
  <c r="X306" i="1" s="1"/>
  <c r="W303" i="1"/>
  <c r="X303" i="1" s="1"/>
  <c r="W302" i="1"/>
  <c r="X302" i="1" s="1"/>
  <c r="W300" i="1"/>
  <c r="X300" i="1" s="1"/>
  <c r="W294" i="1"/>
  <c r="X294" i="1" s="1"/>
  <c r="X293" i="1" s="1"/>
  <c r="W289" i="1"/>
  <c r="X289" i="1" s="1"/>
  <c r="X288" i="1" s="1"/>
  <c r="W284" i="1"/>
  <c r="X284" i="1" s="1"/>
  <c r="W283" i="1"/>
  <c r="X283" i="1" s="1"/>
  <c r="W281" i="1"/>
  <c r="X281" i="1" s="1"/>
  <c r="W279" i="1"/>
  <c r="X279" i="1" s="1"/>
  <c r="W277" i="1"/>
  <c r="X277" i="1" s="1"/>
  <c r="W272" i="1"/>
  <c r="X272" i="1" s="1"/>
  <c r="W271" i="1"/>
  <c r="X271" i="1" s="1"/>
  <c r="W269" i="1"/>
  <c r="X269" i="1" s="1"/>
  <c r="W267" i="1"/>
  <c r="X267" i="1" s="1"/>
  <c r="W266" i="1"/>
  <c r="X266" i="1" s="1"/>
  <c r="W265" i="1"/>
  <c r="X265" i="1" s="1"/>
  <c r="W259" i="1"/>
  <c r="X259" i="1" s="1"/>
  <c r="W257" i="1"/>
  <c r="X257" i="1" s="1"/>
  <c r="W256" i="1"/>
  <c r="X256" i="1" s="1"/>
  <c r="W254" i="1"/>
  <c r="X254" i="1" s="1"/>
  <c r="W251" i="1"/>
  <c r="X251" i="1" s="1"/>
  <c r="W250" i="1"/>
  <c r="X250" i="1" s="1"/>
  <c r="W249" i="1"/>
  <c r="X249" i="1" s="1"/>
  <c r="W248" i="1"/>
  <c r="X248" i="1" s="1"/>
  <c r="W243" i="1"/>
  <c r="X243" i="1" s="1"/>
  <c r="W242" i="1"/>
  <c r="X242" i="1" s="1"/>
  <c r="W241" i="1"/>
  <c r="X241" i="1" s="1"/>
  <c r="W240" i="1"/>
  <c r="X240" i="1" s="1"/>
  <c r="W239" i="1"/>
  <c r="X239" i="1" s="1"/>
  <c r="W238" i="1"/>
  <c r="X238" i="1" s="1"/>
  <c r="W237" i="1"/>
  <c r="X237" i="1" s="1"/>
  <c r="W236" i="1"/>
  <c r="X236" i="1" s="1"/>
  <c r="W235" i="1"/>
  <c r="X235" i="1" s="1"/>
  <c r="W234" i="1"/>
  <c r="X234" i="1" s="1"/>
  <c r="W233" i="1"/>
  <c r="X233" i="1" s="1"/>
  <c r="W228" i="1"/>
  <c r="X228" i="1" s="1"/>
  <c r="W227" i="1"/>
  <c r="X227" i="1" s="1"/>
  <c r="W225" i="1"/>
  <c r="X225" i="1" s="1"/>
  <c r="W224" i="1"/>
  <c r="X224" i="1" s="1"/>
  <c r="W223" i="1"/>
  <c r="X223" i="1" s="1"/>
  <c r="W222" i="1"/>
  <c r="X222" i="1" s="1"/>
  <c r="W221" i="1"/>
  <c r="X221" i="1" s="1"/>
  <c r="W220" i="1"/>
  <c r="X220" i="1" s="1"/>
  <c r="W219" i="1"/>
  <c r="X219" i="1" s="1"/>
  <c r="W218" i="1"/>
  <c r="X218" i="1" s="1"/>
  <c r="W217" i="1"/>
  <c r="X217" i="1" s="1"/>
  <c r="W216" i="1"/>
  <c r="X216" i="1" s="1"/>
  <c r="W215" i="1"/>
  <c r="X215" i="1" s="1"/>
  <c r="W206" i="1"/>
  <c r="X206" i="1" s="1"/>
  <c r="W202" i="1"/>
  <c r="X202" i="1" s="1"/>
  <c r="W201" i="1"/>
  <c r="X201" i="1" s="1"/>
  <c r="W199" i="1"/>
  <c r="X199" i="1" s="1"/>
  <c r="W195" i="1"/>
  <c r="X195" i="1" s="1"/>
  <c r="W194" i="1"/>
  <c r="X194" i="1" s="1"/>
  <c r="W193" i="1"/>
  <c r="X193" i="1" s="1"/>
  <c r="W192" i="1"/>
  <c r="X192" i="1" s="1"/>
  <c r="W191" i="1"/>
  <c r="X191" i="1" s="1"/>
  <c r="W190" i="1"/>
  <c r="X190" i="1" s="1"/>
  <c r="W189" i="1"/>
  <c r="X189" i="1" s="1"/>
  <c r="W188" i="1"/>
  <c r="X188" i="1" s="1"/>
  <c r="W187" i="1"/>
  <c r="X187" i="1" s="1"/>
  <c r="W186" i="1"/>
  <c r="X186" i="1" s="1"/>
  <c r="W185" i="1"/>
  <c r="X185" i="1" s="1"/>
  <c r="W184" i="1"/>
  <c r="X184" i="1" s="1"/>
  <c r="W183" i="1"/>
  <c r="X183" i="1" s="1"/>
  <c r="W182" i="1"/>
  <c r="X182" i="1" s="1"/>
  <c r="W181" i="1"/>
  <c r="X181" i="1" s="1"/>
  <c r="W180" i="1"/>
  <c r="X180" i="1" s="1"/>
  <c r="W179" i="1"/>
  <c r="X179" i="1" s="1"/>
  <c r="W178" i="1"/>
  <c r="X178" i="1" s="1"/>
  <c r="W176" i="1"/>
  <c r="X176" i="1" s="1"/>
  <c r="W169" i="1"/>
  <c r="X169" i="1" s="1"/>
  <c r="W167" i="1"/>
  <c r="X167" i="1" s="1"/>
  <c r="W165" i="1"/>
  <c r="X165" i="1" s="1"/>
  <c r="W160" i="1"/>
  <c r="X160" i="1" s="1"/>
  <c r="W158" i="1"/>
  <c r="X158" i="1" s="1"/>
  <c r="W157" i="1"/>
  <c r="X157" i="1" s="1"/>
  <c r="W155" i="1"/>
  <c r="X155" i="1" s="1"/>
  <c r="W154" i="1"/>
  <c r="X154" i="1" s="1"/>
  <c r="W152" i="1"/>
  <c r="X152" i="1" s="1"/>
  <c r="W149" i="1"/>
  <c r="X149" i="1" s="1"/>
  <c r="W148" i="1"/>
  <c r="X148" i="1" s="1"/>
  <c r="W141" i="1"/>
  <c r="X141" i="1" s="1"/>
  <c r="W139" i="1"/>
  <c r="X139" i="1" s="1"/>
  <c r="W129" i="1"/>
  <c r="X129" i="1" s="1"/>
  <c r="W125" i="1"/>
  <c r="X125" i="1" s="1"/>
  <c r="W123" i="1"/>
  <c r="X123" i="1" s="1"/>
  <c r="W122" i="1"/>
  <c r="X122" i="1" s="1"/>
  <c r="W111" i="1"/>
  <c r="X111" i="1" s="1"/>
  <c r="W109" i="1"/>
  <c r="X109" i="1" s="1"/>
  <c r="W108" i="1"/>
  <c r="X108" i="1" s="1"/>
  <c r="W97" i="1"/>
  <c r="X97" i="1" s="1"/>
  <c r="W94" i="1"/>
  <c r="X94" i="1" s="1"/>
  <c r="W92" i="1"/>
  <c r="X92" i="1" s="1"/>
  <c r="W91" i="1"/>
  <c r="X91" i="1" s="1"/>
  <c r="W90" i="1"/>
  <c r="X90" i="1" s="1"/>
  <c r="W89" i="1"/>
  <c r="X89" i="1" s="1"/>
  <c r="W86" i="1"/>
  <c r="X86" i="1" s="1"/>
  <c r="W85" i="1"/>
  <c r="X85" i="1" s="1"/>
  <c r="W83" i="1"/>
  <c r="X83" i="1" s="1"/>
  <c r="W82" i="1"/>
  <c r="X82" i="1" s="1"/>
  <c r="W81" i="1"/>
  <c r="X81" i="1" s="1"/>
  <c r="W79" i="1"/>
  <c r="X79" i="1" s="1"/>
  <c r="W78" i="1"/>
  <c r="X78" i="1" s="1"/>
  <c r="W77" i="1"/>
  <c r="X77" i="1" s="1"/>
  <c r="W76" i="1"/>
  <c r="X76" i="1" s="1"/>
  <c r="W64" i="1"/>
  <c r="X64" i="1" s="1"/>
  <c r="W61" i="1"/>
  <c r="X61" i="1" s="1"/>
  <c r="W60" i="1"/>
  <c r="X60" i="1" s="1"/>
  <c r="W58" i="1"/>
  <c r="X58" i="1" s="1"/>
  <c r="W56" i="1"/>
  <c r="X56" i="1" s="1"/>
  <c r="W55" i="1"/>
  <c r="X55" i="1" s="1"/>
  <c r="W54" i="1"/>
  <c r="X54" i="1" s="1"/>
  <c r="W53" i="1"/>
  <c r="X53" i="1" s="1"/>
  <c r="W51" i="1"/>
  <c r="X51" i="1" s="1"/>
  <c r="W50" i="1"/>
  <c r="X50" i="1" s="1"/>
  <c r="W49" i="1"/>
  <c r="X49" i="1" s="1"/>
  <c r="W48" i="1"/>
  <c r="X48" i="1" s="1"/>
  <c r="W47" i="1"/>
  <c r="X47" i="1" s="1"/>
  <c r="W46" i="1"/>
  <c r="X46" i="1" s="1"/>
  <c r="W44" i="1"/>
  <c r="X44" i="1" s="1"/>
  <c r="W43" i="1"/>
  <c r="X43" i="1" s="1"/>
  <c r="W42" i="1"/>
  <c r="X42" i="1" s="1"/>
  <c r="W40" i="1"/>
  <c r="X40" i="1" s="1"/>
  <c r="W38" i="1"/>
  <c r="X38" i="1" s="1"/>
  <c r="W36" i="1"/>
  <c r="X36" i="1" s="1"/>
  <c r="W35" i="1"/>
  <c r="X35" i="1" s="1"/>
  <c r="W33" i="1"/>
  <c r="X33" i="1" s="1"/>
  <c r="W32" i="1"/>
  <c r="X32" i="1" s="1"/>
  <c r="W31" i="1"/>
  <c r="X31" i="1" s="1"/>
  <c r="W30" i="1"/>
  <c r="X30" i="1" s="1"/>
  <c r="W28" i="1"/>
  <c r="X28" i="1" s="1"/>
  <c r="W27" i="1"/>
  <c r="X27" i="1" s="1"/>
  <c r="W26" i="1"/>
  <c r="X26" i="1" s="1"/>
  <c r="W25" i="1"/>
  <c r="X25" i="1" s="1"/>
  <c r="W23" i="1"/>
  <c r="X23" i="1" s="1"/>
  <c r="W21" i="1"/>
  <c r="X21" i="1" s="1"/>
  <c r="W20" i="1"/>
  <c r="X20" i="1" s="1"/>
  <c r="V65" i="1"/>
  <c r="V154" i="1"/>
  <c r="V416" i="1"/>
  <c r="V636" i="1"/>
  <c r="V635" i="1"/>
  <c r="V634" i="1"/>
  <c r="V628" i="1"/>
  <c r="V622" i="1"/>
  <c r="V621" i="1"/>
  <c r="V615" i="1"/>
  <c r="V613" i="1"/>
  <c r="V612" i="1"/>
  <c r="V611" i="1"/>
  <c r="V610" i="1"/>
  <c r="V600" i="1"/>
  <c r="V599" i="1" s="1"/>
  <c r="V597" i="1"/>
  <c r="V596" i="1"/>
  <c r="V594" i="1"/>
  <c r="V593" i="1" s="1"/>
  <c r="V592" i="1"/>
  <c r="V591" i="1"/>
  <c r="V590" i="1"/>
  <c r="V587" i="1"/>
  <c r="V586" i="1"/>
  <c r="V585" i="1"/>
  <c r="V584" i="1"/>
  <c r="V583" i="1"/>
  <c r="V582" i="1"/>
  <c r="V581" i="1"/>
  <c r="V580" i="1"/>
  <c r="V579" i="1"/>
  <c r="V578" i="1"/>
  <c r="V577" i="1"/>
  <c r="V575" i="1"/>
  <c r="V574" i="1" s="1"/>
  <c r="V570" i="1"/>
  <c r="V569" i="1"/>
  <c r="V568" i="1"/>
  <c r="V566" i="1"/>
  <c r="V565" i="1"/>
  <c r="V563" i="1"/>
  <c r="V562" i="1"/>
  <c r="V561" i="1"/>
  <c r="V559" i="1"/>
  <c r="V558" i="1"/>
  <c r="V557" i="1"/>
  <c r="V556" i="1"/>
  <c r="V555" i="1"/>
  <c r="V553" i="1"/>
  <c r="V551" i="1"/>
  <c r="V549" i="1"/>
  <c r="V547" i="1"/>
  <c r="V545" i="1"/>
  <c r="V543" i="1"/>
  <c r="V541" i="1"/>
  <c r="V539" i="1"/>
  <c r="V537" i="1"/>
  <c r="V535" i="1"/>
  <c r="V534" i="1"/>
  <c r="V532" i="1"/>
  <c r="V531" i="1"/>
  <c r="V530" i="1"/>
  <c r="V529" i="1"/>
  <c r="V527" i="1"/>
  <c r="V519" i="1"/>
  <c r="V511" i="1"/>
  <c r="V508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0" i="1"/>
  <c r="V459" i="1" s="1"/>
  <c r="V458" i="1"/>
  <c r="V457" i="1"/>
  <c r="V456" i="1"/>
  <c r="V455" i="1"/>
  <c r="V453" i="1"/>
  <c r="V452" i="1" s="1"/>
  <c r="V451" i="1"/>
  <c r="V442" i="1" s="1"/>
  <c r="V440" i="1"/>
  <c r="V439" i="1"/>
  <c r="V438" i="1"/>
  <c r="V437" i="1"/>
  <c r="V432" i="1"/>
  <c r="V431" i="1"/>
  <c r="V430" i="1"/>
  <c r="V429" i="1"/>
  <c r="V428" i="1"/>
  <c r="V427" i="1"/>
  <c r="V425" i="1"/>
  <c r="V424" i="1" s="1"/>
  <c r="V413" i="1"/>
  <c r="V412" i="1" s="1"/>
  <c r="V411" i="1"/>
  <c r="V409" i="1"/>
  <c r="V408" i="1"/>
  <c r="V406" i="1"/>
  <c r="V405" i="1"/>
  <c r="V401" i="1"/>
  <c r="V400" i="1"/>
  <c r="V398" i="1"/>
  <c r="V395" i="1"/>
  <c r="V393" i="1"/>
  <c r="V392" i="1" s="1"/>
  <c r="V391" i="1"/>
  <c r="V390" i="1"/>
  <c r="V388" i="1"/>
  <c r="V387" i="1"/>
  <c r="V386" i="1"/>
  <c r="V385" i="1"/>
  <c r="V382" i="1"/>
  <c r="V381" i="1"/>
  <c r="V364" i="1"/>
  <c r="V363" i="1"/>
  <c r="V362" i="1"/>
  <c r="V357" i="1"/>
  <c r="V356" i="1"/>
  <c r="V349" i="1"/>
  <c r="V347" i="1"/>
  <c r="V346" i="1"/>
  <c r="V345" i="1"/>
  <c r="V344" i="1"/>
  <c r="V341" i="1"/>
  <c r="V340" i="1"/>
  <c r="V338" i="1"/>
  <c r="V337" i="1" s="1"/>
  <c r="V322" i="1"/>
  <c r="V321" i="1"/>
  <c r="V313" i="1"/>
  <c r="V312" i="1"/>
  <c r="V309" i="1"/>
  <c r="V308" i="1"/>
  <c r="V306" i="1"/>
  <c r="V303" i="1"/>
  <c r="V302" i="1"/>
  <c r="V300" i="1"/>
  <c r="V294" i="1"/>
  <c r="V293" i="1" s="1"/>
  <c r="V289" i="1"/>
  <c r="V288" i="1" s="1"/>
  <c r="V284" i="1"/>
  <c r="V283" i="1"/>
  <c r="V281" i="1"/>
  <c r="V280" i="1" s="1"/>
  <c r="V279" i="1"/>
  <c r="V278" i="1" s="1"/>
  <c r="V277" i="1"/>
  <c r="V276" i="1" s="1"/>
  <c r="V272" i="1"/>
  <c r="V271" i="1"/>
  <c r="V269" i="1"/>
  <c r="V268" i="1" s="1"/>
  <c r="V267" i="1"/>
  <c r="V266" i="1"/>
  <c r="V265" i="1"/>
  <c r="V259" i="1"/>
  <c r="V258" i="1" s="1"/>
  <c r="V257" i="1"/>
  <c r="V256" i="1"/>
  <c r="V254" i="1"/>
  <c r="V251" i="1"/>
  <c r="V250" i="1"/>
  <c r="V249" i="1"/>
  <c r="V248" i="1"/>
  <c r="V243" i="1"/>
  <c r="V242" i="1"/>
  <c r="V241" i="1"/>
  <c r="V240" i="1"/>
  <c r="V239" i="1"/>
  <c r="V238" i="1"/>
  <c r="V237" i="1"/>
  <c r="V236" i="1"/>
  <c r="V235" i="1"/>
  <c r="V234" i="1"/>
  <c r="V233" i="1"/>
  <c r="V228" i="1"/>
  <c r="V227" i="1"/>
  <c r="V225" i="1"/>
  <c r="V224" i="1"/>
  <c r="V223" i="1"/>
  <c r="V222" i="1"/>
  <c r="V221" i="1"/>
  <c r="V220" i="1"/>
  <c r="V219" i="1"/>
  <c r="V218" i="1"/>
  <c r="V217" i="1"/>
  <c r="V216" i="1"/>
  <c r="V215" i="1"/>
  <c r="V206" i="1"/>
  <c r="V202" i="1"/>
  <c r="V201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6" i="1"/>
  <c r="V175" i="1" s="1"/>
  <c r="V169" i="1"/>
  <c r="V168" i="1" s="1"/>
  <c r="V167" i="1"/>
  <c r="V166" i="1" s="1"/>
  <c r="V160" i="1"/>
  <c r="V159" i="1" s="1"/>
  <c r="V158" i="1"/>
  <c r="V157" i="1"/>
  <c r="V155" i="1"/>
  <c r="V152" i="1"/>
  <c r="V150" i="1" s="1"/>
  <c r="V149" i="1"/>
  <c r="V148" i="1"/>
  <c r="V141" i="1"/>
  <c r="V140" i="1" s="1"/>
  <c r="V139" i="1"/>
  <c r="V130" i="1" s="1"/>
  <c r="V129" i="1"/>
  <c r="V127" i="1" s="1"/>
  <c r="V125" i="1"/>
  <c r="V123" i="1"/>
  <c r="V122" i="1"/>
  <c r="V111" i="1"/>
  <c r="V109" i="1"/>
  <c r="V108" i="1"/>
  <c r="V97" i="1"/>
  <c r="V96" i="1" s="1"/>
  <c r="V94" i="1"/>
  <c r="V92" i="1"/>
  <c r="V91" i="1"/>
  <c r="V90" i="1"/>
  <c r="V89" i="1"/>
  <c r="V86" i="1"/>
  <c r="V85" i="1"/>
  <c r="V83" i="1"/>
  <c r="V82" i="1"/>
  <c r="V81" i="1"/>
  <c r="V79" i="1"/>
  <c r="V78" i="1"/>
  <c r="V77" i="1"/>
  <c r="V76" i="1"/>
  <c r="V64" i="1"/>
  <c r="V62" i="1" s="1"/>
  <c r="V61" i="1"/>
  <c r="V60" i="1"/>
  <c r="V58" i="1"/>
  <c r="V56" i="1"/>
  <c r="V55" i="1"/>
  <c r="V54" i="1"/>
  <c r="V53" i="1"/>
  <c r="V51" i="1"/>
  <c r="V50" i="1"/>
  <c r="V49" i="1"/>
  <c r="V48" i="1"/>
  <c r="V47" i="1"/>
  <c r="V46" i="1"/>
  <c r="V44" i="1"/>
  <c r="V43" i="1"/>
  <c r="V42" i="1"/>
  <c r="V40" i="1"/>
  <c r="V38" i="1"/>
  <c r="V36" i="1"/>
  <c r="V35" i="1"/>
  <c r="V33" i="1"/>
  <c r="V32" i="1"/>
  <c r="V31" i="1"/>
  <c r="V30" i="1"/>
  <c r="V28" i="1"/>
  <c r="V27" i="1"/>
  <c r="V26" i="1"/>
  <c r="V25" i="1"/>
  <c r="V23" i="1"/>
  <c r="V21" i="1"/>
  <c r="V20" i="1"/>
  <c r="P77" i="1"/>
  <c r="V264" i="1" l="1"/>
  <c r="V389" i="1"/>
  <c r="V19" i="1"/>
  <c r="V319" i="1"/>
  <c r="V317" i="1" s="1"/>
  <c r="V595" i="1"/>
  <c r="V270" i="1"/>
  <c r="V262" i="1" s="1"/>
  <c r="X286" i="1"/>
  <c r="V156" i="1"/>
  <c r="V255" i="1"/>
  <c r="V286" i="1"/>
  <c r="V45" i="1"/>
  <c r="V608" i="1"/>
  <c r="V299" i="1"/>
  <c r="V311" i="1"/>
  <c r="V22" i="1"/>
  <c r="V282" i="1"/>
  <c r="V274" i="1" s="1"/>
  <c r="V247" i="1"/>
  <c r="V426" i="1"/>
  <c r="V121" i="1"/>
  <c r="V119" i="1" s="1"/>
  <c r="V633" i="1"/>
  <c r="V631" i="1" s="1"/>
  <c r="X147" i="1"/>
  <c r="V454" i="1"/>
  <c r="V576" i="1"/>
  <c r="V499" i="1"/>
  <c r="V348" i="1"/>
  <c r="V620" i="1"/>
  <c r="V618" i="1" s="1"/>
  <c r="V209" i="1"/>
  <c r="V384" i="1"/>
  <c r="V153" i="1"/>
  <c r="V52" i="1"/>
  <c r="V177" i="1"/>
  <c r="V394" i="1"/>
  <c r="V466" i="1"/>
  <c r="V104" i="1"/>
  <c r="V339" i="1"/>
  <c r="V84" i="1"/>
  <c r="V520" i="1"/>
  <c r="V434" i="1"/>
  <c r="V75" i="1"/>
  <c r="V29" i="1"/>
  <c r="V147" i="1"/>
  <c r="G193" i="17"/>
  <c r="G194" i="17" s="1"/>
  <c r="G214" i="16"/>
  <c r="G215" i="16" s="1"/>
  <c r="V245" i="1" l="1"/>
  <c r="V297" i="1"/>
  <c r="V17" i="1"/>
  <c r="V572" i="1"/>
  <c r="V422" i="1"/>
  <c r="V145" i="1"/>
  <c r="V335" i="1"/>
  <c r="V464" i="1"/>
  <c r="V462" i="1" s="1"/>
  <c r="V73" i="1"/>
  <c r="V14" i="1" l="1"/>
  <c r="V333" i="1"/>
  <c r="V331" i="1"/>
  <c r="P636" i="1"/>
  <c r="P635" i="1"/>
  <c r="P149" i="1"/>
  <c r="P148" i="1"/>
  <c r="P125" i="1"/>
  <c r="P111" i="1"/>
  <c r="P109" i="1"/>
  <c r="P94" i="1"/>
  <c r="P91" i="1"/>
  <c r="P81" i="1"/>
  <c r="P79" i="1"/>
  <c r="P60" i="1"/>
  <c r="P58" i="1"/>
  <c r="P55" i="1"/>
  <c r="P54" i="1"/>
  <c r="P47" i="1"/>
  <c r="P44" i="1"/>
  <c r="P43" i="1"/>
  <c r="P42" i="1"/>
  <c r="P40" i="1"/>
  <c r="P36" i="1"/>
  <c r="P35" i="1"/>
  <c r="P32" i="1"/>
  <c r="P31" i="1"/>
  <c r="P28" i="1"/>
  <c r="P160" i="1"/>
  <c r="P159" i="1" s="1"/>
  <c r="P167" i="1"/>
  <c r="P166" i="1" s="1"/>
  <c r="P152" i="1"/>
  <c r="P165" i="1"/>
  <c r="P164" i="1" s="1"/>
  <c r="P158" i="1"/>
  <c r="P157" i="1"/>
  <c r="P139" i="1"/>
  <c r="P195" i="1"/>
  <c r="P194" i="1"/>
  <c r="P201" i="1"/>
  <c r="P228" i="1"/>
  <c r="P227" i="1"/>
  <c r="P254" i="1"/>
  <c r="P251" i="1"/>
  <c r="P250" i="1"/>
  <c r="P249" i="1"/>
  <c r="P248" i="1"/>
  <c r="P303" i="1"/>
  <c r="P302" i="1"/>
  <c r="P306" i="1"/>
  <c r="P313" i="1"/>
  <c r="P321" i="1"/>
  <c r="P349" i="1"/>
  <c r="P356" i="1"/>
  <c r="P382" i="1"/>
  <c r="P393" i="1"/>
  <c r="P392" i="1" s="1"/>
  <c r="P391" i="1"/>
  <c r="P390" i="1"/>
  <c r="P389" i="1" s="1"/>
  <c r="P413" i="1"/>
  <c r="P412" i="1" s="1"/>
  <c r="P411" i="1"/>
  <c r="P409" i="1"/>
  <c r="P408" i="1"/>
  <c r="P406" i="1"/>
  <c r="P405" i="1"/>
  <c r="P395" i="1"/>
  <c r="P401" i="1"/>
  <c r="P400" i="1"/>
  <c r="P478" i="1"/>
  <c r="P477" i="1"/>
  <c r="P476" i="1"/>
  <c r="P470" i="1"/>
  <c r="P469" i="1"/>
  <c r="P468" i="1"/>
  <c r="P467" i="1"/>
  <c r="P511" i="1"/>
  <c r="P568" i="1"/>
  <c r="P566" i="1"/>
  <c r="P565" i="1"/>
  <c r="P563" i="1"/>
  <c r="P562" i="1"/>
  <c r="P561" i="1"/>
  <c r="P559" i="1"/>
  <c r="P558" i="1"/>
  <c r="P557" i="1"/>
  <c r="P556" i="1"/>
  <c r="P555" i="1"/>
  <c r="P553" i="1"/>
  <c r="P551" i="1"/>
  <c r="P549" i="1"/>
  <c r="P547" i="1"/>
  <c r="P545" i="1"/>
  <c r="P543" i="1"/>
  <c r="P541" i="1"/>
  <c r="P539" i="1"/>
  <c r="P537" i="1"/>
  <c r="P535" i="1"/>
  <c r="P534" i="1"/>
  <c r="P532" i="1"/>
  <c r="P531" i="1"/>
  <c r="P530" i="1"/>
  <c r="P529" i="1"/>
  <c r="P527" i="1"/>
  <c r="P628" i="1"/>
  <c r="P622" i="1"/>
  <c r="P621" i="1"/>
  <c r="P614" i="1"/>
  <c r="P612" i="1"/>
  <c r="P610" i="1"/>
  <c r="P609" i="1"/>
  <c r="P606" i="1"/>
  <c r="P605" i="1"/>
  <c r="P602" i="1"/>
  <c r="P599" i="1" s="1"/>
  <c r="P598" i="1"/>
  <c r="P597" i="1"/>
  <c r="P596" i="1"/>
  <c r="P593" i="1"/>
  <c r="P592" i="1"/>
  <c r="P577" i="1"/>
  <c r="P575" i="1"/>
  <c r="P574" i="1" s="1"/>
  <c r="P569" i="1"/>
  <c r="P519" i="1"/>
  <c r="P513" i="1"/>
  <c r="P508" i="1"/>
  <c r="P498" i="1"/>
  <c r="P475" i="1"/>
  <c r="P474" i="1"/>
  <c r="P473" i="1"/>
  <c r="P472" i="1"/>
  <c r="P471" i="1"/>
  <c r="P459" i="1"/>
  <c r="P454" i="1"/>
  <c r="P452" i="1"/>
  <c r="P451" i="1"/>
  <c r="P442" i="1" s="1"/>
  <c r="P438" i="1"/>
  <c r="P437" i="1"/>
  <c r="P432" i="1"/>
  <c r="P431" i="1"/>
  <c r="P430" i="1"/>
  <c r="P429" i="1"/>
  <c r="P428" i="1"/>
  <c r="P427" i="1"/>
  <c r="P424" i="1"/>
  <c r="P416" i="1"/>
  <c r="P398" i="1"/>
  <c r="P386" i="1"/>
  <c r="P385" i="1"/>
  <c r="P383" i="1"/>
  <c r="P381" i="1"/>
  <c r="P364" i="1"/>
  <c r="P363" i="1"/>
  <c r="P362" i="1"/>
  <c r="P357" i="1"/>
  <c r="P347" i="1"/>
  <c r="P346" i="1"/>
  <c r="P345" i="1"/>
  <c r="P344" i="1"/>
  <c r="P341" i="1"/>
  <c r="P340" i="1"/>
  <c r="P338" i="1"/>
  <c r="P337" i="1" s="1"/>
  <c r="P322" i="1"/>
  <c r="P312" i="1"/>
  <c r="P309" i="1"/>
  <c r="P308" i="1"/>
  <c r="P300" i="1"/>
  <c r="P294" i="1"/>
  <c r="P293" i="1" s="1"/>
  <c r="P289" i="1"/>
  <c r="P284" i="1"/>
  <c r="P283" i="1"/>
  <c r="P281" i="1"/>
  <c r="P280" i="1" s="1"/>
  <c r="P279" i="1"/>
  <c r="P278" i="1" s="1"/>
  <c r="P277" i="1"/>
  <c r="P276" i="1" s="1"/>
  <c r="P270" i="1"/>
  <c r="P269" i="1"/>
  <c r="P268" i="1" s="1"/>
  <c r="P265" i="1"/>
  <c r="P264" i="1" s="1"/>
  <c r="P258" i="1"/>
  <c r="P255" i="1"/>
  <c r="P243" i="1"/>
  <c r="P242" i="1"/>
  <c r="P234" i="1"/>
  <c r="P219" i="1"/>
  <c r="P218" i="1"/>
  <c r="P217" i="1"/>
  <c r="P216" i="1"/>
  <c r="P215" i="1"/>
  <c r="P206" i="1"/>
  <c r="P202" i="1"/>
  <c r="P199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6" i="1"/>
  <c r="P175" i="1" s="1"/>
  <c r="P168" i="1"/>
  <c r="P153" i="1"/>
  <c r="P141" i="1"/>
  <c r="P140" i="1" s="1"/>
  <c r="P129" i="1"/>
  <c r="P127" i="1" s="1"/>
  <c r="P123" i="1"/>
  <c r="P122" i="1"/>
  <c r="P108" i="1"/>
  <c r="P97" i="1"/>
  <c r="P96" i="1" s="1"/>
  <c r="P92" i="1"/>
  <c r="P90" i="1"/>
  <c r="P89" i="1"/>
  <c r="P86" i="1"/>
  <c r="P85" i="1"/>
  <c r="P83" i="1"/>
  <c r="P82" i="1"/>
  <c r="P78" i="1"/>
  <c r="P76" i="1"/>
  <c r="P64" i="1"/>
  <c r="P61" i="1"/>
  <c r="P56" i="1"/>
  <c r="P53" i="1"/>
  <c r="P51" i="1"/>
  <c r="P50" i="1"/>
  <c r="P49" i="1"/>
  <c r="P48" i="1"/>
  <c r="P46" i="1"/>
  <c r="P38" i="1"/>
  <c r="P33" i="1"/>
  <c r="P30" i="1"/>
  <c r="P27" i="1"/>
  <c r="P26" i="1"/>
  <c r="P25" i="1"/>
  <c r="P23" i="1"/>
  <c r="P21" i="1"/>
  <c r="P20" i="1"/>
  <c r="P147" i="1" l="1"/>
  <c r="P633" i="1"/>
  <c r="P631" i="1" s="1"/>
  <c r="P282" i="1"/>
  <c r="P274" i="1" s="1"/>
  <c r="P247" i="1"/>
  <c r="P156" i="1"/>
  <c r="P75" i="1"/>
  <c r="P245" i="1"/>
  <c r="P466" i="1"/>
  <c r="P603" i="1"/>
  <c r="P434" i="1"/>
  <c r="P29" i="1"/>
  <c r="P299" i="1"/>
  <c r="P426" i="1"/>
  <c r="P422" i="1" s="1"/>
  <c r="P19" i="1"/>
  <c r="P262" i="1"/>
  <c r="P311" i="1"/>
  <c r="P608" i="1"/>
  <c r="P121" i="1"/>
  <c r="P162" i="1"/>
  <c r="P394" i="1"/>
  <c r="P480" i="1"/>
  <c r="P339" i="1"/>
  <c r="P62" i="1"/>
  <c r="P198" i="1"/>
  <c r="P22" i="1"/>
  <c r="P384" i="1"/>
  <c r="P595" i="1"/>
  <c r="P130" i="1"/>
  <c r="P209" i="1"/>
  <c r="P52" i="1"/>
  <c r="P177" i="1"/>
  <c r="P348" i="1"/>
  <c r="P45" i="1"/>
  <c r="P520" i="1"/>
  <c r="P620" i="1"/>
  <c r="P618" i="1" s="1"/>
  <c r="P65" i="1"/>
  <c r="P288" i="1"/>
  <c r="P286" i="1" s="1"/>
  <c r="P576" i="1"/>
  <c r="P104" i="1"/>
  <c r="P150" i="1"/>
  <c r="P145" i="1" s="1"/>
  <c r="P319" i="1"/>
  <c r="P317" i="1" s="1"/>
  <c r="P84" i="1"/>
  <c r="P73" i="1" s="1"/>
  <c r="P499" i="1"/>
  <c r="P297" i="1" l="1"/>
  <c r="P335" i="1"/>
  <c r="P333" i="1" s="1"/>
  <c r="P119" i="1"/>
  <c r="P117" i="1" s="1"/>
  <c r="P17" i="1"/>
  <c r="P14" i="1" s="1"/>
  <c r="P173" i="1"/>
  <c r="P171" i="1" s="1"/>
  <c r="P464" i="1"/>
  <c r="P462" i="1" s="1"/>
  <c r="P572" i="1"/>
  <c r="P12" i="1" l="1"/>
  <c r="P331" i="1"/>
  <c r="P9" i="1" l="1"/>
  <c r="P644" i="1" s="1"/>
  <c r="P645" i="1" s="1"/>
  <c r="P646" i="1" s="1"/>
  <c r="P647" i="1" s="1"/>
  <c r="P648" i="1" s="1"/>
  <c r="M580" i="1" l="1"/>
  <c r="M579" i="1"/>
  <c r="M577" i="1"/>
  <c r="M265" i="1"/>
  <c r="J265" i="1"/>
  <c r="J256" i="1"/>
  <c r="Q217" i="1" l="1"/>
  <c r="K77" i="1"/>
  <c r="H77" i="1"/>
  <c r="M277" i="1"/>
  <c r="J277" i="1"/>
  <c r="M279" i="1"/>
  <c r="J279" i="1"/>
  <c r="K90" i="1"/>
  <c r="H90" i="1"/>
  <c r="M281" i="1"/>
  <c r="K98" i="1"/>
  <c r="J281" i="1"/>
  <c r="H98" i="1"/>
  <c r="T165" i="1"/>
  <c r="V165" i="1" s="1"/>
  <c r="V164" i="1" s="1"/>
  <c r="V162" i="1" s="1"/>
  <c r="V117" i="1" s="1"/>
  <c r="T199" i="1"/>
  <c r="V199" i="1" s="1"/>
  <c r="V198" i="1" s="1"/>
  <c r="V173" i="1" s="1"/>
  <c r="V171" i="1" s="1"/>
  <c r="V12" i="1" l="1"/>
  <c r="M191" i="1"/>
  <c r="J191" i="1"/>
  <c r="M294" i="1" l="1"/>
  <c r="J294" i="1"/>
  <c r="M292" i="1"/>
  <c r="M289" i="1"/>
  <c r="J289" i="1"/>
  <c r="K517" i="1"/>
  <c r="K515" i="1"/>
  <c r="J292" i="1"/>
  <c r="H517" i="1"/>
  <c r="H515" i="1"/>
  <c r="M386" i="1" l="1"/>
  <c r="M385" i="1"/>
  <c r="J386" i="1"/>
  <c r="J385" i="1"/>
  <c r="S260" i="1"/>
  <c r="S258" i="1" s="1"/>
  <c r="S512" i="1"/>
  <c r="M269" i="1"/>
  <c r="J269" i="1"/>
  <c r="K508" i="1"/>
  <c r="H508" i="1"/>
  <c r="S516" i="1"/>
  <c r="M284" i="1"/>
  <c r="J284" i="1"/>
  <c r="M283" i="1"/>
  <c r="J283" i="1"/>
  <c r="M451" i="1"/>
  <c r="J451" i="1"/>
  <c r="M202" i="1"/>
  <c r="J202" i="1"/>
  <c r="M200" i="1"/>
  <c r="J200" i="1"/>
  <c r="K398" i="1"/>
  <c r="M398" i="1" s="1"/>
  <c r="H398" i="1"/>
  <c r="J398" i="1" s="1"/>
  <c r="M136" i="1"/>
  <c r="J136" i="1"/>
  <c r="M135" i="1"/>
  <c r="J135" i="1"/>
  <c r="M134" i="1"/>
  <c r="J134" i="1"/>
  <c r="M133" i="1"/>
  <c r="J133" i="1"/>
  <c r="M131" i="1"/>
  <c r="J131" i="1"/>
  <c r="M596" i="1"/>
  <c r="J596" i="1"/>
  <c r="M138" i="1"/>
  <c r="J138" i="1"/>
  <c r="M199" i="1"/>
  <c r="J199" i="1"/>
  <c r="M253" i="1"/>
  <c r="J253" i="1"/>
  <c r="M252" i="1"/>
  <c r="J252" i="1"/>
  <c r="M438" i="1"/>
  <c r="M437" i="1"/>
  <c r="J438" i="1"/>
  <c r="J437" i="1"/>
  <c r="K85" i="1"/>
  <c r="H85" i="1"/>
  <c r="M90" i="1"/>
  <c r="K89" i="1"/>
  <c r="M89" i="1" s="1"/>
  <c r="M431" i="1"/>
  <c r="M430" i="1"/>
  <c r="M429" i="1"/>
  <c r="M428" i="1"/>
  <c r="M427" i="1"/>
  <c r="J431" i="1"/>
  <c r="J430" i="1"/>
  <c r="J429" i="1"/>
  <c r="J428" i="1"/>
  <c r="H89" i="1"/>
  <c r="J427" i="1"/>
  <c r="S312" i="1"/>
  <c r="M312" i="1"/>
  <c r="J312" i="1"/>
  <c r="M309" i="1"/>
  <c r="M308" i="1"/>
  <c r="M300" i="1"/>
  <c r="J309" i="1"/>
  <c r="J308" i="1"/>
  <c r="J300" i="1"/>
  <c r="K30" i="1"/>
  <c r="H30" i="1"/>
  <c r="M338" i="1"/>
  <c r="J338" i="1"/>
  <c r="K23" i="1"/>
  <c r="H23" i="1"/>
  <c r="M347" i="1"/>
  <c r="M346" i="1"/>
  <c r="M345" i="1"/>
  <c r="M344" i="1"/>
  <c r="M341" i="1"/>
  <c r="M340" i="1"/>
  <c r="J347" i="1"/>
  <c r="J346" i="1"/>
  <c r="J345" i="1"/>
  <c r="J344" i="1"/>
  <c r="J341" i="1"/>
  <c r="J340" i="1"/>
  <c r="M628" i="1"/>
  <c r="M622" i="1"/>
  <c r="J628" i="1"/>
  <c r="J622" i="1"/>
  <c r="M621" i="1"/>
  <c r="J621" i="1"/>
  <c r="M179" i="1"/>
  <c r="M180" i="1"/>
  <c r="M190" i="1"/>
  <c r="J130" i="1" l="1"/>
  <c r="M130" i="1"/>
  <c r="M633" i="1"/>
  <c r="M631" i="1" s="1"/>
  <c r="M620" i="1"/>
  <c r="M618" i="1" s="1"/>
  <c r="M614" i="1"/>
  <c r="M612" i="1"/>
  <c r="M610" i="1"/>
  <c r="M609" i="1"/>
  <c r="M606" i="1"/>
  <c r="M605" i="1"/>
  <c r="M602" i="1"/>
  <c r="M599" i="1" s="1"/>
  <c r="M598" i="1"/>
  <c r="M597" i="1"/>
  <c r="M593" i="1"/>
  <c r="M592" i="1"/>
  <c r="M589" i="1"/>
  <c r="M588" i="1"/>
  <c r="M575" i="1"/>
  <c r="M574" i="1" s="1"/>
  <c r="M569" i="1"/>
  <c r="M564" i="1"/>
  <c r="M526" i="1"/>
  <c r="M525" i="1"/>
  <c r="M524" i="1"/>
  <c r="M523" i="1"/>
  <c r="M521" i="1"/>
  <c r="M519" i="1"/>
  <c r="M518" i="1"/>
  <c r="M517" i="1"/>
  <c r="M515" i="1"/>
  <c r="M513" i="1"/>
  <c r="M510" i="1"/>
  <c r="M509" i="1"/>
  <c r="M508" i="1"/>
  <c r="M507" i="1"/>
  <c r="M506" i="1"/>
  <c r="M505" i="1"/>
  <c r="M504" i="1"/>
  <c r="M503" i="1"/>
  <c r="M502" i="1"/>
  <c r="M480" i="1"/>
  <c r="M475" i="1"/>
  <c r="M474" i="1"/>
  <c r="M473" i="1"/>
  <c r="M472" i="1"/>
  <c r="M471" i="1"/>
  <c r="M459" i="1"/>
  <c r="M454" i="1"/>
  <c r="M452" i="1"/>
  <c r="M442" i="1"/>
  <c r="M434" i="1"/>
  <c r="M432" i="1"/>
  <c r="M426" i="1" s="1"/>
  <c r="M424" i="1"/>
  <c r="M416" i="1"/>
  <c r="M412" i="1"/>
  <c r="M394" i="1"/>
  <c r="M392" i="1"/>
  <c r="M389" i="1"/>
  <c r="M384" i="1"/>
  <c r="M383" i="1"/>
  <c r="M381" i="1"/>
  <c r="M380" i="1"/>
  <c r="M379" i="1"/>
  <c r="M378" i="1"/>
  <c r="M377" i="1"/>
  <c r="M376" i="1"/>
  <c r="M375" i="1"/>
  <c r="M374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7" i="1"/>
  <c r="M355" i="1"/>
  <c r="M354" i="1"/>
  <c r="M353" i="1"/>
  <c r="M352" i="1"/>
  <c r="M351" i="1"/>
  <c r="M350" i="1"/>
  <c r="M339" i="1"/>
  <c r="M337" i="1"/>
  <c r="M325" i="1"/>
  <c r="M324" i="1"/>
  <c r="M322" i="1"/>
  <c r="M311" i="1"/>
  <c r="M299" i="1"/>
  <c r="M293" i="1"/>
  <c r="M288" i="1" s="1"/>
  <c r="M286" i="1" s="1"/>
  <c r="M282" i="1"/>
  <c r="M280" i="1"/>
  <c r="M278" i="1"/>
  <c r="M276" i="1"/>
  <c r="M270" i="1"/>
  <c r="M268" i="1"/>
  <c r="M264" i="1"/>
  <c r="M258" i="1"/>
  <c r="M255" i="1"/>
  <c r="M247" i="1"/>
  <c r="M243" i="1"/>
  <c r="M242" i="1"/>
  <c r="M234" i="1"/>
  <c r="M231" i="1"/>
  <c r="M230" i="1"/>
  <c r="M229" i="1"/>
  <c r="M226" i="1"/>
  <c r="M219" i="1"/>
  <c r="M218" i="1"/>
  <c r="M217" i="1"/>
  <c r="M216" i="1"/>
  <c r="M215" i="1"/>
  <c r="M208" i="1"/>
  <c r="M206" i="1"/>
  <c r="M193" i="1"/>
  <c r="M192" i="1"/>
  <c r="M189" i="1"/>
  <c r="M188" i="1"/>
  <c r="M187" i="1"/>
  <c r="M186" i="1"/>
  <c r="M185" i="1"/>
  <c r="M184" i="1"/>
  <c r="M183" i="1"/>
  <c r="M182" i="1"/>
  <c r="M181" i="1"/>
  <c r="M178" i="1"/>
  <c r="M176" i="1"/>
  <c r="M175" i="1" s="1"/>
  <c r="M168" i="1"/>
  <c r="M166" i="1"/>
  <c r="M164" i="1"/>
  <c r="M159" i="1"/>
  <c r="M156" i="1"/>
  <c r="M153" i="1"/>
  <c r="M152" i="1"/>
  <c r="M151" i="1"/>
  <c r="M143" i="1"/>
  <c r="M141" i="1"/>
  <c r="M129" i="1"/>
  <c r="K123" i="1"/>
  <c r="M123" i="1" s="1"/>
  <c r="M122" i="1"/>
  <c r="M115" i="1"/>
  <c r="M108" i="1"/>
  <c r="M107" i="1"/>
  <c r="M106" i="1"/>
  <c r="M103" i="1"/>
  <c r="M102" i="1"/>
  <c r="M101" i="1"/>
  <c r="M100" i="1"/>
  <c r="M99" i="1"/>
  <c r="M98" i="1"/>
  <c r="M97" i="1"/>
  <c r="M92" i="1"/>
  <c r="M88" i="1"/>
  <c r="M87" i="1"/>
  <c r="M86" i="1"/>
  <c r="M85" i="1"/>
  <c r="M83" i="1"/>
  <c r="M82" i="1"/>
  <c r="M78" i="1"/>
  <c r="M77" i="1"/>
  <c r="M76" i="1"/>
  <c r="M69" i="1"/>
  <c r="M68" i="1"/>
  <c r="M67" i="1"/>
  <c r="M66" i="1"/>
  <c r="M64" i="1"/>
  <c r="M63" i="1"/>
  <c r="M61" i="1"/>
  <c r="M59" i="1"/>
  <c r="M57" i="1"/>
  <c r="M56" i="1"/>
  <c r="M53" i="1"/>
  <c r="M51" i="1"/>
  <c r="M50" i="1"/>
  <c r="M49" i="1"/>
  <c r="M48" i="1"/>
  <c r="M46" i="1"/>
  <c r="M38" i="1"/>
  <c r="M33" i="1"/>
  <c r="M30" i="1"/>
  <c r="M27" i="1"/>
  <c r="M26" i="1"/>
  <c r="M25" i="1"/>
  <c r="M24" i="1"/>
  <c r="M23" i="1"/>
  <c r="M21" i="1"/>
  <c r="M20" i="1"/>
  <c r="M297" i="1" l="1"/>
  <c r="M245" i="1"/>
  <c r="M262" i="1"/>
  <c r="M595" i="1"/>
  <c r="M140" i="1"/>
  <c r="M19" i="1"/>
  <c r="M127" i="1"/>
  <c r="M603" i="1"/>
  <c r="M75" i="1"/>
  <c r="M198" i="1"/>
  <c r="M576" i="1"/>
  <c r="M162" i="1"/>
  <c r="M319" i="1"/>
  <c r="M317" i="1" s="1"/>
  <c r="M150" i="1"/>
  <c r="M62" i="1"/>
  <c r="M520" i="1"/>
  <c r="M209" i="1"/>
  <c r="M466" i="1"/>
  <c r="M22" i="1"/>
  <c r="M121" i="1"/>
  <c r="M274" i="1"/>
  <c r="M422" i="1"/>
  <c r="M96" i="1"/>
  <c r="M348" i="1"/>
  <c r="M335" i="1" s="1"/>
  <c r="M52" i="1"/>
  <c r="M147" i="1"/>
  <c r="M104" i="1"/>
  <c r="M84" i="1"/>
  <c r="M608" i="1"/>
  <c r="M499" i="1"/>
  <c r="M177" i="1"/>
  <c r="M65" i="1"/>
  <c r="M45" i="1"/>
  <c r="M29" i="1"/>
  <c r="X197" i="1"/>
  <c r="X599" i="1"/>
  <c r="X593" i="1"/>
  <c r="X574" i="1"/>
  <c r="X459" i="1"/>
  <c r="X452" i="1"/>
  <c r="X442" i="1"/>
  <c r="X424" i="1"/>
  <c r="X416" i="1"/>
  <c r="X412" i="1"/>
  <c r="X392" i="1"/>
  <c r="X280" i="1"/>
  <c r="X278" i="1"/>
  <c r="X276" i="1"/>
  <c r="X268" i="1"/>
  <c r="X258" i="1"/>
  <c r="X175" i="1"/>
  <c r="X168" i="1"/>
  <c r="X166" i="1"/>
  <c r="X164" i="1"/>
  <c r="X159" i="1"/>
  <c r="X150" i="1"/>
  <c r="X140" i="1"/>
  <c r="X130" i="1"/>
  <c r="X127" i="1"/>
  <c r="X96" i="1"/>
  <c r="X65" i="1"/>
  <c r="X62" i="1"/>
  <c r="M173" i="1" l="1"/>
  <c r="M171" i="1" s="1"/>
  <c r="M119" i="1"/>
  <c r="M333" i="1"/>
  <c r="M572" i="1"/>
  <c r="M145" i="1"/>
  <c r="M73" i="1"/>
  <c r="M464" i="1"/>
  <c r="M462" i="1" s="1"/>
  <c r="M17" i="1"/>
  <c r="X177" i="1"/>
  <c r="X255" i="1"/>
  <c r="X595" i="1"/>
  <c r="X319" i="1"/>
  <c r="X317" i="1" s="1"/>
  <c r="X454" i="1"/>
  <c r="X337" i="1"/>
  <c r="X426" i="1"/>
  <c r="X52" i="1"/>
  <c r="X198" i="1"/>
  <c r="X282" i="1"/>
  <c r="X274" i="1" s="1"/>
  <c r="X620" i="1"/>
  <c r="X618" i="1" s="1"/>
  <c r="X466" i="1"/>
  <c r="X299" i="1"/>
  <c r="X348" i="1"/>
  <c r="X394" i="1"/>
  <c r="X608" i="1"/>
  <c r="X270" i="1"/>
  <c r="X104" i="1"/>
  <c r="X633" i="1"/>
  <c r="X631" i="1" s="1"/>
  <c r="X576" i="1"/>
  <c r="X389" i="1"/>
  <c r="X29" i="1"/>
  <c r="X209" i="1"/>
  <c r="X311" i="1"/>
  <c r="X434" i="1"/>
  <c r="X520" i="1"/>
  <c r="X19" i="1"/>
  <c r="X499" i="1"/>
  <c r="X247" i="1"/>
  <c r="X264" i="1"/>
  <c r="X339" i="1"/>
  <c r="X384" i="1"/>
  <c r="X162" i="1"/>
  <c r="X156" i="1"/>
  <c r="X153" i="1"/>
  <c r="X121" i="1"/>
  <c r="X119" i="1" s="1"/>
  <c r="X84" i="1"/>
  <c r="X75" i="1"/>
  <c r="X45" i="1"/>
  <c r="X22" i="1"/>
  <c r="X297" i="1" l="1"/>
  <c r="X245" i="1"/>
  <c r="X262" i="1"/>
  <c r="M331" i="1"/>
  <c r="X173" i="1"/>
  <c r="X171" i="1" s="1"/>
  <c r="M117" i="1"/>
  <c r="M14" i="1"/>
  <c r="X145" i="1"/>
  <c r="X117" i="1" s="1"/>
  <c r="X17" i="1"/>
  <c r="X464" i="1"/>
  <c r="X462" i="1" s="1"/>
  <c r="X422" i="1"/>
  <c r="X335" i="1"/>
  <c r="X572" i="1"/>
  <c r="X73" i="1"/>
  <c r="M12" i="1" l="1"/>
  <c r="M9" i="1" s="1"/>
  <c r="M644" i="1" s="1"/>
  <c r="M645" i="1" s="1"/>
  <c r="M646" i="1" s="1"/>
  <c r="M647" i="1" s="1"/>
  <c r="M648" i="1" s="1"/>
  <c r="X14" i="1"/>
  <c r="X12" i="1" s="1"/>
  <c r="X333" i="1"/>
  <c r="X331" i="1" s="1"/>
  <c r="X9" i="1" l="1"/>
  <c r="X644" i="1" s="1"/>
  <c r="S142" i="1"/>
  <c r="S301" i="1"/>
  <c r="S329" i="1"/>
  <c r="S213" i="1"/>
  <c r="S289" i="1"/>
  <c r="S288" i="1" s="1"/>
  <c r="S294" i="1"/>
  <c r="S293" i="1" s="1"/>
  <c r="J293" i="1"/>
  <c r="S71" i="1"/>
  <c r="S70" i="1"/>
  <c r="S115" i="1"/>
  <c r="S114" i="1"/>
  <c r="S113" i="1"/>
  <c r="S110" i="1"/>
  <c r="S98" i="1"/>
  <c r="S95" i="1"/>
  <c r="S93" i="1"/>
  <c r="S92" i="1"/>
  <c r="S90" i="1"/>
  <c r="S89" i="1"/>
  <c r="S86" i="1"/>
  <c r="S85" i="1"/>
  <c r="S112" i="1"/>
  <c r="S111" i="1"/>
  <c r="S109" i="1"/>
  <c r="S134" i="1"/>
  <c r="S133" i="1"/>
  <c r="S132" i="1"/>
  <c r="S126" i="1"/>
  <c r="S124" i="1"/>
  <c r="S83" i="1"/>
  <c r="S82" i="1"/>
  <c r="S80" i="1"/>
  <c r="S78" i="1"/>
  <c r="S76" i="1"/>
  <c r="S69" i="1"/>
  <c r="S68" i="1"/>
  <c r="S66" i="1"/>
  <c r="S309" i="1"/>
  <c r="S308" i="1"/>
  <c r="S300" i="1"/>
  <c r="S327" i="1"/>
  <c r="S326" i="1"/>
  <c r="S321" i="1"/>
  <c r="S135" i="1"/>
  <c r="S131" i="1"/>
  <c r="S139" i="1"/>
  <c r="S137" i="1"/>
  <c r="S141" i="1"/>
  <c r="S128" i="1"/>
  <c r="Q125" i="1"/>
  <c r="S125" i="1" s="1"/>
  <c r="Q123" i="1"/>
  <c r="S123" i="1" s="1"/>
  <c r="Q122" i="1"/>
  <c r="S122" i="1" s="1"/>
  <c r="Q200" i="1"/>
  <c r="S200" i="1" s="1"/>
  <c r="S211" i="1"/>
  <c r="S210" i="1"/>
  <c r="S208" i="1"/>
  <c r="S207" i="1"/>
  <c r="S206" i="1"/>
  <c r="S205" i="1"/>
  <c r="S204" i="1"/>
  <c r="S203" i="1"/>
  <c r="S202" i="1"/>
  <c r="S201" i="1"/>
  <c r="S199" i="1"/>
  <c r="S214" i="1"/>
  <c r="S212" i="1"/>
  <c r="S232" i="1"/>
  <c r="S233" i="1"/>
  <c r="S218" i="1"/>
  <c r="S217" i="1"/>
  <c r="S216" i="1"/>
  <c r="S215" i="1"/>
  <c r="S228" i="1"/>
  <c r="S219" i="1"/>
  <c r="S227" i="1"/>
  <c r="S243" i="1"/>
  <c r="S242" i="1"/>
  <c r="S221" i="1"/>
  <c r="S225" i="1"/>
  <c r="S224" i="1"/>
  <c r="S223" i="1"/>
  <c r="S220" i="1"/>
  <c r="S222" i="1"/>
  <c r="S130" i="1" l="1"/>
  <c r="S209" i="1"/>
  <c r="S197" i="1" l="1"/>
  <c r="S195" i="1"/>
  <c r="S194" i="1"/>
  <c r="S193" i="1"/>
  <c r="S192" i="1"/>
  <c r="S191" i="1"/>
  <c r="S190" i="1"/>
  <c r="S189" i="1"/>
  <c r="S188" i="1"/>
  <c r="S176" i="1"/>
  <c r="S187" i="1"/>
  <c r="S186" i="1"/>
  <c r="S185" i="1"/>
  <c r="S184" i="1"/>
  <c r="S183" i="1"/>
  <c r="S181" i="1"/>
  <c r="S180" i="1"/>
  <c r="S179" i="1"/>
  <c r="S178" i="1"/>
  <c r="S182" i="1"/>
  <c r="S35" i="1"/>
  <c r="S37" i="1"/>
  <c r="S36" i="1"/>
  <c r="S28" i="1"/>
  <c r="S27" i="1"/>
  <c r="S26" i="1"/>
  <c r="S24" i="1"/>
  <c r="S25" i="1"/>
  <c r="S48" i="1"/>
  <c r="S21" i="1"/>
  <c r="S23" i="1"/>
  <c r="S51" i="1"/>
  <c r="S50" i="1"/>
  <c r="S49" i="1"/>
  <c r="S41" i="1"/>
  <c r="S34" i="1"/>
  <c r="S33" i="1"/>
  <c r="S38" i="1"/>
  <c r="S47" i="1"/>
  <c r="S46" i="1"/>
  <c r="S31" i="1"/>
  <c r="S30" i="1"/>
  <c r="S32" i="1"/>
  <c r="S436" i="1"/>
  <c r="S435" i="1"/>
  <c r="S445" i="1"/>
  <c r="S443" i="1"/>
  <c r="S433" i="1"/>
  <c r="S430" i="1"/>
  <c r="S429" i="1"/>
  <c r="S428" i="1"/>
  <c r="S427" i="1"/>
  <c r="S458" i="1"/>
  <c r="S456" i="1"/>
  <c r="S451" i="1"/>
  <c r="S450" i="1"/>
  <c r="S449" i="1"/>
  <c r="S448" i="1"/>
  <c r="S447" i="1"/>
  <c r="S446" i="1"/>
  <c r="S444" i="1"/>
  <c r="S441" i="1"/>
  <c r="S439" i="1"/>
  <c r="S438" i="1"/>
  <c r="S418" i="1"/>
  <c r="S417" i="1"/>
  <c r="S420" i="1"/>
  <c r="S419" i="1"/>
  <c r="S479" i="1"/>
  <c r="S373" i="1"/>
  <c r="S377" i="1"/>
  <c r="S372" i="1"/>
  <c r="S371" i="1"/>
  <c r="S360" i="1"/>
  <c r="S370" i="1"/>
  <c r="S362" i="1"/>
  <c r="S354" i="1"/>
  <c r="S353" i="1"/>
  <c r="S352" i="1"/>
  <c r="S351" i="1"/>
  <c r="S350" i="1"/>
  <c r="S367" i="1"/>
  <c r="S356" i="1"/>
  <c r="S363" i="1"/>
  <c r="S364" i="1"/>
  <c r="S381" i="1"/>
  <c r="S359" i="1"/>
  <c r="S358" i="1"/>
  <c r="S410" i="1"/>
  <c r="S409" i="1"/>
  <c r="S614" i="1"/>
  <c r="S616" i="1"/>
  <c r="S594" i="1"/>
  <c r="S607" i="1"/>
  <c r="S606" i="1"/>
  <c r="S605" i="1"/>
  <c r="S604" i="1"/>
  <c r="S601" i="1"/>
  <c r="S577" i="1"/>
  <c r="S611" i="1"/>
  <c r="S610" i="1"/>
  <c r="S592" i="1"/>
  <c r="S590" i="1"/>
  <c r="S575" i="1"/>
  <c r="S415" i="1"/>
  <c r="S414" i="1"/>
  <c r="S407" i="1"/>
  <c r="S401" i="1"/>
  <c r="S399" i="1"/>
  <c r="S404" i="1"/>
  <c r="S403" i="1"/>
  <c r="F402" i="1"/>
  <c r="S396" i="1"/>
  <c r="S397" i="1"/>
  <c r="S501" i="1"/>
  <c r="S500" i="1"/>
  <c r="S514" i="1"/>
  <c r="S522" i="1"/>
  <c r="S521" i="1"/>
  <c r="S519" i="1"/>
  <c r="S517" i="1"/>
  <c r="S508" i="1"/>
  <c r="S569" i="1"/>
  <c r="S568" i="1"/>
  <c r="S567" i="1"/>
  <c r="S566" i="1"/>
  <c r="S533" i="1"/>
  <c r="S536" i="1"/>
  <c r="S535" i="1"/>
  <c r="S537" i="1"/>
  <c r="S538" i="1"/>
  <c r="S540" i="1"/>
  <c r="S539" i="1"/>
  <c r="S542" i="1"/>
  <c r="S541" i="1"/>
  <c r="S554" i="1"/>
  <c r="S553" i="1"/>
  <c r="S552" i="1"/>
  <c r="S551" i="1"/>
  <c r="S550" i="1"/>
  <c r="S549" i="1"/>
  <c r="S548" i="1"/>
  <c r="S547" i="1"/>
  <c r="S546" i="1"/>
  <c r="S545" i="1"/>
  <c r="S544" i="1"/>
  <c r="S559" i="1"/>
  <c r="S557" i="1"/>
  <c r="S556" i="1"/>
  <c r="S555" i="1"/>
  <c r="S543" i="1"/>
  <c r="S565" i="1"/>
  <c r="S563" i="1"/>
  <c r="S562" i="1"/>
  <c r="S561" i="1"/>
  <c r="S532" i="1"/>
  <c r="S531" i="1"/>
  <c r="S530" i="1"/>
  <c r="S529" i="1"/>
  <c r="S528" i="1"/>
  <c r="S527" i="1"/>
  <c r="S467" i="1"/>
  <c r="S469" i="1"/>
  <c r="S468" i="1"/>
  <c r="S177" i="1" l="1"/>
  <c r="S434" i="1"/>
  <c r="S442" i="1"/>
  <c r="S603" i="1"/>
  <c r="S412" i="1"/>
  <c r="S499" i="1"/>
  <c r="S474" i="1"/>
  <c r="S473" i="1"/>
  <c r="S472" i="1"/>
  <c r="S471" i="1"/>
  <c r="S478" i="1"/>
  <c r="S477" i="1"/>
  <c r="S476" i="1"/>
  <c r="S475" i="1"/>
  <c r="S338" i="1"/>
  <c r="S337" i="1" s="1"/>
  <c r="S346" i="1"/>
  <c r="S345" i="1"/>
  <c r="S343" i="1"/>
  <c r="S342" i="1"/>
  <c r="S341" i="1"/>
  <c r="S633" i="1"/>
  <c r="S631" i="1" s="1"/>
  <c r="S620" i="1"/>
  <c r="S618" i="1" s="1"/>
  <c r="S599" i="1"/>
  <c r="S593" i="1"/>
  <c r="S574" i="1"/>
  <c r="S480" i="1"/>
  <c r="S459" i="1"/>
  <c r="S454" i="1"/>
  <c r="S452" i="1"/>
  <c r="S426" i="1"/>
  <c r="S424" i="1"/>
  <c r="S416" i="1"/>
  <c r="S394" i="1"/>
  <c r="S392" i="1"/>
  <c r="S389" i="1"/>
  <c r="S384" i="1"/>
  <c r="S311" i="1"/>
  <c r="S299" i="1"/>
  <c r="S297" i="1" s="1"/>
  <c r="S286" i="1"/>
  <c r="S282" i="1"/>
  <c r="S280" i="1"/>
  <c r="S278" i="1"/>
  <c r="S276" i="1"/>
  <c r="S270" i="1"/>
  <c r="S268" i="1"/>
  <c r="S264" i="1"/>
  <c r="S255" i="1"/>
  <c r="S247" i="1"/>
  <c r="S175" i="1"/>
  <c r="S168" i="1"/>
  <c r="S166" i="1"/>
  <c r="S164" i="1"/>
  <c r="S159" i="1"/>
  <c r="S156" i="1"/>
  <c r="S153" i="1"/>
  <c r="S245" i="1" l="1"/>
  <c r="S262" i="1"/>
  <c r="S466" i="1"/>
  <c r="S198" i="1"/>
  <c r="S173" i="1" s="1"/>
  <c r="S595" i="1"/>
  <c r="S140" i="1"/>
  <c r="S65" i="1"/>
  <c r="S104" i="1"/>
  <c r="S127" i="1"/>
  <c r="S121" i="1"/>
  <c r="S147" i="1"/>
  <c r="S339" i="1"/>
  <c r="S45" i="1"/>
  <c r="S75" i="1"/>
  <c r="S150" i="1"/>
  <c r="S422" i="1"/>
  <c r="S162" i="1"/>
  <c r="S520" i="1"/>
  <c r="S29" i="1"/>
  <c r="S348" i="1"/>
  <c r="S52" i="1"/>
  <c r="S84" i="1"/>
  <c r="S608" i="1"/>
  <c r="S19" i="1"/>
  <c r="S576" i="1"/>
  <c r="S319" i="1"/>
  <c r="S317" i="1" s="1"/>
  <c r="S274" i="1"/>
  <c r="S62" i="1"/>
  <c r="S96" i="1"/>
  <c r="S22" i="1"/>
  <c r="S335" i="1" l="1"/>
  <c r="S333" i="1" s="1"/>
  <c r="S119" i="1"/>
  <c r="S145" i="1"/>
  <c r="S572" i="1"/>
  <c r="S73" i="1"/>
  <c r="S171" i="1"/>
  <c r="S464" i="1"/>
  <c r="S462" i="1" s="1"/>
  <c r="S17" i="1"/>
  <c r="S331" i="1" l="1"/>
  <c r="S14" i="1"/>
  <c r="S117" i="1"/>
  <c r="S12" i="1" l="1"/>
  <c r="S9" i="1" s="1"/>
  <c r="S644" i="1" s="1"/>
  <c r="J526" i="1"/>
  <c r="J525" i="1"/>
  <c r="J524" i="1"/>
  <c r="J523" i="1"/>
  <c r="J521" i="1"/>
  <c r="J564" i="1" l="1"/>
  <c r="J231" i="1"/>
  <c r="J230" i="1"/>
  <c r="J229" i="1"/>
  <c r="J226" i="1"/>
  <c r="J219" i="1"/>
  <c r="J218" i="1"/>
  <c r="J217" i="1"/>
  <c r="J216" i="1"/>
  <c r="J215" i="1"/>
  <c r="J509" i="1"/>
  <c r="J503" i="1"/>
  <c r="J504" i="1"/>
  <c r="J505" i="1"/>
  <c r="J506" i="1"/>
  <c r="J507" i="1"/>
  <c r="J518" i="1"/>
  <c r="J517" i="1"/>
  <c r="J515" i="1"/>
  <c r="J502" i="1"/>
  <c r="J510" i="1"/>
  <c r="J519" i="1"/>
  <c r="H123" i="1"/>
  <c r="J69" i="1" l="1"/>
  <c r="J68" i="1"/>
  <c r="J67" i="1"/>
  <c r="J66" i="1"/>
  <c r="J143" i="1"/>
  <c r="J141" i="1"/>
  <c r="J129" i="1"/>
  <c r="J325" i="1"/>
  <c r="J324" i="1"/>
  <c r="J115" i="1"/>
  <c r="J107" i="1"/>
  <c r="J106" i="1"/>
  <c r="J101" i="1"/>
  <c r="J100" i="1"/>
  <c r="J99" i="1"/>
  <c r="J103" i="1"/>
  <c r="J102" i="1"/>
  <c r="J98" i="1" l="1"/>
  <c r="J432" i="1"/>
  <c r="J77" i="1"/>
  <c r="J88" i="1"/>
  <c r="J87" i="1"/>
  <c r="J606" i="1"/>
  <c r="J605" i="1"/>
  <c r="J598" i="1"/>
  <c r="J597" i="1"/>
  <c r="J614" i="1"/>
  <c r="J609" i="1"/>
  <c r="J602" i="1"/>
  <c r="J589" i="1"/>
  <c r="J588" i="1"/>
  <c r="J367" i="1"/>
  <c r="J366" i="1"/>
  <c r="J365" i="1"/>
  <c r="J57" i="1"/>
  <c r="J354" i="1"/>
  <c r="J353" i="1"/>
  <c r="J352" i="1"/>
  <c r="J383" i="1"/>
  <c r="J351" i="1"/>
  <c r="J350" i="1"/>
  <c r="J362" i="1"/>
  <c r="J380" i="1"/>
  <c r="J379" i="1"/>
  <c r="J378" i="1"/>
  <c r="J377" i="1"/>
  <c r="J376" i="1"/>
  <c r="J375" i="1"/>
  <c r="J374" i="1"/>
  <c r="J371" i="1"/>
  <c r="J370" i="1"/>
  <c r="J369" i="1"/>
  <c r="J368" i="1"/>
  <c r="J361" i="1"/>
  <c r="J603" i="1" l="1"/>
  <c r="J595" i="1"/>
  <c r="J360" i="1" l="1"/>
  <c r="J208" i="1"/>
  <c r="J206" i="1"/>
  <c r="J151" i="1"/>
  <c r="J357" i="1"/>
  <c r="J416" i="1"/>
  <c r="J140" i="1"/>
  <c r="J65" i="1"/>
  <c r="J53" i="1"/>
  <c r="J25" i="1"/>
  <c r="J196" i="1"/>
  <c r="F195" i="1"/>
  <c r="J193" i="1"/>
  <c r="J192" i="1"/>
  <c r="J188" i="1"/>
  <c r="J189" i="1"/>
  <c r="J187" i="1" l="1"/>
  <c r="J186" i="1"/>
  <c r="J184" i="1"/>
  <c r="J183" i="1"/>
  <c r="J182" i="1"/>
  <c r="J181" i="1"/>
  <c r="J474" i="1"/>
  <c r="J473" i="1"/>
  <c r="J472" i="1"/>
  <c r="J471" i="1"/>
  <c r="J475" i="1"/>
  <c r="J288" i="1"/>
  <c r="J286" i="1" s="1"/>
  <c r="J64" i="1"/>
  <c r="F634" i="1" l="1"/>
  <c r="F615" i="1"/>
  <c r="F613" i="1"/>
  <c r="F612" i="1"/>
  <c r="F611" i="1"/>
  <c r="F610" i="1"/>
  <c r="F594" i="1"/>
  <c r="F593" i="1" s="1"/>
  <c r="F575" i="1"/>
  <c r="F597" i="1"/>
  <c r="F591" i="1"/>
  <c r="J592" i="1"/>
  <c r="F592" i="1"/>
  <c r="F590" i="1"/>
  <c r="F587" i="1"/>
  <c r="F586" i="1"/>
  <c r="F585" i="1"/>
  <c r="F584" i="1"/>
  <c r="F583" i="1"/>
  <c r="F582" i="1"/>
  <c r="F581" i="1"/>
  <c r="J580" i="1"/>
  <c r="F580" i="1"/>
  <c r="F568" i="1"/>
  <c r="F565" i="1"/>
  <c r="F563" i="1"/>
  <c r="F511" i="1"/>
  <c r="F513" i="1"/>
  <c r="F519" i="1"/>
  <c r="F478" i="1"/>
  <c r="F477" i="1"/>
  <c r="F476" i="1"/>
  <c r="F475" i="1"/>
  <c r="F474" i="1"/>
  <c r="F473" i="1"/>
  <c r="F472" i="1"/>
  <c r="F471" i="1"/>
  <c r="F469" i="1"/>
  <c r="F468" i="1"/>
  <c r="F349" i="1"/>
  <c r="F416" i="1" l="1"/>
  <c r="F456" i="1"/>
  <c r="F457" i="1"/>
  <c r="F458" i="1"/>
  <c r="F440" i="1" l="1"/>
  <c r="F439" i="1"/>
  <c r="F438" i="1"/>
  <c r="F437" i="1"/>
  <c r="F432" i="1"/>
  <c r="F431" i="1"/>
  <c r="F430" i="1"/>
  <c r="F429" i="1"/>
  <c r="F428" i="1"/>
  <c r="F455" i="1"/>
  <c r="F454" i="1" s="1"/>
  <c r="J459" i="1"/>
  <c r="F460" i="1"/>
  <c r="F459" i="1" s="1"/>
  <c r="J452" i="1"/>
  <c r="F453" i="1"/>
  <c r="F452" i="1" s="1"/>
  <c r="F413" i="1"/>
  <c r="F412" i="1" s="1"/>
  <c r="F411" i="1"/>
  <c r="F409" i="1"/>
  <c r="F408" i="1"/>
  <c r="F401" i="1"/>
  <c r="F400" i="1"/>
  <c r="F399" i="1"/>
  <c r="F396" i="1"/>
  <c r="F395" i="1"/>
  <c r="F393" i="1"/>
  <c r="F392" i="1" s="1"/>
  <c r="F391" i="1"/>
  <c r="F390" i="1"/>
  <c r="J412" i="1"/>
  <c r="J394" i="1"/>
  <c r="J392" i="1"/>
  <c r="J389" i="1"/>
  <c r="F388" i="1"/>
  <c r="F387" i="1"/>
  <c r="F386" i="1"/>
  <c r="F382" i="1"/>
  <c r="F362" i="1"/>
  <c r="F356" i="1"/>
  <c r="F357" i="1"/>
  <c r="J381" i="1"/>
  <c r="F381" i="1"/>
  <c r="J364" i="1"/>
  <c r="F364" i="1"/>
  <c r="J363" i="1"/>
  <c r="F363" i="1"/>
  <c r="F636" i="1"/>
  <c r="F635" i="1"/>
  <c r="F629" i="1"/>
  <c r="F628" i="1"/>
  <c r="F624" i="1"/>
  <c r="F622" i="1"/>
  <c r="F621" i="1"/>
  <c r="J612" i="1"/>
  <c r="J610" i="1"/>
  <c r="F608" i="1"/>
  <c r="F600" i="1"/>
  <c r="F596" i="1"/>
  <c r="F595" i="1" s="1"/>
  <c r="J593" i="1"/>
  <c r="J579" i="1"/>
  <c r="F579" i="1"/>
  <c r="F578" i="1"/>
  <c r="J577" i="1"/>
  <c r="F577" i="1"/>
  <c r="J575" i="1"/>
  <c r="J574" i="1" s="1"/>
  <c r="F574" i="1"/>
  <c r="F570" i="1"/>
  <c r="J569" i="1"/>
  <c r="J520" i="1" s="1"/>
  <c r="F569" i="1"/>
  <c r="F562" i="1"/>
  <c r="F561" i="1"/>
  <c r="F559" i="1"/>
  <c r="F557" i="1"/>
  <c r="F556" i="1"/>
  <c r="F555" i="1"/>
  <c r="F553" i="1"/>
  <c r="F551" i="1"/>
  <c r="F549" i="1"/>
  <c r="F547" i="1"/>
  <c r="F545" i="1"/>
  <c r="F543" i="1"/>
  <c r="F541" i="1"/>
  <c r="F539" i="1"/>
  <c r="F537" i="1"/>
  <c r="F535" i="1"/>
  <c r="F534" i="1"/>
  <c r="F532" i="1"/>
  <c r="F531" i="1"/>
  <c r="F530" i="1"/>
  <c r="F529" i="1"/>
  <c r="F527" i="1"/>
  <c r="J513" i="1"/>
  <c r="J508" i="1"/>
  <c r="F50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J466" i="1"/>
  <c r="F467" i="1"/>
  <c r="F466" i="1" s="1"/>
  <c r="J442" i="1"/>
  <c r="F451" i="1"/>
  <c r="F442" i="1" s="1"/>
  <c r="J434" i="1"/>
  <c r="J426" i="1"/>
  <c r="F427" i="1"/>
  <c r="J424" i="1"/>
  <c r="F425" i="1"/>
  <c r="F424" i="1" s="1"/>
  <c r="F385" i="1"/>
  <c r="J355" i="1"/>
  <c r="F347" i="1"/>
  <c r="F346" i="1"/>
  <c r="F345" i="1"/>
  <c r="F344" i="1"/>
  <c r="F341" i="1"/>
  <c r="F340" i="1"/>
  <c r="F338" i="1"/>
  <c r="J499" i="1" l="1"/>
  <c r="J599" i="1"/>
  <c r="J348" i="1"/>
  <c r="J480" i="1"/>
  <c r="J384" i="1"/>
  <c r="J576" i="1"/>
  <c r="J633" i="1"/>
  <c r="J631" i="1" s="1"/>
  <c r="J454" i="1"/>
  <c r="J422" i="1" s="1"/>
  <c r="J620" i="1"/>
  <c r="J618" i="1" s="1"/>
  <c r="J339" i="1"/>
  <c r="J608" i="1"/>
  <c r="J337" i="1"/>
  <c r="F576" i="1"/>
  <c r="F620" i="1"/>
  <c r="F618" i="1" s="1"/>
  <c r="F389" i="1"/>
  <c r="F337" i="1"/>
  <c r="F434" i="1"/>
  <c r="F348" i="1"/>
  <c r="F384" i="1"/>
  <c r="F339" i="1"/>
  <c r="F394" i="1"/>
  <c r="F426" i="1"/>
  <c r="F633" i="1"/>
  <c r="F631" i="1" s="1"/>
  <c r="F499" i="1"/>
  <c r="F520" i="1"/>
  <c r="F599" i="1"/>
  <c r="F480" i="1"/>
  <c r="F288" i="1"/>
  <c r="F286" i="1" s="1"/>
  <c r="F65" i="1"/>
  <c r="F322" i="1"/>
  <c r="F321" i="1"/>
  <c r="F313" i="1"/>
  <c r="F312" i="1"/>
  <c r="F306" i="1"/>
  <c r="F303" i="1"/>
  <c r="F302" i="1"/>
  <c r="F310" i="1"/>
  <c r="F309" i="1"/>
  <c r="F308" i="1"/>
  <c r="F307" i="1"/>
  <c r="F305" i="1"/>
  <c r="F300" i="1"/>
  <c r="F281" i="1"/>
  <c r="F280" i="1" s="1"/>
  <c r="F284" i="1"/>
  <c r="F283" i="1"/>
  <c r="F277" i="1"/>
  <c r="F276" i="1" s="1"/>
  <c r="J282" i="1"/>
  <c r="J280" i="1"/>
  <c r="J278" i="1"/>
  <c r="F279" i="1"/>
  <c r="F278" i="1" s="1"/>
  <c r="J276" i="1"/>
  <c r="F272" i="1"/>
  <c r="J572" i="1" l="1"/>
  <c r="J335" i="1"/>
  <c r="J333" i="1" s="1"/>
  <c r="J274" i="1"/>
  <c r="F335" i="1"/>
  <c r="F464" i="1"/>
  <c r="F462" i="1" s="1"/>
  <c r="F422" i="1"/>
  <c r="J464" i="1"/>
  <c r="J462" i="1" s="1"/>
  <c r="F572" i="1"/>
  <c r="F319" i="1"/>
  <c r="F317" i="1" s="1"/>
  <c r="F311" i="1"/>
  <c r="F282" i="1"/>
  <c r="F274" i="1" s="1"/>
  <c r="F299" i="1"/>
  <c r="F297" i="1" l="1"/>
  <c r="J331" i="1"/>
  <c r="F333" i="1"/>
  <c r="F331" i="1" s="1"/>
  <c r="F271" i="1" l="1"/>
  <c r="F270" i="1" s="1"/>
  <c r="F269" i="1"/>
  <c r="F268" i="1" s="1"/>
  <c r="F267" i="1"/>
  <c r="F266" i="1"/>
  <c r="F265" i="1"/>
  <c r="F259" i="1"/>
  <c r="F258" i="1" s="1"/>
  <c r="F257" i="1"/>
  <c r="F256" i="1"/>
  <c r="J258" i="1"/>
  <c r="F254" i="1"/>
  <c r="F251" i="1"/>
  <c r="F250" i="1"/>
  <c r="F249" i="1"/>
  <c r="F248" i="1"/>
  <c r="F243" i="1"/>
  <c r="F242" i="1"/>
  <c r="F241" i="1"/>
  <c r="F240" i="1"/>
  <c r="F239" i="1"/>
  <c r="F238" i="1"/>
  <c r="F237" i="1"/>
  <c r="F236" i="1"/>
  <c r="F235" i="1"/>
  <c r="F234" i="1"/>
  <c r="F233" i="1"/>
  <c r="F228" i="1"/>
  <c r="F227" i="1"/>
  <c r="F225" i="1"/>
  <c r="F224" i="1"/>
  <c r="F223" i="1"/>
  <c r="F222" i="1"/>
  <c r="F221" i="1"/>
  <c r="F220" i="1"/>
  <c r="F219" i="1"/>
  <c r="F218" i="1"/>
  <c r="F217" i="1"/>
  <c r="F216" i="1"/>
  <c r="F215" i="1"/>
  <c r="F206" i="1"/>
  <c r="F202" i="1"/>
  <c r="F201" i="1"/>
  <c r="F199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6" i="1"/>
  <c r="F175" i="1" s="1"/>
  <c r="F169" i="1"/>
  <c r="F167" i="1"/>
  <c r="F166" i="1" s="1"/>
  <c r="F165" i="1"/>
  <c r="F164" i="1" s="1"/>
  <c r="J159" i="1"/>
  <c r="F160" i="1"/>
  <c r="F159" i="1" s="1"/>
  <c r="F158" i="1"/>
  <c r="F157" i="1"/>
  <c r="F155" i="1"/>
  <c r="F154" i="1"/>
  <c r="F152" i="1"/>
  <c r="F150" i="1" s="1"/>
  <c r="J152" i="1"/>
  <c r="F149" i="1"/>
  <c r="F148" i="1"/>
  <c r="F141" i="1"/>
  <c r="F140" i="1" s="1"/>
  <c r="F139" i="1"/>
  <c r="F130" i="1" s="1"/>
  <c r="F129" i="1"/>
  <c r="F127" i="1" s="1"/>
  <c r="F125" i="1"/>
  <c r="F123" i="1"/>
  <c r="F122" i="1"/>
  <c r="J122" i="1"/>
  <c r="F111" i="1"/>
  <c r="F109" i="1"/>
  <c r="F108" i="1"/>
  <c r="F97" i="1"/>
  <c r="F96" i="1" s="1"/>
  <c r="F91" i="1"/>
  <c r="F94" i="1"/>
  <c r="F92" i="1"/>
  <c r="F90" i="1"/>
  <c r="F89" i="1"/>
  <c r="F86" i="1"/>
  <c r="F85" i="1"/>
  <c r="F83" i="1"/>
  <c r="F82" i="1"/>
  <c r="F81" i="1"/>
  <c r="F79" i="1"/>
  <c r="F78" i="1"/>
  <c r="F76" i="1"/>
  <c r="F64" i="1"/>
  <c r="F62" i="1" s="1"/>
  <c r="F58" i="1"/>
  <c r="F54" i="1"/>
  <c r="F55" i="1"/>
  <c r="F60" i="1"/>
  <c r="F61" i="1"/>
  <c r="F56" i="1"/>
  <c r="F53" i="1"/>
  <c r="F51" i="1"/>
  <c r="F50" i="1"/>
  <c r="F49" i="1"/>
  <c r="J51" i="1"/>
  <c r="F48" i="1"/>
  <c r="F47" i="1"/>
  <c r="F46" i="1"/>
  <c r="F44" i="1"/>
  <c r="F43" i="1"/>
  <c r="F42" i="1"/>
  <c r="F38" i="1"/>
  <c r="F36" i="1"/>
  <c r="F40" i="1"/>
  <c r="F32" i="1"/>
  <c r="F31" i="1"/>
  <c r="F35" i="1"/>
  <c r="F33" i="1"/>
  <c r="F30" i="1"/>
  <c r="F28" i="1"/>
  <c r="F27" i="1"/>
  <c r="F25" i="1"/>
  <c r="F26" i="1"/>
  <c r="F23" i="1"/>
  <c r="F20" i="1"/>
  <c r="F21" i="1"/>
  <c r="F177" i="1" l="1"/>
  <c r="F168" i="1"/>
  <c r="F162" i="1" s="1"/>
  <c r="F104" i="1"/>
  <c r="F75" i="1"/>
  <c r="F198" i="1"/>
  <c r="F147" i="1"/>
  <c r="F156" i="1"/>
  <c r="F247" i="1"/>
  <c r="F264" i="1"/>
  <c r="F262" i="1" s="1"/>
  <c r="F22" i="1"/>
  <c r="F153" i="1"/>
  <c r="F29" i="1"/>
  <c r="F209" i="1"/>
  <c r="F255" i="1"/>
  <c r="F52" i="1"/>
  <c r="F45" i="1"/>
  <c r="F19" i="1"/>
  <c r="F84" i="1"/>
  <c r="F121" i="1"/>
  <c r="F119" i="1" s="1"/>
  <c r="F245" i="1" l="1"/>
  <c r="F173" i="1"/>
  <c r="F171" i="1" s="1"/>
  <c r="F73" i="1"/>
  <c r="F145" i="1"/>
  <c r="F117" i="1" s="1"/>
  <c r="F17" i="1"/>
  <c r="F14" i="1" l="1"/>
  <c r="F12" i="1" s="1"/>
  <c r="J185" i="1" l="1"/>
  <c r="J150" i="1" l="1"/>
  <c r="J59" i="1" l="1"/>
  <c r="J61" i="1"/>
  <c r="J268" i="1" l="1"/>
  <c r="X647" i="1" l="1"/>
  <c r="X648" i="1" s="1"/>
  <c r="S645" i="1"/>
  <c r="S646" i="1" s="1"/>
  <c r="S647" i="1" s="1"/>
  <c r="S648" i="1" s="1"/>
  <c r="J234" i="1"/>
  <c r="J153" i="1"/>
  <c r="J56" i="1"/>
  <c r="J38" i="1"/>
  <c r="J33" i="1"/>
  <c r="J24" i="1"/>
  <c r="J20" i="1"/>
  <c r="J322" i="1"/>
  <c r="J311" i="1"/>
  <c r="J178" i="1"/>
  <c r="J97" i="1"/>
  <c r="J90" i="1"/>
  <c r="J89" i="1"/>
  <c r="J86" i="1"/>
  <c r="J92" i="1"/>
  <c r="J85" i="1"/>
  <c r="J78" i="1"/>
  <c r="J76" i="1"/>
  <c r="J63" i="1"/>
  <c r="J62" i="1" s="1"/>
  <c r="J247" i="1" l="1"/>
  <c r="J52" i="1"/>
  <c r="J177" i="1"/>
  <c r="J299" i="1"/>
  <c r="J297" i="1" s="1"/>
  <c r="J84" i="1"/>
  <c r="J255" i="1"/>
  <c r="J147" i="1"/>
  <c r="J264" i="1"/>
  <c r="J156" i="1"/>
  <c r="J270" i="1"/>
  <c r="J198" i="1"/>
  <c r="J319" i="1"/>
  <c r="J317" i="1" s="1"/>
  <c r="J245" i="1" l="1"/>
  <c r="J262" i="1"/>
  <c r="J145" i="1"/>
  <c r="J243" i="1"/>
  <c r="J50" i="1"/>
  <c r="J49" i="1"/>
  <c r="J30" i="1"/>
  <c r="J242" i="1"/>
  <c r="J176" i="1"/>
  <c r="J175" i="1" s="1"/>
  <c r="J168" i="1"/>
  <c r="J166" i="1"/>
  <c r="J164" i="1"/>
  <c r="J127" i="1"/>
  <c r="J108" i="1"/>
  <c r="J83" i="1"/>
  <c r="J82" i="1"/>
  <c r="J48" i="1"/>
  <c r="J46" i="1"/>
  <c r="J27" i="1"/>
  <c r="J26" i="1"/>
  <c r="J23" i="1"/>
  <c r="J123" i="1"/>
  <c r="J104" i="1" l="1"/>
  <c r="J209" i="1"/>
  <c r="J173" i="1" s="1"/>
  <c r="J121" i="1"/>
  <c r="J22" i="1"/>
  <c r="J96" i="1"/>
  <c r="J75" i="1"/>
  <c r="J45" i="1"/>
  <c r="J29" i="1"/>
  <c r="J162" i="1"/>
  <c r="J119" i="1" l="1"/>
  <c r="J73" i="1"/>
  <c r="J171" i="1"/>
  <c r="J21" i="1" l="1"/>
  <c r="J19" i="1" s="1"/>
  <c r="J17" i="1" l="1"/>
  <c r="J14" i="1" s="1"/>
  <c r="J117" i="1"/>
  <c r="J12" i="1" l="1"/>
  <c r="J9" i="1" s="1"/>
  <c r="J644" i="1" s="1"/>
  <c r="J645" i="1" l="1"/>
  <c r="J646" i="1" l="1"/>
  <c r="J647" i="1" s="1"/>
  <c r="J648" i="1" s="1"/>
  <c r="F9" i="1" l="1"/>
  <c r="F644" i="1" s="1"/>
  <c r="F646" i="1" s="1"/>
  <c r="F647" i="1" l="1"/>
  <c r="F648" i="1" s="1"/>
  <c r="L650" i="1" l="1"/>
  <c r="O650" i="1"/>
  <c r="T650" i="1"/>
  <c r="R650" i="1"/>
  <c r="I650" i="1"/>
</calcChain>
</file>

<file path=xl/sharedStrings.xml><?xml version="1.0" encoding="utf-8"?>
<sst xmlns="http://schemas.openxmlformats.org/spreadsheetml/2006/main" count="5485" uniqueCount="2447">
  <si>
    <t>PRESUPUESTO META</t>
  </si>
  <si>
    <t>Descripción</t>
  </si>
  <si>
    <t>Unid</t>
  </si>
  <si>
    <t xml:space="preserve">Metrado </t>
  </si>
  <si>
    <t>P.Unitario
 (S/)</t>
  </si>
  <si>
    <t>P.Parcial
 (S/)</t>
  </si>
  <si>
    <t>Cant.</t>
  </si>
  <si>
    <t>P.Unitario (S/)</t>
  </si>
  <si>
    <t>P.Parcial (S/)</t>
  </si>
  <si>
    <t>IGV  (18%)</t>
  </si>
  <si>
    <t>TOTAL INC. IGV</t>
  </si>
  <si>
    <t>DELTA</t>
  </si>
  <si>
    <t>ADELANTO / TIPO DE GARANTIA</t>
  </si>
  <si>
    <t>FRECUENCIA DE VALORIZACIONES</t>
  </si>
  <si>
    <t>FONDO DE GARANTIA</t>
  </si>
  <si>
    <t>CONTACTO</t>
  </si>
  <si>
    <t>CONSIDERACIONES:</t>
  </si>
  <si>
    <t>Sin adelanto</t>
  </si>
  <si>
    <t>MACEJOMI E.I.R.L.</t>
  </si>
  <si>
    <t>TERRAN SERVICIOS GENERALES E.I.R.L.</t>
  </si>
  <si>
    <t>Empresa: MACEJOMI E.I.R.L.       
Contacto: Cesar
Correo: macejomi@gmail.com
Teléfono: 992 047 358</t>
  </si>
  <si>
    <t>m</t>
  </si>
  <si>
    <t>und</t>
  </si>
  <si>
    <t>glb</t>
  </si>
  <si>
    <t>m3</t>
  </si>
  <si>
    <t>Empresa: TERRAN SERVICIOS GENERALES EIRL
Contacto: Jhimer Romero
Correo: jhimer167@hotmail.com
Teléfono: 960 476 733</t>
  </si>
  <si>
    <t>DYJ SERVICIOS Y COMERCIOS SAC</t>
  </si>
  <si>
    <t xml:space="preserve">Empresa: DYJ SERVICIOS Y COMERCIOS SAC
Contacto: 
Correo: ygarcia@dyj.com.pe
Teléfono: </t>
  </si>
  <si>
    <t>Valorizacion quincenall, crédito a 15 días.</t>
  </si>
  <si>
    <t>01.01. SALIDAS ELÉCTRICAS</t>
  </si>
  <si>
    <t>01.01.02. SALIDAS PARA SISTEMA DE TOMACORRIENTES EN DEPARTAMENTOS</t>
  </si>
  <si>
    <t>01.01.01. SALIDAS PARA SISTEMA DE TOMACORRIENTES EN AREAS COMUNES</t>
  </si>
  <si>
    <t>01.01.03. SALIDAS PARA SISTEMA DE ALUMBRADO EN AREA COMÚN</t>
  </si>
  <si>
    <t>01.01.04. SALIDAS PARA SISTEMA DE ALUMBRADO EN DEPARTAMENTOS</t>
  </si>
  <si>
    <t>01.01.05. SALIDAS ELÉCTRICAS DE FUERZA</t>
  </si>
  <si>
    <t>01.01.06. CAJAS DE PASE</t>
  </si>
  <si>
    <t>01.02. SALIDAS PARA SEÑALES DÉBILES (SOLO ENTUBADO)</t>
  </si>
  <si>
    <t>01.02.01. SALIDAS PARA COMUNICACIONES EN DPTOS Y AREAS COMUNES</t>
  </si>
  <si>
    <t>01.02.02. SALIDAS PARA DACI EN DPTOS Y AREAS COMUNES</t>
  </si>
  <si>
    <t>01.02.03. CAJAS DE PASE</t>
  </si>
  <si>
    <t>01. PISOS SUPERIORES</t>
  </si>
  <si>
    <t>02. MONTANTE ELÉCTRICA, COMUNICACIONES Y ACI</t>
  </si>
  <si>
    <t>01.03. MONTANTE ELÉCTRICA</t>
  </si>
  <si>
    <t>03. TABLEROS Y ALIMENTADORES</t>
  </si>
  <si>
    <t>05. ACOMETIDA ELECTRICA Y BANCO DE MEDIDORES</t>
  </si>
  <si>
    <t>06. SISTEMA DE PUESTA A TIERRA</t>
  </si>
  <si>
    <t>01.03.11. ALIMENTADORES ELÉCTRICOS</t>
  </si>
  <si>
    <t>05.02.00. CAJAS DE PASE BANCO DE MEDIDORES</t>
  </si>
  <si>
    <t>06.01.00. POZO A TIERRA</t>
  </si>
  <si>
    <t>06.02.00. PARA LINEA A TIERRA</t>
  </si>
  <si>
    <t>06.04.00. TUBERIAS Y CONEXIONES</t>
  </si>
  <si>
    <t>06.03.00. SOLDADURA</t>
  </si>
  <si>
    <t>06.05.00. CAJAS DE CONEXIONADO DE BARRAS DE PUESTA A TIERRA</t>
  </si>
  <si>
    <t>06.06.00. MOVIMIENTO DE TIERRAS PARA CANALIZADO ENTERRADO</t>
  </si>
  <si>
    <t>01.03.10. PRUEBAS ELECTRICAS Y OTROS</t>
  </si>
  <si>
    <t>COSTO DIRECTO (SIN IGV)</t>
  </si>
  <si>
    <t>GASTOS GENERALES</t>
  </si>
  <si>
    <t>SUBTOTAL</t>
  </si>
  <si>
    <t>INSTALACIONES ELECTRICAS (MANO DE OBRA)</t>
  </si>
  <si>
    <t>ITEM</t>
  </si>
  <si>
    <t>UND</t>
  </si>
  <si>
    <t>CANTIDAD</t>
  </si>
  <si>
    <t>PISOS SUPERIORES</t>
  </si>
  <si>
    <t>01.01.00</t>
  </si>
  <si>
    <t>01.01.01</t>
  </si>
  <si>
    <t>01.01.01.01</t>
  </si>
  <si>
    <t>01.01.01.02</t>
  </si>
  <si>
    <t>01.01.01.03</t>
  </si>
  <si>
    <t>01.01.01.05</t>
  </si>
  <si>
    <t>01.01.02</t>
  </si>
  <si>
    <t>01.01.02.01</t>
  </si>
  <si>
    <t>01.01.02.02</t>
  </si>
  <si>
    <t>01.01.02.03</t>
  </si>
  <si>
    <t>01.01.02.04</t>
  </si>
  <si>
    <t>01.01.02.05</t>
  </si>
  <si>
    <t>01.01.02.06</t>
  </si>
  <si>
    <t>01.01.02.07</t>
  </si>
  <si>
    <t>01.01.02.08</t>
  </si>
  <si>
    <t>01.01.02.09</t>
  </si>
  <si>
    <t>01.01.02.10</t>
  </si>
  <si>
    <t>SALIDA PARA PULSADOR DE TIMBRE</t>
  </si>
  <si>
    <t>01.01.02.11</t>
  </si>
  <si>
    <t>01.01.03</t>
  </si>
  <si>
    <t>01.01.03.01</t>
  </si>
  <si>
    <t>01.01.03.02</t>
  </si>
  <si>
    <t>01.01.03.03</t>
  </si>
  <si>
    <t>01.01.03.04</t>
  </si>
  <si>
    <t>01.01.03.05</t>
  </si>
  <si>
    <t>SALIDA PARA LUZ DE EMERGENCIA</t>
  </si>
  <si>
    <t>01.01.03.06</t>
  </si>
  <si>
    <t>01.01.03.07</t>
  </si>
  <si>
    <t>SALIDA PARA INTERRUPTOR SIMPLE</t>
  </si>
  <si>
    <t>01.01.03.08</t>
  </si>
  <si>
    <t>SALIDA PARA INTERRUPTOR DOBLE</t>
  </si>
  <si>
    <t>01.01.03.09</t>
  </si>
  <si>
    <t>SALIDA PARA INTERRUPTOR TRIPLE</t>
  </si>
  <si>
    <t>01.01.03.10</t>
  </si>
  <si>
    <t>01.01.04</t>
  </si>
  <si>
    <t>SALIDAS PARA SISTEMA DE ALUMBRADO EN DEPARTAMENTOS</t>
  </si>
  <si>
    <t>01.01.04.01</t>
  </si>
  <si>
    <t>SALIDA PARA CENTRO DE LUZ</t>
  </si>
  <si>
    <t>01.01.04.02</t>
  </si>
  <si>
    <t>SALIDA PARA EXTRACTOR DE BAÑO</t>
  </si>
  <si>
    <t>01.01.04.03</t>
  </si>
  <si>
    <t>01.01.04.04</t>
  </si>
  <si>
    <t>01.01.05</t>
  </si>
  <si>
    <t>01.01.05.01</t>
  </si>
  <si>
    <t>01.01.05.02</t>
  </si>
  <si>
    <t>01.01.05.03</t>
  </si>
  <si>
    <t>01.01.05.04</t>
  </si>
  <si>
    <t>01.01.05.05</t>
  </si>
  <si>
    <t>01.01.05.06</t>
  </si>
  <si>
    <t>SALIDA DE FUERZA PARA PANEL ACI</t>
  </si>
  <si>
    <t>01.01.05.07</t>
  </si>
  <si>
    <t>01.01.05.08</t>
  </si>
  <si>
    <t>01.01.06</t>
  </si>
  <si>
    <t>CAJAS DE PASE</t>
  </si>
  <si>
    <t>01.01.06.01</t>
  </si>
  <si>
    <t>01.01.06.02</t>
  </si>
  <si>
    <t>01.01.06.03</t>
  </si>
  <si>
    <t>01.01.06.04</t>
  </si>
  <si>
    <t>01.01.06.05</t>
  </si>
  <si>
    <t>01.02.00</t>
  </si>
  <si>
    <t>01.02.01</t>
  </si>
  <si>
    <t>SALIDA PARA LLAMADA DE ASCENSOR</t>
  </si>
  <si>
    <t>SALIDA PARA PORTERO</t>
  </si>
  <si>
    <t>01.02.02</t>
  </si>
  <si>
    <t>SALIDA PARA DETECTOR DE HUMO</t>
  </si>
  <si>
    <t>SALIDA PARA DETECTOR DE TEMPERATURA</t>
  </si>
  <si>
    <t>SALIDA PARA PULSADOR MANUAL DE ALARMA CONTRA INCENDIO</t>
  </si>
  <si>
    <t>01.02.03</t>
  </si>
  <si>
    <t>01.02.04</t>
  </si>
  <si>
    <t>ML</t>
  </si>
  <si>
    <t>02.01.00</t>
  </si>
  <si>
    <t>02.01.01</t>
  </si>
  <si>
    <t>BANDEJA</t>
  </si>
  <si>
    <t>02.01.01.01</t>
  </si>
  <si>
    <t>BANDEJA RANURADA DE 300x100mm CON TAPA 1/16</t>
  </si>
  <si>
    <t>02.01.01.02</t>
  </si>
  <si>
    <t>BANDEJA RANURADA DE 500x100mm CON TAPA 1/16</t>
  </si>
  <si>
    <t>02.01.01.03</t>
  </si>
  <si>
    <t>02.01.02</t>
  </si>
  <si>
    <t>SOPORTE</t>
  </si>
  <si>
    <t>02.01.02.01</t>
  </si>
  <si>
    <t>SOPORTE PARA BANDEJA</t>
  </si>
  <si>
    <t>GLB</t>
  </si>
  <si>
    <t>02.01.03</t>
  </si>
  <si>
    <t>02.01.03.01</t>
  </si>
  <si>
    <t>02.01.03.02</t>
  </si>
  <si>
    <t>02.02.00</t>
  </si>
  <si>
    <t>MONTANTE COMUNICACIONES</t>
  </si>
  <si>
    <t>02.02.01</t>
  </si>
  <si>
    <t>02.02.01.01</t>
  </si>
  <si>
    <t>BANDEJA RANURADA DE 200x100mm CON TAPA 1/16</t>
  </si>
  <si>
    <t>02.02.01.02</t>
  </si>
  <si>
    <t>02.02.02</t>
  </si>
  <si>
    <t>02.02.02.01</t>
  </si>
  <si>
    <t>02.02.03</t>
  </si>
  <si>
    <t>02.02.03.01</t>
  </si>
  <si>
    <t>02.02.03.02</t>
  </si>
  <si>
    <t>02.02.03.03</t>
  </si>
  <si>
    <t>02.03.00</t>
  </si>
  <si>
    <t>02.03.01</t>
  </si>
  <si>
    <t>02.03.01.01</t>
  </si>
  <si>
    <t>02.03.02</t>
  </si>
  <si>
    <t>02.03.02.01</t>
  </si>
  <si>
    <t>02.03.03</t>
  </si>
  <si>
    <t>02.03.03.01</t>
  </si>
  <si>
    <t>03.01.00</t>
  </si>
  <si>
    <t>03.01.01</t>
  </si>
  <si>
    <t>03.02.00</t>
  </si>
  <si>
    <t>03.02.01</t>
  </si>
  <si>
    <t>03.02.02</t>
  </si>
  <si>
    <t>03.02.03</t>
  </si>
  <si>
    <t>03.02.04</t>
  </si>
  <si>
    <t>03.02.05</t>
  </si>
  <si>
    <t>03.02.06</t>
  </si>
  <si>
    <t>03.02.07</t>
  </si>
  <si>
    <t>03.02.08</t>
  </si>
  <si>
    <t>03.02.09</t>
  </si>
  <si>
    <t>03.02.10</t>
  </si>
  <si>
    <t>03.02.11</t>
  </si>
  <si>
    <t>03.03.00</t>
  </si>
  <si>
    <t>03.03.01</t>
  </si>
  <si>
    <t>03.04.00</t>
  </si>
  <si>
    <t>ALIMENTADORES DE SERVICIOS GENERALES</t>
  </si>
  <si>
    <t>03.04.01</t>
  </si>
  <si>
    <t>03.04.02</t>
  </si>
  <si>
    <t>03.04.03</t>
  </si>
  <si>
    <t>03.04.04</t>
  </si>
  <si>
    <t>04.01.00</t>
  </si>
  <si>
    <t>04.01.01</t>
  </si>
  <si>
    <t>04.01.02</t>
  </si>
  <si>
    <t>M3</t>
  </si>
  <si>
    <t>04.02.00</t>
  </si>
  <si>
    <t>04.02.01</t>
  </si>
  <si>
    <t>04.02.02</t>
  </si>
  <si>
    <t>04.03.00</t>
  </si>
  <si>
    <t>04.03.01</t>
  </si>
  <si>
    <t>05.01.00</t>
  </si>
  <si>
    <t>05.01.01</t>
  </si>
  <si>
    <t>05.01.02</t>
  </si>
  <si>
    <t>05.02.00</t>
  </si>
  <si>
    <t>CAJAS DE PASE BANCO DE MEDIDORES</t>
  </si>
  <si>
    <t>05.02.01</t>
  </si>
  <si>
    <t>05.03.00</t>
  </si>
  <si>
    <t>05.03.01</t>
  </si>
  <si>
    <t>05.03.02</t>
  </si>
  <si>
    <t>SISTEMA DE PUESTA A TIERRA</t>
  </si>
  <si>
    <t>06.01.00</t>
  </si>
  <si>
    <t>POZO A TIERRA</t>
  </si>
  <si>
    <t>06.01.01</t>
  </si>
  <si>
    <t>06.02.00</t>
  </si>
  <si>
    <t>06.02.01</t>
  </si>
  <si>
    <t>CABLE 1Tx95MM2 CU DESNUDO</t>
  </si>
  <si>
    <t>06.03.00</t>
  </si>
  <si>
    <t>SOLDADURA</t>
  </si>
  <si>
    <t>06.03.01</t>
  </si>
  <si>
    <t>06.04.00</t>
  </si>
  <si>
    <t>06.04.01</t>
  </si>
  <si>
    <t>06.04.02</t>
  </si>
  <si>
    <t>CAJAS DE CONEXIONADO DE BARRAS DE PUESTA A TIERRA</t>
  </si>
  <si>
    <t>MOVIMIENTO DE TIERRAS PARA CANALIZADO ENTERRADO</t>
  </si>
  <si>
    <t>SISTEMA FOTOVOLTAICO</t>
  </si>
  <si>
    <t>07.01.00</t>
  </si>
  <si>
    <t>07.01.01</t>
  </si>
  <si>
    <t>08.01.00</t>
  </si>
  <si>
    <t>08.01.01</t>
  </si>
  <si>
    <t>08.01.02</t>
  </si>
  <si>
    <t>BRAQUETE</t>
  </si>
  <si>
    <t>LUZ DE EMERGENCIA</t>
  </si>
  <si>
    <t>OTROS</t>
  </si>
  <si>
    <t>COSTO DIRECTO</t>
  </si>
  <si>
    <t>TOTAL SIN IGV</t>
  </si>
  <si>
    <t>IGV</t>
  </si>
  <si>
    <t>TOTAL GENERAL</t>
  </si>
  <si>
    <t>GASTOS GENERALES + UTILIDAD</t>
  </si>
  <si>
    <t>DYJ SERVICIOS Y COMERCIO S.A.C. RUC: 20518543815</t>
  </si>
  <si>
    <t>PROYECTO:</t>
  </si>
  <si>
    <t>FECHA:</t>
  </si>
  <si>
    <t>CLIENTE:</t>
  </si>
  <si>
    <t>UBICACIÓN:</t>
  </si>
  <si>
    <t>COMAS</t>
  </si>
  <si>
    <t>DIRIGIDO</t>
  </si>
  <si>
    <t>VERSIÓN:</t>
  </si>
  <si>
    <t>DESCRIPCION</t>
  </si>
  <si>
    <t>Und.</t>
  </si>
  <si>
    <t>M.O.</t>
  </si>
  <si>
    <t>PARCIAL M.O.</t>
  </si>
  <si>
    <t>SALIDAS ELÉCTRICAS</t>
  </si>
  <si>
    <t>SALIDAS PARA SISTEMA DE TOMACORRIENTES EN ÁREAS COMUNES</t>
  </si>
  <si>
    <t>SALIDA PARA TOMACORRIENTE BIPOLAR DOBLE</t>
  </si>
  <si>
    <t>pto</t>
  </si>
  <si>
    <t>SALIDA PARA TOMACORRIENTE BIPOLAR DOBLE A PRUEBA DE AGUA</t>
  </si>
  <si>
    <t>SALIDAS PARA SISTEMA DE TOMACORRIENTES EN DEPARTAMENTOS</t>
  </si>
  <si>
    <t>SALIDA PARA TOMACORRIENTE BIPOLAR SIMPLE TIPO SCHUKO</t>
  </si>
  <si>
    <t>SALIDA PARA CAMPANA EXTRACTORA DE COCINA</t>
  </si>
  <si>
    <t xml:space="preserve">SALIDA PARA PULSADOR DE TIMBRE </t>
  </si>
  <si>
    <t>SALIDA PARA ZUMBADOR DE TIMBRE</t>
  </si>
  <si>
    <t>SALIDAS PARA SISTEMA DE ALUMBRADO EN ÁREAS COMUNES</t>
  </si>
  <si>
    <t xml:space="preserve">SALIDA PARA BRAQUETE </t>
  </si>
  <si>
    <t>SALIDA PARA BRAQUETE (ASCENSOR)</t>
  </si>
  <si>
    <t xml:space="preserve">SALIDA PARA CENTRO DE LUZ </t>
  </si>
  <si>
    <t>SALIDA DE FUERZA PARA ASCENSORES</t>
  </si>
  <si>
    <t>SALIDA DE FUERZA PARA CHAPA ELÉCTRICA</t>
  </si>
  <si>
    <t>SALIDA DE FUERZA PARA PORTERO</t>
  </si>
  <si>
    <t>CAJA DE PASE DE 150X150X100mm ALUMBRADO</t>
  </si>
  <si>
    <t>SALIDAS PARA SEÑALES DÉBILES (SOLO ENTUBADO)</t>
  </si>
  <si>
    <t>SALIDAS PARA COMUNICACIONES EN ÁREAS COMUNES Y DEPARTAMENTOS</t>
  </si>
  <si>
    <t>01.02.01.01</t>
  </si>
  <si>
    <t>SALIDA PARA TV</t>
  </si>
  <si>
    <t>01.02.01.02</t>
  </si>
  <si>
    <t>SALIDA PARA INT</t>
  </si>
  <si>
    <t>01.02.01.03</t>
  </si>
  <si>
    <t>01.02.01.04</t>
  </si>
  <si>
    <t>SALIDA PARA PAU</t>
  </si>
  <si>
    <t>01.02.01.05</t>
  </si>
  <si>
    <t>01.02.01.06</t>
  </si>
  <si>
    <t>SALIDA PARA CHAPA ELÉCTRICA</t>
  </si>
  <si>
    <t>01.02.01.07</t>
  </si>
  <si>
    <t>01.02.01.08</t>
  </si>
  <si>
    <t>01.02.02.01</t>
  </si>
  <si>
    <t>01.02.02.02</t>
  </si>
  <si>
    <t>01.02.02.03</t>
  </si>
  <si>
    <t>01.02.02.04</t>
  </si>
  <si>
    <t>01.02.02.05</t>
  </si>
  <si>
    <t>01.02.02.06</t>
  </si>
  <si>
    <t>01.02.02.07</t>
  </si>
  <si>
    <t>01.02.03.01</t>
  </si>
  <si>
    <t>CAJA DE PASE DE 100X100X50mm COMUNICACIONES</t>
  </si>
  <si>
    <t>01.02.03.02</t>
  </si>
  <si>
    <t>01.02.03.03</t>
  </si>
  <si>
    <t>01.02.03.04</t>
  </si>
  <si>
    <t>TUBERÍA PVC (ALIMENTADORES)</t>
  </si>
  <si>
    <t>01.02.04.01</t>
  </si>
  <si>
    <t>01.02.04.02</t>
  </si>
  <si>
    <t>01.02.04.03</t>
  </si>
  <si>
    <t>MONTANTE ELÉCTRICA, COMUNICACIONES Y ACI</t>
  </si>
  <si>
    <t>MONTANTE ELÉCTRICA</t>
  </si>
  <si>
    <t>CAJA DE PASE DE 300X300X150mm</t>
  </si>
  <si>
    <t>TUBERÍA EMT CONDUIT</t>
  </si>
  <si>
    <t>SOPORTE PARA TUBERÍA ADOSADA</t>
  </si>
  <si>
    <t>02.02.04</t>
  </si>
  <si>
    <t>02.02.04.01</t>
  </si>
  <si>
    <t>02.02.04.02</t>
  </si>
  <si>
    <t>CAJA DE PASE DE 350X650X150mm</t>
  </si>
  <si>
    <t>CAJA DE PASE DE 200X200X150mm</t>
  </si>
  <si>
    <t>TABLEROS ELÉCTRICOS</t>
  </si>
  <si>
    <t>TABLEROS DE DEPARTAMENTOS</t>
  </si>
  <si>
    <t>TABLEROS DE SERVICIOS GENERALES</t>
  </si>
  <si>
    <t>TABLEROS DE SERVICIOS GENERALES (POR EQUIPADOR)</t>
  </si>
  <si>
    <t>ALIMENTADORES ELÉCTRICOS</t>
  </si>
  <si>
    <t>03.05.00</t>
  </si>
  <si>
    <t>03.05.01</t>
  </si>
  <si>
    <t>03.05.02</t>
  </si>
  <si>
    <t>03.05.03</t>
  </si>
  <si>
    <t>03.05.04</t>
  </si>
  <si>
    <t>03.05.05</t>
  </si>
  <si>
    <t>03.05.06</t>
  </si>
  <si>
    <t>03.05.07</t>
  </si>
  <si>
    <t>03.05.08</t>
  </si>
  <si>
    <t>03.05.09</t>
  </si>
  <si>
    <t>TUBERÍAS Y CONEXIONES</t>
  </si>
  <si>
    <t>CINTA DE SEÑALIZACIÓN AMARILLA</t>
  </si>
  <si>
    <t>ACOMETIDA ELÉCTRICA Y BANCO DE MEDIDORES</t>
  </si>
  <si>
    <t>SOLDADURA EXOTÉRMICA CADWELD</t>
  </si>
  <si>
    <t>BARRA EQUIPOTENCIAL DE PROTECCIÓN BAJA TENSIÓN BEP-DP-MTE</t>
  </si>
  <si>
    <t>07.01.02</t>
  </si>
  <si>
    <t>INSTALACIÓN DE LUMINARIAS</t>
  </si>
  <si>
    <t>INSTALACIÓN DE LUMINARIAS EN ÁREA COMÚN (SOLO INSTALACIÓN)</t>
  </si>
  <si>
    <t>CENTRO DE LUZ EN TECHO</t>
  </si>
  <si>
    <t>PRUEBAS ELÉCTRICAS - MEGADO INTERIORES</t>
  </si>
  <si>
    <t>PLANOS DE REPLANTEO (DIGITAL DWG)</t>
  </si>
  <si>
    <t>SUB TOTAL</t>
  </si>
  <si>
    <t>IGV 18%</t>
  </si>
  <si>
    <t>TOTAL EN NUEVOS SOLES</t>
  </si>
  <si>
    <t>ACUERDOS COMERCIALES</t>
  </si>
  <si>
    <t>02.-Forma de pago: se valorizará quincenalmente.</t>
  </si>
  <si>
    <t>03.-Garantía: 1 año por Mano de Obra.</t>
  </si>
  <si>
    <t>04.-El personal contará con EMO y EPP's completo.</t>
  </si>
  <si>
    <t>05.-Se contará con un ingeniero a cargo de la supervisión de los trabajos.</t>
  </si>
  <si>
    <t>06.-No está considerado un médico ocupacional en obra.</t>
  </si>
  <si>
    <t>CONSIDERACIONES GENERALES</t>
  </si>
  <si>
    <t xml:space="preserve">07.-Los tableros eléctricos de servicios generales deben ser entregados armados para su instalacion. </t>
  </si>
  <si>
    <t>08.-El rosario de luces de ascensores se considera solo como salida eléctrica. No se considera INSTALACIÓN DE LUMINARIAS.</t>
  </si>
  <si>
    <t>09.-Se considera instalación de luminarias en áreas comunes y en departamentos</t>
  </si>
  <si>
    <t>10.-El acarreo y eliminación del material excedente es en un lugar de acopio dentro de la obra.</t>
  </si>
  <si>
    <t xml:space="preserve">11.-Cualquier trabajo adicional tendrá que ser aprobado antes de su ejecución, y los precios unitarios serán tomados del PRESUPUESTO CONTRACTUAL. </t>
  </si>
  <si>
    <t xml:space="preserve">       De no encontrar similitud en las partidas contractuales con los adicionales, se agregará una nueva partida.</t>
  </si>
  <si>
    <t>12.-En la partida de salidas de TOMACORRIENTES e INTERRUPTORES, se considera entubado, cableado, empalme e instalación de placas.</t>
  </si>
  <si>
    <t>13.-En la partida de salidas de ALUMBRADO se considera entubado, cableado y empalme, La instalación de equipos se encuentra en otra partida.</t>
  </si>
  <si>
    <t>14.-En la partida de salidas de COMUNICACIONES se considera entubado, guia con rafia gruesa y plaqueado a excepción del equipo INTERCORMUNICADOR.</t>
  </si>
  <si>
    <t>15.-En la partida de DETECCIÓN Y ALARMA se considerando entubado y guia con rafia gruesa.</t>
  </si>
  <si>
    <t>17.-Los planos ASBUILT como avance semanal se enviarán digitalmente (correo y drive), y como entrega final se realizará en DIGITAL. Los planos son trabajados en AutoCAD.</t>
  </si>
  <si>
    <t>17.-La constructora proporcionará una salida eléctrica para oficina y vestuario de personal de IIEE.</t>
  </si>
  <si>
    <t>18.-La constructora brindará un punto de agua para la instalación un bebedero con filtro para el personal de IIEE.</t>
  </si>
  <si>
    <t xml:space="preserve">19.-Los SSHH serán proporcionados por la constructora. </t>
  </si>
  <si>
    <t xml:space="preserve">       Por lo tanto, la constructora realizará los trazos de los muros o elementos estructurales necesarios en todas las etapas (casco, tabiquería y acabados) del proyecto.</t>
  </si>
  <si>
    <t>21.-El almacenaje de los materiales serán por parte nuestra en un lugar destinado por la constructora.</t>
  </si>
  <si>
    <t>22.-En el proceso de fijación de puntos (tabiquería), solo se realiza el aseguramiento del punto, no se considera el forjado. El cemento y la arena es proporcionado por la constructora.</t>
  </si>
  <si>
    <t xml:space="preserve">23.-Se realizará un mapeo de las reparaciones ocasionadas por terceros, por ejemplo: anclado de tabiquería, perforación por instalación de muebles, entre otros similares. </t>
  </si>
  <si>
    <t xml:space="preserve">      Estos reprocesos se evaluarán económicamente con el equipo de obra de la constructora.</t>
  </si>
  <si>
    <t xml:space="preserve">24.-Proceso de tabiquería: </t>
  </si>
  <si>
    <t xml:space="preserve">      Paso 1: Trazo de muros por la constructora.</t>
  </si>
  <si>
    <t xml:space="preserve">      Paso 2: Proyección de tuberías, encargado del trabajo personal IIEE.</t>
  </si>
  <si>
    <t xml:space="preserve">      Paso 3: Levantamiento de muro, el tabiquero deja el corte para embutir la tubería y la caja según lo coordinado con el capataz IIEE.</t>
  </si>
  <si>
    <t xml:space="preserve">      Paso 4: Aseguramiento de cajas, el operario IIEE asegura la caja con un poco de mezcla.</t>
  </si>
  <si>
    <t xml:space="preserve">      Paso 5: El albañil procede con el forjado y solaqueo y/o tarrajeo del muro.</t>
  </si>
  <si>
    <t>EXCLUSIONES</t>
  </si>
  <si>
    <t xml:space="preserve">26.- No se considera instalación de telefonos intercomunicadores. </t>
  </si>
  <si>
    <t>27.-No se consideran trabajos civiles, picados ni resanes.</t>
  </si>
  <si>
    <t xml:space="preserve">28.-No se considera cableado ni equipamiento de los sistemas de señales auxiliares como: DACI, INTERCOMUNICADORES, CCTV, COMUNICACIONES. </t>
  </si>
  <si>
    <t>29.-Los tableros que indican POR EQUIPADOR lo instala el subcontratista de la especialidad respectiva, no se considera en los alcances de instalación.</t>
  </si>
  <si>
    <t>30.-No se considera en el presupuesto las obras provisionales, como alumbrado provisional, instalación de tableros provisionales, etc.</t>
  </si>
  <si>
    <t>31.-No se considera placa para tomacorriente para luz de emergencia. Se considera conexión directa. (Según plano)</t>
  </si>
  <si>
    <t>32.-No se considera salida eléctrica para el calentador. (Según plano)</t>
  </si>
  <si>
    <t>33.-No se considera suministro de materiales (cables, tubería, bandejas, etc.), tableros eléctricos, consumibles, equipos (Luminarias) y placas (eléctricas y comunicaciones)</t>
  </si>
  <si>
    <t>34.-No se considera suministro e instalación de grupo electrógeno.</t>
  </si>
  <si>
    <t>35.-No se considera instalación de medidores cajas toma F1 y F2, lo instala ENEL o LUZ DEL SUR quien corresponda.</t>
  </si>
  <si>
    <t>36.-No se considera ningún tipo de trámite documentario.</t>
  </si>
  <si>
    <t>37.-No se considera en el costo el ACARREO VERTICAL DE EQUIPOS Y MATERIALES, la constructora deberá proporcionar el apoyo respectivo mediante minicargadores, torre pluma, etc.</t>
  </si>
  <si>
    <t>38.-No se considera instalación de extractores axiales en baños y lavandería.</t>
  </si>
  <si>
    <t xml:space="preserve">39.-No se considera forjado de centros de luz o dicroicos. </t>
  </si>
  <si>
    <t>40.-No se considera cableado ni equipamiento del SISTEMA FOTOVOLTAICO. Solo se considera entubado.</t>
  </si>
  <si>
    <t>OBRA</t>
  </si>
  <si>
    <t>DIRECCION</t>
  </si>
  <si>
    <t>POSTOR</t>
  </si>
  <si>
    <t>J ROMERO SOLUCIONES INTEGRALES EIRL</t>
  </si>
  <si>
    <t>RUC</t>
  </si>
  <si>
    <t>TELEFONO</t>
  </si>
  <si>
    <t>CORREO ELECTR.</t>
  </si>
  <si>
    <t>jhimer167@hotmail.com</t>
  </si>
  <si>
    <t>UNID</t>
  </si>
  <si>
    <t>METRADO</t>
  </si>
  <si>
    <t xml:space="preserve">P.U. </t>
  </si>
  <si>
    <t xml:space="preserve">TOTAL </t>
  </si>
  <si>
    <t xml:space="preserve">PISOS SUPERIORES </t>
  </si>
  <si>
    <t/>
  </si>
  <si>
    <t>PTO</t>
  </si>
  <si>
    <t>SALIDAS DE ALUMBRADO EN PARED</t>
  </si>
  <si>
    <t>SALIDAS DE FUERZA</t>
  </si>
  <si>
    <t>CAJA DE PASE (0)  DE 100X100X50MM</t>
  </si>
  <si>
    <t>CAJA DE PASE (2)  DE 200X200X100 MM</t>
  </si>
  <si>
    <t>SALIDA DE TV</t>
  </si>
  <si>
    <t>SALIDA PARA CENTRAL DE INTERCOMUNICADORES</t>
  </si>
  <si>
    <t>SALIDA PARA ESTACION MANUAL</t>
  </si>
  <si>
    <t xml:space="preserve">BANDEJAS </t>
  </si>
  <si>
    <t>M</t>
  </si>
  <si>
    <t>TABLEROS ELECTRICOS</t>
  </si>
  <si>
    <t>ALIMENTADORES - DEL BANCO DE MEDIDORES A DEPARTAMENTOS</t>
  </si>
  <si>
    <t>EXCAVACION DE ZANJA PARA RECORRIDO DE MALLA</t>
  </si>
  <si>
    <t>PUNTOS DE SOLDADURA EXOTERMICA</t>
  </si>
  <si>
    <t>02.01.08.00</t>
  </si>
  <si>
    <t>PRUEBAS ELECTRICAS DE MEGADO - DEPARTAMENTOS</t>
  </si>
  <si>
    <t>DPTO</t>
  </si>
  <si>
    <t>PRUEBAS DE PILOTEO DE CIRCUITOS</t>
  </si>
  <si>
    <t>02.01.09.00</t>
  </si>
  <si>
    <t>INSTALACION DE LUMINARIAS EN AREAS COMUNES</t>
  </si>
  <si>
    <t>INSTALACION DE LUCES DE EMERGENCIA EN AREAS COMUNES</t>
  </si>
  <si>
    <t>INSTALACION DE PLACAS ELECTRICAS - TAPAS CIEGAS</t>
  </si>
  <si>
    <t>TOTAL PRESUPUESTO</t>
  </si>
  <si>
    <t>01</t>
  </si>
  <si>
    <t>02.01.04</t>
  </si>
  <si>
    <t>ATERRAMIENTO DE BANDEJA</t>
  </si>
  <si>
    <t>02.01.04.01</t>
  </si>
  <si>
    <t>CABLE 1Tx35MM2 CU DESNUDO</t>
  </si>
  <si>
    <t>02.02.05</t>
  </si>
  <si>
    <t>02.02.05.01</t>
  </si>
  <si>
    <t>CABLE 1Tx16MM2 CU DESNUDO</t>
  </si>
  <si>
    <t>TD TABLERO DE DISTRIBUCIÓN DE DEPARTAMENTO (EMPOTRADO) - INCLUYE ARMADO Y PEINADO</t>
  </si>
  <si>
    <t>SÓTANOS</t>
  </si>
  <si>
    <t>SALIDAS PARA SISTEMA DE TOMACORRIENTES</t>
  </si>
  <si>
    <t>SALIDAS PARA SISTEMA DE ALUMBRADO</t>
  </si>
  <si>
    <t>SALIDA PARA CENTRO DE LUZ (FLUORESCENTE)</t>
  </si>
  <si>
    <t>01.01.04.05</t>
  </si>
  <si>
    <t>CAJA DE PASE DE 250X250X125mm ALIMENTADORES</t>
  </si>
  <si>
    <t>BANDEJA ELÉCTRICA Y ACCESORIOS</t>
  </si>
  <si>
    <t>BANDEJA RANURADA DE 400X100 CON TAPA 1/16</t>
  </si>
  <si>
    <t>SOPORTE PARA BANDEJA ELÉCTRICA</t>
  </si>
  <si>
    <t>SALIDAS PARA COMUNICACIONES</t>
  </si>
  <si>
    <t>TUBERÍA COLGADA</t>
  </si>
  <si>
    <t>01.02.05</t>
  </si>
  <si>
    <t>BANDEJA COMUNICACIONES Y ACCESORIOS</t>
  </si>
  <si>
    <t>01.02.05.01</t>
  </si>
  <si>
    <t>BANDEJA RANURADA DE 300X100 CON TAPA 1/16</t>
  </si>
  <si>
    <t>01.02.06</t>
  </si>
  <si>
    <t>01.02.06.01</t>
  </si>
  <si>
    <t>CENTRO DE LUZ EN TECHO (FLUORESCENTE)</t>
  </si>
  <si>
    <t>COMPARATIVO - INSTALACIONES ELÉCTRICAS</t>
  </si>
  <si>
    <t>Pto</t>
  </si>
  <si>
    <t>T-ADM Tablero de distribución administración (empotrado)</t>
  </si>
  <si>
    <t>T-CW1 Tablero de distribución Coworking 1 (empotrado)</t>
  </si>
  <si>
    <t>T-PLZ Tablero de distribución plaza (empotrado)</t>
  </si>
  <si>
    <t>T-LC01 Tablero de distribución Local Comercial 01 (empotrado)</t>
  </si>
  <si>
    <t>T-LC02 Tablero de distribución Local Comercial 02 (empotrado)</t>
  </si>
  <si>
    <t>T-LC03 Tablero de distribución Local Comercial 03 (empotrado)</t>
  </si>
  <si>
    <t>T-LC04 Tablero de distribución Local Comercial 04 (empotrado)</t>
  </si>
  <si>
    <t>T-LC05 Tablero de distribución Local Comercial 05 (empotrado)</t>
  </si>
  <si>
    <t>T-LC06 Tablero de distribución Local Comercial 06 (empotrado)</t>
  </si>
  <si>
    <t>T-LC07 Tablero de distribución Local Comercial 07 (empotrado)</t>
  </si>
  <si>
    <t>T-AZ Tablero de distribución en Azotea (empotrado)</t>
  </si>
  <si>
    <t>T-SUM1 Tablero de distribución SUM 1 (empotrado)</t>
  </si>
  <si>
    <t>T-SUM2 Tablero de distribución SUM 2 (empotrado)</t>
  </si>
  <si>
    <t>TEM-01 Tablero de transferencia automática 1(adosado)</t>
  </si>
  <si>
    <t>TPC-ASC1 Tablero de protección y control de ascensor 1 (adosado)</t>
  </si>
  <si>
    <t>TPC-ASC2 Tablero de protección y control de ascensor 2 (adosado)</t>
  </si>
  <si>
    <t>TP-DC1 Tablero de corriente continua (adosado)</t>
  </si>
  <si>
    <t>TP-AC1 Tablero de corriente alterna (adosado)</t>
  </si>
  <si>
    <t>05.03.00. TUBERÍA COLGADA</t>
  </si>
  <si>
    <t>Tubería 100mm PVC SAP</t>
  </si>
  <si>
    <t>Tubería 150mm PVC SAP</t>
  </si>
  <si>
    <t>Soporte para tubería adosada</t>
  </si>
  <si>
    <t>Cable LSOH 1Tx10mm2 BEP-CE-T1 a CERCO ELECTRICO TORRE 1 (PVC-PØ25mm)</t>
  </si>
  <si>
    <t>Cable LSOH 1Tx10mm2 SPAT a TPC-ASC1 / TPC-ASC2 (PVC-PØ25mm)</t>
  </si>
  <si>
    <t>Cable LSOH 1Tx50mm2 GBE a ME-T1 (PVC-PØ25mm)</t>
  </si>
  <si>
    <t>Salida de fuerza para electrificador de Cerco Eléctrico</t>
  </si>
  <si>
    <t>Salida para Sirena de Alarma y Luz Estreboscópica</t>
  </si>
  <si>
    <t>Tubería 20mm EMT CONDUIT</t>
  </si>
  <si>
    <t>Tubería 25mm EMT CONDUIT</t>
  </si>
  <si>
    <t>Caja de pase de 150x150x100mm</t>
  </si>
  <si>
    <t>Cinta LED</t>
  </si>
  <si>
    <t>Centro de luz de techo</t>
  </si>
  <si>
    <t>Centro de luz de techo (dicroico)</t>
  </si>
  <si>
    <t>Centro de luz de techo (fluorescente)</t>
  </si>
  <si>
    <t>Centro de luz de techo en deposito de azotea</t>
  </si>
  <si>
    <t>Centro de luz de techo en deposito en sotanos</t>
  </si>
  <si>
    <t xml:space="preserve">Aplique led </t>
  </si>
  <si>
    <t>Braquete</t>
  </si>
  <si>
    <t>Luz de emergencia</t>
  </si>
  <si>
    <t>Luminaria en poste H: 2.40m</t>
  </si>
  <si>
    <t>Wall socket + foco led (centro de luz)</t>
  </si>
  <si>
    <t>Centro de luz en techo (fluorescente) (sotanos)</t>
  </si>
  <si>
    <t>Centro de Luz en techo (dicroico)</t>
  </si>
  <si>
    <t>FECHA: 31 DE ENERO DEL 2026</t>
  </si>
  <si>
    <t xml:space="preserve">    INSTALACIONES ELÉCTRICAS EN TORRE</t>
  </si>
  <si>
    <t xml:space="preserve">    INSTALACIONES ELÉCTRICAS EN SOTANO</t>
  </si>
  <si>
    <t>TD Tablero de distribución de departamento (empotrado)</t>
  </si>
  <si>
    <t>Tubería 20mm PVC SAP</t>
  </si>
  <si>
    <t>Tubería 20mm PVC SAP - ALUMBRADO Y TOMAS</t>
  </si>
  <si>
    <t>Tubería 25mm PVC SAP</t>
  </si>
  <si>
    <t>Tubería 35mm PVC SAP</t>
  </si>
  <si>
    <t>Tubería 50mm PVC SAP</t>
  </si>
  <si>
    <t>Tubería 40mm EMT CONDUIT</t>
  </si>
  <si>
    <t>Eliminación material excedente (lugar de acopio dentro de obra)</t>
  </si>
  <si>
    <t>Acarreo y acopio de material excedente</t>
  </si>
  <si>
    <t>Cinta de señalización amarilla</t>
  </si>
  <si>
    <t>Caja de pase de 890X200X220mm</t>
  </si>
  <si>
    <t>Caja de pase de 970X200X220mm</t>
  </si>
  <si>
    <t>Caja de pase de 1260X200X220mm</t>
  </si>
  <si>
    <t>Caja de pase de 1680X200X220mm</t>
  </si>
  <si>
    <t>Caja de pase de 4410X200X220mm</t>
  </si>
  <si>
    <t>Pozo a tierra</t>
  </si>
  <si>
    <t>Barra equipotencial de protección baja tención BEP-DP-MTE</t>
  </si>
  <si>
    <t>Caja de 200x200x100mm con Barra Equipotencial de protección baja tensión BEP-CE-T1</t>
  </si>
  <si>
    <t>Trazo y replanteo</t>
  </si>
  <si>
    <t>Excavación de zanja (0.40x0.60)</t>
  </si>
  <si>
    <t>Relleno y compactado con tierra de chacra y aditivos H: 0.40m</t>
  </si>
  <si>
    <t>Instalación de tierra de chacra - conaditivo en zanja del SPAT</t>
  </si>
  <si>
    <t>Relleno y compactado con tierra original y cernido H: 0.20m</t>
  </si>
  <si>
    <t>Caja de pase de 100x100x50mm</t>
  </si>
  <si>
    <t>Pruebas eléctricas - megado de pozos a tierra</t>
  </si>
  <si>
    <t>Pruebas eléctricas - megado interiores</t>
  </si>
  <si>
    <t>Planos As-Built (digital DWG)</t>
  </si>
  <si>
    <t>Pruebas eléctricas - megado departamentos</t>
  </si>
  <si>
    <t>Pruebas de piloteo de circuitos</t>
  </si>
  <si>
    <t>Pruebas eléctricas - megado en áreas comunes</t>
  </si>
  <si>
    <t>Limpieza de pases para salida de extractores de aire en baños</t>
  </si>
  <si>
    <t>Salida para tomacorriente bipolar doble con toma a tierra 250V 10A H:0.40m</t>
  </si>
  <si>
    <t>Salida para tomacorriente bipolar doble con toma a tierra 250V 16A prueba de agua</t>
  </si>
  <si>
    <t>Salida para tomacorriente bipolar doble con toma a tierra 250V 16A H:0.40m</t>
  </si>
  <si>
    <t>Salida caja de pase rectangular para campana extractora 250V 16A H:0.70m</t>
  </si>
  <si>
    <t>Salida para tomacorriente simple con dado tipo schuko H: 1.20 para lavadora</t>
  </si>
  <si>
    <t>Salida para zumbador H: 2.10m</t>
  </si>
  <si>
    <t>Salida para centro de luz</t>
  </si>
  <si>
    <t>Salida para centro de luz (dicroico)</t>
  </si>
  <si>
    <t>Salida para centro de luz (fluorescente-sotanos)</t>
  </si>
  <si>
    <t>Salida para centro de luz depositos</t>
  </si>
  <si>
    <t>Salida para braquete</t>
  </si>
  <si>
    <t>Salida para braquete (ascensor)</t>
  </si>
  <si>
    <t>Salida para extractor de baño</t>
  </si>
  <si>
    <t>Salida para luz de emergencia</t>
  </si>
  <si>
    <t>Salida para cinta LED</t>
  </si>
  <si>
    <t>Salida para LED hermetico con sensor</t>
  </si>
  <si>
    <t>Salida para interruptor simple</t>
  </si>
  <si>
    <t>Salida para interruptor doble</t>
  </si>
  <si>
    <t>Salida para interruptor triple</t>
  </si>
  <si>
    <t>Salida para interruptor de conmutación simple</t>
  </si>
  <si>
    <t>Salida de fuerza para ascensores</t>
  </si>
  <si>
    <t>Salida de fuerza para portero de cerco eléctrico</t>
  </si>
  <si>
    <t>Salida de fuerza para botonera de chapa eléctrica</t>
  </si>
  <si>
    <t>Salida de fuerza para chapa eléctrica</t>
  </si>
  <si>
    <t>Salida de fuerza para equipo HVAC</t>
  </si>
  <si>
    <t>Salida de fuerza para iyeccion axial</t>
  </si>
  <si>
    <t>Salida de fuerza para Jet-fan</t>
  </si>
  <si>
    <t>Salida de fuerza para panel ACI</t>
  </si>
  <si>
    <t>Salida de fuerza para SFV potencia / SFV medición</t>
  </si>
  <si>
    <t>Caja de pase 100x100x50mm ALUMBRADO</t>
  </si>
  <si>
    <t>Caja de pase 150x150x100mm ALUMBRADO</t>
  </si>
  <si>
    <t>Caja de pase 150x150x100mm ALIMENTADORES</t>
  </si>
  <si>
    <t>Caja de pase 250x250x125mm ALIMENTADORES (sotanos)</t>
  </si>
  <si>
    <t>Placas para interruptores (armados)</t>
  </si>
  <si>
    <t>Placas para tomacorrientes (armados)</t>
  </si>
  <si>
    <t>Placas para pulsador de timbre</t>
  </si>
  <si>
    <t>Tapas/Placas de TV/INT/TF</t>
  </si>
  <si>
    <t>Instalación de guías (rafia) para salidas de TV/INT/TF en DEPARTAMENTOS</t>
  </si>
  <si>
    <t>Salida para TV</t>
  </si>
  <si>
    <t>Salida para INT</t>
  </si>
  <si>
    <t>Salida para PAU (200x200x100mm)</t>
  </si>
  <si>
    <t>Salida para central telefónica</t>
  </si>
  <si>
    <t>Salida para chapa eléctrica</t>
  </si>
  <si>
    <t>Salida para llamada de ascensor</t>
  </si>
  <si>
    <t>Salida para portero</t>
  </si>
  <si>
    <t>Salida para detector de humo</t>
  </si>
  <si>
    <t>Salida para detector de temperatura</t>
  </si>
  <si>
    <t>Salida para pulsador manual de alarma contra incendio</t>
  </si>
  <si>
    <t>Salida para pulsador manual de alarma contra incendio (sotanos)</t>
  </si>
  <si>
    <t>Salida para sirena de alarma y luz estreboscópicas (caja de 100x100x50 mm)</t>
  </si>
  <si>
    <t>Salida para sirena de alarma y luz estreboscópicas (caja de 100x100x50 mm) (sotanos)</t>
  </si>
  <si>
    <t>Salida para acometida DYA</t>
  </si>
  <si>
    <t>Salida para modulo de monitoreo (caja de 100x100x50mm)</t>
  </si>
  <si>
    <t>Salida para panel ACI principal (caja de 100x100x50mm)</t>
  </si>
  <si>
    <t>Salida para estación manual</t>
  </si>
  <si>
    <t>Caja de pase de 100x100x50mm INT</t>
  </si>
  <si>
    <t>Caja de pase de 150x150x100mm ACI</t>
  </si>
  <si>
    <t>Caja de pase de 150x150x100mm - COMUNIC</t>
  </si>
  <si>
    <t>Caja de pase de 300x300x150mm - COMUNIC</t>
  </si>
  <si>
    <t>Caja de pase de 150x150x100mm - DYA</t>
  </si>
  <si>
    <t>Tubería PVC SAP 20mm ACI</t>
  </si>
  <si>
    <t>Tubería PVC SAP 20mm INT</t>
  </si>
  <si>
    <t>Tubería PVC SAP 25mm FO</t>
  </si>
  <si>
    <t>Tubería PVC SAP 25mm TV</t>
  </si>
  <si>
    <t>Tubería PVC SAP 25mm COMUNICACIONES</t>
  </si>
  <si>
    <t>Bandeja ranurada de 300x100mm con TAPA 1/16</t>
  </si>
  <si>
    <t>Soporte para bandeja</t>
  </si>
  <si>
    <t>Caja de pase (2A) de 250x250x100mm</t>
  </si>
  <si>
    <t>Caja de pase de 300x300x150mm</t>
  </si>
  <si>
    <t>Aterramiento de bandejas con cable desnudo de 1Tx35mm2</t>
  </si>
  <si>
    <t>Bandeja ranurada de 400x100mm con TAPA 1/16</t>
  </si>
  <si>
    <t>Tubería 35mm EMT CONDUIT</t>
  </si>
  <si>
    <t>Tubería 50mm EMT CONDUIT</t>
  </si>
  <si>
    <t>Tubería 65mm EMT CONDUIT</t>
  </si>
  <si>
    <t>Caja de pase de 200x200x150mm</t>
  </si>
  <si>
    <t>Caja de pase de 350x650x150mm</t>
  </si>
  <si>
    <t>Aterramiento de bandejas con cable desnudo 1x16mm2</t>
  </si>
  <si>
    <t>Salida para pulsador de timbre</t>
  </si>
  <si>
    <t>Salida de fuerza para BOMBA SUMIDERO</t>
  </si>
  <si>
    <t>Salida de fuerza para BOMBA DE AGUA</t>
  </si>
  <si>
    <t>Salida de fuerza para CONTROL DE NIVEL</t>
  </si>
  <si>
    <t>Salida de fuerza para CARGADORES VEHICULARES</t>
  </si>
  <si>
    <t>Caja de pase 300x300x150mm ALIMENTADORES (sotanos)</t>
  </si>
  <si>
    <t>01.01.06. TUBERIA COLGADA</t>
  </si>
  <si>
    <t>01.01.06. SOPORTE PARA TUBERÍA</t>
  </si>
  <si>
    <t>01.01.06. BANDEJA ELÉCTRICA Y ACCESORIOS</t>
  </si>
  <si>
    <t>01.01.06. SOPORTE PARA BANDEJA ELÉCTRICA</t>
  </si>
  <si>
    <t>Tubería EMT CONDUIT Ø25mm (CARGADORES VEHICULARES)</t>
  </si>
  <si>
    <t>Tubería EMT CONDUIT Ø50mm (ESTACION ACELEROMÉTRICA)</t>
  </si>
  <si>
    <t>Soporte para tubería COLGADA</t>
  </si>
  <si>
    <t>Bandeja ranurada de 200x100 con Tapa 1/16</t>
  </si>
  <si>
    <t>Curva horizontal de 200x90° con Tapa de 1/16</t>
  </si>
  <si>
    <t>Curva vertical de 200x90° con Tapa de 1/16</t>
  </si>
  <si>
    <t>Reducción de 500x200 con Tapa de 1/16</t>
  </si>
  <si>
    <t>Tee de 200x100 con Tapa de 1/16</t>
  </si>
  <si>
    <t>Tee de 500x100 con Tapa de 1/16</t>
  </si>
  <si>
    <t>Soporte para Bandeja Eléctrica</t>
  </si>
  <si>
    <t>01.02.02. SALIDAS PARA DACI</t>
  </si>
  <si>
    <t>01.02.01. SALIDAS PARA COMUNICACIONES</t>
  </si>
  <si>
    <t>01.02.04. SOPORTE PARA TUBERIA</t>
  </si>
  <si>
    <t>01.02.04. BANDEJA  COMUNICACIONES Y ACCESORIOS</t>
  </si>
  <si>
    <t>01.02.04. SOPORTE PARA BANDEJA</t>
  </si>
  <si>
    <t>Salida para DATA GPS (ACELERÓGRAFO)</t>
  </si>
  <si>
    <t>Salida para módulo de monitoreo / sensor de flujo / valvula mariposa</t>
  </si>
  <si>
    <t>Salida para sensor de aniego</t>
  </si>
  <si>
    <t>Salida para sensor de monóxido</t>
  </si>
  <si>
    <t>Caja de pase de 400x400x200mm</t>
  </si>
  <si>
    <t>Caja de pase de 750x1100x150mm</t>
  </si>
  <si>
    <t>Tubería EMT CONDUIT 80mm</t>
  </si>
  <si>
    <t>Bandeja ranurada de 300x100 con tapa 1/16</t>
  </si>
  <si>
    <t>Bandeja ranurada de 400x100 con tapa 1/16</t>
  </si>
  <si>
    <t>Curva vertical de 300x900° con tapa 1/16</t>
  </si>
  <si>
    <t>Curva vertical de 400x900° con tapa 1/16</t>
  </si>
  <si>
    <t>Soporte para tubería colgada</t>
  </si>
  <si>
    <t>Soporte para bandeja eléctrica</t>
  </si>
  <si>
    <t>01.03.10. TABLEROS DE SERVICIOS GENERALES</t>
  </si>
  <si>
    <t>T-CB1 tablero de distribución CUARTO DE BOMBAS 1 (adosado)</t>
  </si>
  <si>
    <t>T-S1 tablero de distribución SOTANO 1 (adosado)</t>
  </si>
  <si>
    <t>T-S2 tablero de distribución SOTANO 2 (adosado)</t>
  </si>
  <si>
    <t>T-S3 tablero de distribución SOTANO 3 (adosado)</t>
  </si>
  <si>
    <t>T-S4 tablero de distribución SOTANO 4 (adosado)</t>
  </si>
  <si>
    <t>TSG-1 tablero de SERVICIOS GENERALES 1 (adosado)</t>
  </si>
  <si>
    <t>TSG-2 tablero de SERVICIOS GENERALES 2 (adosado)</t>
  </si>
  <si>
    <t>TSG-3 tablero de SERVICIOS GENERALES 3 (adosado)</t>
  </si>
  <si>
    <t>TSG-4 tablero de SERVICIOS GENERALES 4 (adosado)</t>
  </si>
  <si>
    <t>TPC-BCI Tablero de protección y control BOMBA CONTRA INCENDIO (por equipador)</t>
  </si>
  <si>
    <t>TPC-BC Tablero de protección y control BOMBA DE AGUA COMERCIO (por equipador)</t>
  </si>
  <si>
    <t>TPC-BD Tablero de protección y control BOMBA SUMIDERO (por equipador)</t>
  </si>
  <si>
    <t>TPC-BJ Tablero de protección y control BOMBA JOCKEY (por equipador)</t>
  </si>
  <si>
    <t>TPC-BA11 Tablero de protección y control BOMBA DE AGUA 11 (por equipador)</t>
  </si>
  <si>
    <t>TPC-BA12 Tablero de protección y control BOMBA DE AGUA 12 (por equipador)</t>
  </si>
  <si>
    <t>TPC-BA21 Tablero de protección y control BOMBA DE AGUA 21 (por equipador)</t>
  </si>
  <si>
    <t>TPC-BA22 Tablero de protección y control BOMBA DE AGUA 22 (por equipador)</t>
  </si>
  <si>
    <t>TPC-BA31 Tablero de protección y control BOMBA DE AGUA 31 (por equipador)</t>
  </si>
  <si>
    <t>TPC-BA32 Tablero de protección y control BOMBA DE AGUA 32 (por equipador)</t>
  </si>
  <si>
    <t>TPC-CB Tablero de protección y control CUARTO DE BASURA (por equipador)</t>
  </si>
  <si>
    <t>TPC-VM1 Tablero de protección y control VENTILACIÓN DE CUARTO DE BOMBAS 1 (por equipador)</t>
  </si>
  <si>
    <t>TPC-VM2 Tablero de protección y control VENTILACIÓN DE CUARTO DE BOMBAS 2 (por equipador)</t>
  </si>
  <si>
    <t>TCCO-1 Tablero de protección y control EXTRACCION MONOXIDO 1 (por equipador)</t>
  </si>
  <si>
    <t>TCCO-2 Tablero de protección y control EXTRACCION MONOXIDO 2 (por equipador)</t>
  </si>
  <si>
    <t>TCCO-3 Tablero de protección y control EXTRACCION MONOXIDO 3 (por equipador)</t>
  </si>
  <si>
    <t>TCCO-4 Tablero de protección y control EXTRACCION MONOXIDO 4 (por equipador)</t>
  </si>
  <si>
    <t>Tubería 100mm EMT CONDUIT</t>
  </si>
  <si>
    <t>01.03.11. ALIMENTADORES</t>
  </si>
  <si>
    <t>01.01.01. SALIDAS PARA SISTEMA DE TOMACORRIENTES</t>
  </si>
  <si>
    <t>01.03.11. TABLERO DE SERVICIOS GENERALES (POR EQUIPADOR)</t>
  </si>
  <si>
    <r>
      <t xml:space="preserve">Cable LSOH-XLPE </t>
    </r>
    <r>
      <rPr>
        <b/>
        <sz val="14"/>
        <rFont val="Arial"/>
        <family val="2"/>
      </rPr>
      <t>3-1x6mm2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T-BCI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TPC-BJ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</si>
  <si>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3-1x6mm2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T-S1</t>
    </r>
    <r>
      <rPr>
        <sz val="14"/>
        <rFont val="Arial"/>
        <family val="2"/>
      </rPr>
      <t xml:space="preserve"> a</t>
    </r>
    <r>
      <rPr>
        <b/>
        <sz val="14"/>
        <rFont val="Arial"/>
        <family val="2"/>
      </rPr>
      <t xml:space="preserve"> TCCO-1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</si>
  <si>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3-1x6mm2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T-S2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TCCO-2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</si>
  <si>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T-S3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TCCO-3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</si>
  <si>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1x4mm2</t>
    </r>
    <r>
      <rPr>
        <sz val="14"/>
        <rFont val="Arial"/>
        <family val="2"/>
      </rPr>
      <t xml:space="preserve"> (T) de</t>
    </r>
    <r>
      <rPr>
        <b/>
        <sz val="14"/>
        <rFont val="Arial"/>
        <family val="2"/>
      </rPr>
      <t xml:space="preserve"> T-S4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 xml:space="preserve">TCCO-4 </t>
    </r>
    <r>
      <rPr>
        <sz val="14"/>
        <rFont val="Arial"/>
        <family val="2"/>
      </rPr>
      <t>(PVC-PØ25mm )</t>
    </r>
  </si>
  <si>
    <r>
      <t>Cable LSOH-XLPE</t>
    </r>
    <r>
      <rPr>
        <b/>
        <sz val="14"/>
        <rFont val="Arial"/>
        <family val="2"/>
      </rPr>
      <t xml:space="preserve"> 3-1x6mm2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TSG-1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TPC-CB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</si>
  <si>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3-1x10mm2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T-CB1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TPC-BC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</si>
  <si>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1x4mm2</t>
    </r>
    <r>
      <rPr>
        <sz val="14"/>
        <rFont val="Arial"/>
        <family val="2"/>
      </rPr>
      <t xml:space="preserve"> (T) de  </t>
    </r>
    <r>
      <rPr>
        <b/>
        <sz val="14"/>
        <rFont val="Arial"/>
        <family val="2"/>
      </rPr>
      <t>T-CB1</t>
    </r>
    <r>
      <rPr>
        <sz val="14"/>
        <rFont val="Arial"/>
        <family val="2"/>
      </rPr>
      <t xml:space="preserve">  a </t>
    </r>
    <r>
      <rPr>
        <b/>
        <sz val="14"/>
        <rFont val="Arial"/>
        <family val="2"/>
      </rPr>
      <t>TPC-BD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</si>
  <si>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 xml:space="preserve">(F) + </t>
    </r>
    <r>
      <rPr>
        <b/>
        <sz val="14"/>
        <rFont val="Arial"/>
        <family val="2"/>
      </rPr>
      <t>LSOH 1x4mm2</t>
    </r>
    <r>
      <rPr>
        <sz val="14"/>
        <rFont val="Arial"/>
        <family val="2"/>
      </rPr>
      <t xml:space="preserve"> (T) de  </t>
    </r>
    <r>
      <rPr>
        <b/>
        <sz val="14"/>
        <rFont val="Arial"/>
        <family val="2"/>
      </rPr>
      <t xml:space="preserve">T-CB2 </t>
    </r>
    <r>
      <rPr>
        <sz val="14"/>
        <rFont val="Arial"/>
        <family val="2"/>
      </rPr>
      <t xml:space="preserve">a </t>
    </r>
    <r>
      <rPr>
        <b/>
        <sz val="14"/>
        <rFont val="Arial"/>
        <family val="2"/>
      </rPr>
      <t>TPC-VM2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</si>
  <si>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1x6mm2</t>
    </r>
    <r>
      <rPr>
        <sz val="14"/>
        <rFont val="Arial"/>
        <family val="2"/>
      </rPr>
      <t xml:space="preserve"> (T) de  </t>
    </r>
    <r>
      <rPr>
        <b/>
        <sz val="14"/>
        <rFont val="Arial"/>
        <family val="2"/>
      </rPr>
      <t xml:space="preserve">T-CB1 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TPC-BA11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</si>
  <si>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1x6mm2</t>
    </r>
    <r>
      <rPr>
        <sz val="14"/>
        <rFont val="Arial"/>
        <family val="2"/>
      </rPr>
      <t xml:space="preserve"> (T) de  </t>
    </r>
    <r>
      <rPr>
        <b/>
        <sz val="14"/>
        <rFont val="Arial"/>
        <family val="2"/>
      </rPr>
      <t>T-CB1</t>
    </r>
    <r>
      <rPr>
        <sz val="14"/>
        <rFont val="Arial"/>
        <family val="2"/>
      </rPr>
      <t xml:space="preserve">  a </t>
    </r>
    <r>
      <rPr>
        <b/>
        <sz val="14"/>
        <rFont val="Arial"/>
        <family val="2"/>
      </rPr>
      <t>TPC-BA12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</si>
  <si>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3-1x10mm2</t>
    </r>
    <r>
      <rPr>
        <sz val="14"/>
        <rFont val="Arial"/>
        <family val="2"/>
      </rPr>
      <t xml:space="preserve">(F) + </t>
    </r>
    <r>
      <rPr>
        <b/>
        <sz val="14"/>
        <rFont val="Arial"/>
        <family val="2"/>
      </rPr>
      <t>LSOH 1x6mm2</t>
    </r>
    <r>
      <rPr>
        <sz val="14"/>
        <rFont val="Arial"/>
        <family val="2"/>
      </rPr>
      <t xml:space="preserve"> (T) de  </t>
    </r>
    <r>
      <rPr>
        <b/>
        <sz val="14"/>
        <rFont val="Arial"/>
        <family val="2"/>
      </rPr>
      <t>T-CB1</t>
    </r>
    <r>
      <rPr>
        <sz val="14"/>
        <rFont val="Arial"/>
        <family val="2"/>
      </rPr>
      <t xml:space="preserve">  a </t>
    </r>
    <r>
      <rPr>
        <b/>
        <sz val="14"/>
        <rFont val="Arial"/>
        <family val="2"/>
      </rPr>
      <t>TPC-BA31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</si>
  <si>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1x6mm2</t>
    </r>
    <r>
      <rPr>
        <sz val="14"/>
        <rFont val="Arial"/>
        <family val="2"/>
      </rPr>
      <t xml:space="preserve"> (T) de  </t>
    </r>
    <r>
      <rPr>
        <b/>
        <sz val="14"/>
        <rFont val="Arial"/>
        <family val="2"/>
      </rPr>
      <t>T-CB1</t>
    </r>
    <r>
      <rPr>
        <sz val="14"/>
        <rFont val="Arial"/>
        <family val="2"/>
      </rPr>
      <t xml:space="preserve">  a</t>
    </r>
    <r>
      <rPr>
        <b/>
        <sz val="14"/>
        <rFont val="Arial"/>
        <family val="2"/>
      </rPr>
      <t xml:space="preserve"> TPC-BA32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</si>
  <si>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1x6mm2</t>
    </r>
    <r>
      <rPr>
        <sz val="14"/>
        <rFont val="Arial"/>
        <family val="2"/>
      </rPr>
      <t xml:space="preserve"> (T) de  </t>
    </r>
    <r>
      <rPr>
        <b/>
        <sz val="14"/>
        <rFont val="Arial"/>
        <family val="2"/>
      </rPr>
      <t>T-CB2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TPC-BA21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</si>
  <si>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T-CB2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TPC-BA22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</si>
  <si>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TSG-1</t>
    </r>
    <r>
      <rPr>
        <sz val="14"/>
        <rFont val="Arial"/>
        <family val="2"/>
      </rPr>
      <t xml:space="preserve"> a</t>
    </r>
    <r>
      <rPr>
        <b/>
        <sz val="14"/>
        <rFont val="Arial"/>
        <family val="2"/>
      </rPr>
      <t xml:space="preserve"> T-S1 </t>
    </r>
    <r>
      <rPr>
        <sz val="14"/>
        <rFont val="Arial"/>
        <family val="2"/>
      </rPr>
      <t>(PVC-PØ25mm )</t>
    </r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</si>
  <si>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 xml:space="preserve">1x6mm2 </t>
    </r>
    <r>
      <rPr>
        <sz val="14"/>
        <rFont val="Arial"/>
        <family val="2"/>
      </rPr>
      <t>(T) de</t>
    </r>
    <r>
      <rPr>
        <b/>
        <sz val="14"/>
        <rFont val="Arial"/>
        <family val="2"/>
      </rPr>
      <t xml:space="preserve"> TSG-1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T-S2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</si>
  <si>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TSG-1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T-S3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</si>
  <si>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3-1x70mm2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1x16mm2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TSG-1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T-CB1</t>
    </r>
    <r>
      <rPr>
        <sz val="14"/>
        <rFont val="Arial"/>
        <family val="2"/>
      </rPr>
      <t xml:space="preserve"> (PVC-PØ50mm )</t>
    </r>
  </si>
  <si>
    <r>
      <t xml:space="preserve">Cable LSOH-XLPE </t>
    </r>
    <r>
      <rPr>
        <b/>
        <sz val="14"/>
        <rFont val="Arial"/>
        <family val="2"/>
      </rPr>
      <t>3-1x70mm2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TSG-1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TSG-3</t>
    </r>
    <r>
      <rPr>
        <sz val="14"/>
        <rFont val="Arial"/>
        <family val="2"/>
      </rPr>
      <t xml:space="preserve"> (PVC-PØ50mm )</t>
    </r>
  </si>
  <si>
    <r>
      <t xml:space="preserve">Cable LSOH-XLPE </t>
    </r>
    <r>
      <rPr>
        <b/>
        <sz val="14"/>
        <rFont val="Arial"/>
        <family val="2"/>
      </rPr>
      <t>3-1x70mm2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TSG-1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TSG-4</t>
    </r>
    <r>
      <rPr>
        <sz val="14"/>
        <rFont val="Arial"/>
        <family val="2"/>
      </rPr>
      <t xml:space="preserve"> (PVC-PØ50mm )</t>
    </r>
  </si>
  <si>
    <r>
      <t xml:space="preserve">Cable LSOH-XLPE </t>
    </r>
    <r>
      <rPr>
        <b/>
        <sz val="14"/>
        <rFont val="Arial"/>
        <family val="2"/>
      </rPr>
      <t>2(3-1x95mm2)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TSG-2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T-CB2</t>
    </r>
    <r>
      <rPr>
        <sz val="14"/>
        <rFont val="Arial"/>
        <family val="2"/>
      </rPr>
      <t xml:space="preserve"> (PVC-PØ65mm )</t>
    </r>
  </si>
  <si>
    <r>
      <t xml:space="preserve">Cable LSOH-XLPE </t>
    </r>
    <r>
      <rPr>
        <b/>
        <sz val="14"/>
        <rFont val="Arial"/>
        <family val="2"/>
      </rPr>
      <t>3-1x95mm2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 xml:space="preserve">1x16mm2 </t>
    </r>
    <r>
      <rPr>
        <sz val="14"/>
        <rFont val="Arial"/>
        <family val="2"/>
      </rPr>
      <t xml:space="preserve">(T) de </t>
    </r>
    <r>
      <rPr>
        <b/>
        <sz val="14"/>
        <rFont val="Arial"/>
        <family val="2"/>
      </rPr>
      <t>TSG-1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TSG-2</t>
    </r>
    <r>
      <rPr>
        <sz val="14"/>
        <rFont val="Arial"/>
        <family val="2"/>
      </rPr>
      <t xml:space="preserve"> (PVC-PØ65mm )</t>
    </r>
  </si>
  <si>
    <r>
      <t>Cable LSOH-XLPE</t>
    </r>
    <r>
      <rPr>
        <b/>
        <sz val="14"/>
        <rFont val="Arial"/>
        <family val="2"/>
      </rPr>
      <t xml:space="preserve"> 2(3-1x150mm2)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1Tx95mm2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T-BCI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 xml:space="preserve">TPC-BCI </t>
    </r>
    <r>
      <rPr>
        <sz val="14"/>
        <rFont val="Arial"/>
        <family val="2"/>
      </rPr>
      <t>(EMT 2XØ100mm )</t>
    </r>
  </si>
  <si>
    <r>
      <t xml:space="preserve">Cable LSOH-XLPE </t>
    </r>
    <r>
      <rPr>
        <b/>
        <sz val="14"/>
        <rFont val="Arial"/>
        <family val="2"/>
      </rPr>
      <t>2(3-1x150mm2)</t>
    </r>
    <r>
      <rPr>
        <sz val="14"/>
        <rFont val="Arial"/>
        <family val="2"/>
      </rPr>
      <t xml:space="preserve">(F)  de </t>
    </r>
    <r>
      <rPr>
        <b/>
        <sz val="14"/>
        <rFont val="Arial"/>
        <family val="2"/>
      </rPr>
      <t xml:space="preserve">MEDIDOR </t>
    </r>
    <r>
      <rPr>
        <sz val="14"/>
        <rFont val="Arial"/>
        <family val="2"/>
      </rPr>
      <t xml:space="preserve">a </t>
    </r>
    <r>
      <rPr>
        <b/>
        <sz val="14"/>
        <rFont val="Arial"/>
        <family val="2"/>
      </rPr>
      <t xml:space="preserve">T-BCI </t>
    </r>
    <r>
      <rPr>
        <sz val="14"/>
        <rFont val="Arial"/>
        <family val="2"/>
      </rPr>
      <t>(EMT 2XØ100mm )</t>
    </r>
  </si>
  <si>
    <r>
      <t xml:space="preserve">Cable LSOH </t>
    </r>
    <r>
      <rPr>
        <b/>
        <sz val="14"/>
        <rFont val="Arial"/>
        <family val="2"/>
      </rPr>
      <t>1Tx10mm2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SPAT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TPC-ASC3</t>
    </r>
    <r>
      <rPr>
        <sz val="14"/>
        <rFont val="Arial"/>
        <family val="2"/>
      </rPr>
      <t xml:space="preserve"> / </t>
    </r>
    <r>
      <rPr>
        <b/>
        <sz val="14"/>
        <rFont val="Arial"/>
        <family val="2"/>
      </rPr>
      <t>TPC-ASC4  / TPC-ASC5</t>
    </r>
    <r>
      <rPr>
        <sz val="14"/>
        <rFont val="Arial"/>
        <family val="2"/>
      </rPr>
      <t xml:space="preserve"> (PVC-PØ25mm)</t>
    </r>
  </si>
  <si>
    <r>
      <t xml:space="preserve">Cable LSOH </t>
    </r>
    <r>
      <rPr>
        <b/>
        <sz val="14"/>
        <rFont val="Arial"/>
        <family val="2"/>
      </rPr>
      <t>1Tx10mm2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SPAT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TPC-ASC6</t>
    </r>
    <r>
      <rPr>
        <sz val="14"/>
        <rFont val="Arial"/>
        <family val="2"/>
      </rPr>
      <t xml:space="preserve"> / </t>
    </r>
    <r>
      <rPr>
        <b/>
        <sz val="14"/>
        <rFont val="Arial"/>
        <family val="2"/>
      </rPr>
      <t>TPC-ASC7</t>
    </r>
    <r>
      <rPr>
        <sz val="14"/>
        <rFont val="Arial"/>
        <family val="2"/>
      </rPr>
      <t xml:space="preserve"> (PVC-PØ25mm)</t>
    </r>
  </si>
  <si>
    <r>
      <t xml:space="preserve">Cable LSOH </t>
    </r>
    <r>
      <rPr>
        <b/>
        <sz val="14"/>
        <rFont val="Arial"/>
        <family val="2"/>
      </rPr>
      <t>1Tx10mm2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SPAT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TPC-ASC8</t>
    </r>
    <r>
      <rPr>
        <sz val="14"/>
        <rFont val="Arial"/>
        <family val="2"/>
      </rPr>
      <t xml:space="preserve"> / </t>
    </r>
    <r>
      <rPr>
        <b/>
        <sz val="14"/>
        <rFont val="Arial"/>
        <family val="2"/>
      </rPr>
      <t>TPC-ASC9</t>
    </r>
    <r>
      <rPr>
        <sz val="14"/>
        <rFont val="Arial"/>
        <family val="2"/>
      </rPr>
      <t xml:space="preserve"> (PVC-PØ25mm)</t>
    </r>
  </si>
  <si>
    <r>
      <t xml:space="preserve">Cable LSOH </t>
    </r>
    <r>
      <rPr>
        <b/>
        <sz val="14"/>
        <rFont val="Arial"/>
        <family val="2"/>
      </rPr>
      <t>1Tx35mm2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SPAT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BEP-CE-T2</t>
    </r>
    <r>
      <rPr>
        <sz val="14"/>
        <rFont val="Arial"/>
        <family val="2"/>
      </rPr>
      <t xml:space="preserve"> (PVC-PØ25mm)</t>
    </r>
  </si>
  <si>
    <r>
      <t xml:space="preserve">Cable LSOH </t>
    </r>
    <r>
      <rPr>
        <b/>
        <sz val="14"/>
        <rFont val="Arial"/>
        <family val="2"/>
      </rPr>
      <t>1Tx35mm2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SPAT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BEP-CE-T1</t>
    </r>
    <r>
      <rPr>
        <sz val="14"/>
        <rFont val="Arial"/>
        <family val="2"/>
      </rPr>
      <t xml:space="preserve"> (PVC-PØ25mm)</t>
    </r>
  </si>
  <si>
    <r>
      <t xml:space="preserve">Cable LSOH </t>
    </r>
    <r>
      <rPr>
        <b/>
        <sz val="14"/>
        <rFont val="Arial"/>
        <family val="2"/>
      </rPr>
      <t>1Tx50mm2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GBE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ME-T2</t>
    </r>
    <r>
      <rPr>
        <sz val="14"/>
        <rFont val="Arial"/>
        <family val="2"/>
      </rPr>
      <t xml:space="preserve"> (PVC-PØ25mm)</t>
    </r>
  </si>
  <si>
    <r>
      <t xml:space="preserve">Cable LSOH </t>
    </r>
    <r>
      <rPr>
        <b/>
        <sz val="14"/>
        <rFont val="Arial"/>
        <family val="2"/>
      </rPr>
      <t>1Tx50mm2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GBE</t>
    </r>
    <r>
      <rPr>
        <sz val="14"/>
        <rFont val="Arial"/>
        <family val="2"/>
      </rPr>
      <t xml:space="preserve"> a</t>
    </r>
    <r>
      <rPr>
        <b/>
        <sz val="14"/>
        <rFont val="Arial"/>
        <family val="2"/>
      </rPr>
      <t xml:space="preserve"> ME-T3</t>
    </r>
    <r>
      <rPr>
        <sz val="14"/>
        <rFont val="Arial"/>
        <family val="2"/>
      </rPr>
      <t xml:space="preserve"> (PVC-PØ25mm)</t>
    </r>
  </si>
  <si>
    <r>
      <t xml:space="preserve">Cable LSOH </t>
    </r>
    <r>
      <rPr>
        <b/>
        <sz val="14"/>
        <rFont val="Arial"/>
        <family val="2"/>
      </rPr>
      <t>1Tx50mm2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 xml:space="preserve">GBE </t>
    </r>
    <r>
      <rPr>
        <sz val="14"/>
        <rFont val="Arial"/>
        <family val="2"/>
      </rPr>
      <t xml:space="preserve">a </t>
    </r>
    <r>
      <rPr>
        <b/>
        <sz val="14"/>
        <rFont val="Arial"/>
        <family val="2"/>
      </rPr>
      <t>ME-T4</t>
    </r>
    <r>
      <rPr>
        <sz val="14"/>
        <rFont val="Arial"/>
        <family val="2"/>
      </rPr>
      <t xml:space="preserve"> (PVC-PØ25mm)</t>
    </r>
  </si>
  <si>
    <r>
      <t xml:space="preserve">Cable </t>
    </r>
    <r>
      <rPr>
        <b/>
        <sz val="14"/>
        <rFont val="Arial"/>
        <family val="2"/>
      </rPr>
      <t>1Tx95mm2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CU DESNUDO</t>
    </r>
  </si>
  <si>
    <r>
      <t>Cable LSOH</t>
    </r>
    <r>
      <rPr>
        <b/>
        <sz val="14"/>
        <rFont val="Arial"/>
        <family val="2"/>
      </rPr>
      <t xml:space="preserve"> 1Tx70mm2 GBE </t>
    </r>
    <r>
      <rPr>
        <sz val="14"/>
        <rFont val="Arial"/>
        <family val="2"/>
      </rPr>
      <t>a</t>
    </r>
    <r>
      <rPr>
        <b/>
        <sz val="14"/>
        <rFont val="Arial"/>
        <family val="2"/>
      </rPr>
      <t xml:space="preserve"> TSG-1</t>
    </r>
    <r>
      <rPr>
        <sz val="14"/>
        <rFont val="Arial"/>
        <family val="2"/>
      </rPr>
      <t xml:space="preserve"> (PVC-PØ35mm)</t>
    </r>
  </si>
  <si>
    <r>
      <t xml:space="preserve">Cable LSOH </t>
    </r>
    <r>
      <rPr>
        <b/>
        <sz val="14"/>
        <rFont val="Arial"/>
        <family val="2"/>
      </rPr>
      <t>1Tx95mm2 SPAT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 xml:space="preserve">GBE </t>
    </r>
    <r>
      <rPr>
        <sz val="14"/>
        <rFont val="Arial"/>
        <family val="2"/>
      </rPr>
      <t>(PVC-PØ35mm)</t>
    </r>
  </si>
  <si>
    <r>
      <t xml:space="preserve">Cable LSOH </t>
    </r>
    <r>
      <rPr>
        <b/>
        <sz val="14"/>
        <rFont val="Arial"/>
        <family val="2"/>
      </rPr>
      <t>1Tx95mm2 SPAT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 xml:space="preserve">T-BCI </t>
    </r>
    <r>
      <rPr>
        <sz val="14"/>
        <rFont val="Arial"/>
        <family val="2"/>
      </rPr>
      <t>(PVC-PØ35mm)</t>
    </r>
  </si>
  <si>
    <t>Soldadura Exotermica CADWELD</t>
  </si>
  <si>
    <t>Gabinete con barra equipotencial de 300x300x150mm</t>
  </si>
  <si>
    <t>01.03.10. INSTALACION DE LUMINARIAS EN AREA COMUN (SOLO INSTALACIÓN)</t>
  </si>
  <si>
    <t>Pruebas eléctricas - megado de circuitos electricos</t>
  </si>
  <si>
    <t xml:space="preserve">    INSTALACIONES ELÉCTRICAS EN MAMBO SEISS 1ERA ETAPA</t>
  </si>
  <si>
    <t>01.01.07. INSTALACIÓN DE PLACAS ELÉCTRICAS - TAPAS CIEGAS</t>
  </si>
  <si>
    <t>02.01. MONTANTE ELÉCTRICA</t>
  </si>
  <si>
    <t>02.01.01. BANDEJA</t>
  </si>
  <si>
    <t>02.01.02. SOPORTE</t>
  </si>
  <si>
    <t>02.01.03. CAJAS DE PASE</t>
  </si>
  <si>
    <t>02.01.04. ATERRAMIENTO DE BANDEJA</t>
  </si>
  <si>
    <t>02.02. MONTANTE COMUNICACIONES</t>
  </si>
  <si>
    <t>02.02.01. BANDEJA</t>
  </si>
  <si>
    <t>02.02.02. TUBERIA EMT CONDUIT</t>
  </si>
  <si>
    <t>02.02.03. SOPORTE</t>
  </si>
  <si>
    <t>02.02.04. CAJAS DE PASE</t>
  </si>
  <si>
    <t>02.02.05. ATERRAMIENTO DE BANDEJA</t>
  </si>
  <si>
    <t>02.03. MONTANTE ACI</t>
  </si>
  <si>
    <t>02.03.01. CAJAS DE PASE</t>
  </si>
  <si>
    <t>02.03.02. TUBERÍA CONDUIT</t>
  </si>
  <si>
    <t>02.03.03. SOPORTE</t>
  </si>
  <si>
    <t>03.01. MONTANTE ELÉCTRICA</t>
  </si>
  <si>
    <t>03.01.01. TABLEROS DE DEPARTAMENTOS (NO INCLUYE TABLEROS)</t>
  </si>
  <si>
    <t>03.01.02. TABLERO DE SERVICIOS GENERALES (NO INCLUYE TABLEROS)</t>
  </si>
  <si>
    <t>03.01.03. ALIMENTADORES ELÉCTRICOS</t>
  </si>
  <si>
    <t>03.01.05. VARIOS</t>
  </si>
  <si>
    <t>05.04.00. SOPORTE</t>
  </si>
  <si>
    <t>07. CERCO ELÉCTRICO</t>
  </si>
  <si>
    <t>07.01.00. SALIDAS ELÉCTRICAS FUERZA (SOLO ENTUBADO)</t>
  </si>
  <si>
    <t>07.02.00. SALIDAS DÉBILES (SOLO ENTUBADO)</t>
  </si>
  <si>
    <t>07.03.00. CAJAS DE PASE</t>
  </si>
  <si>
    <t>07.04.00. TUBERIAS EMT CONDUIT</t>
  </si>
  <si>
    <t>08. SISTEMA FOTOVOLTAICO</t>
  </si>
  <si>
    <t>08.01.01. TUBERÍA EMT CONDUIT (SOLO ENTUBADO)</t>
  </si>
  <si>
    <t>09. SISTEMA DE LUMINARIAS</t>
  </si>
  <si>
    <t>09.01.00. INSTALACIÓN DE LUMINARIAS EN ÁREA COMÚN (SOLO INSTALACIÓN)</t>
  </si>
  <si>
    <t>09.02.00. INSTALACIÓN DE LUMINARIAS EN DPTOS (SOLO INSTALACIÓN)</t>
  </si>
  <si>
    <t>11. PRUEBAS ELECTRICAS Y OTROS</t>
  </si>
  <si>
    <t>02. TABLEROS Y ALIMENTADORES</t>
  </si>
  <si>
    <t>03. SISTEMA DE PUESTA A TIERRA</t>
  </si>
  <si>
    <t>04. INSTALACION DE LUMINARIAS</t>
  </si>
  <si>
    <t>05. PRUEBAS ELECTRICAS Y OTROS</t>
  </si>
  <si>
    <t>Salida de fuerza para inversor Fotovoltaico</t>
  </si>
  <si>
    <t>TF-BA Tablero de BOMBA DE AGUA</t>
  </si>
  <si>
    <t>Salida de fuerza para inversor SUNNY TRYPOWER 3KW</t>
  </si>
  <si>
    <t>Salida de fuerza para TABLERO DE CONTROL de BOMBA DE AGUA TC-BA</t>
  </si>
  <si>
    <t>Salida de fuerza para TABLERO DE CONTROL de ACELEROGRAFO TC-AC</t>
  </si>
  <si>
    <t>Salida para TABLERO DE CONTROL de BOMBA SUMIDERO TC-BS</t>
  </si>
  <si>
    <t>Salida para TABLERO DE CONTROL de BOMBA CONTRA INCENDIO TC-BCI</t>
  </si>
  <si>
    <t>Salida para TABLERO DE CONTROL de BOMBA CONTRA INCENDIO TPC-BCI</t>
  </si>
  <si>
    <t>Salida para TABLERO DE CONTROL de TPC-BD</t>
  </si>
  <si>
    <t>Salida para TABLERO DE CONTROL de BOMBA JOCKEY TC-BJ</t>
  </si>
  <si>
    <t>Salida para TABLERO DE CONTROL de VESTIBULOS PREVIOS TC-VP</t>
  </si>
  <si>
    <t>Salida para TABLERO DE CONTROL de TC-ASC-1, TC-ASC-2</t>
  </si>
  <si>
    <t>Salida para TABLERO DE CONTROL de  MONOXIDO TP-CO</t>
  </si>
  <si>
    <t>Salida para TABLERO DE CONTROL de MONOXIDO TCM-01</t>
  </si>
  <si>
    <t>Salida para TABLERO DE CONTROL de MONOXIDO TCM-02</t>
  </si>
  <si>
    <t>Salida para TABLERO DE CONTROL de MONOXIDO TCM-03</t>
  </si>
  <si>
    <t>Salida de fuerza para INYECCION AXIAL</t>
  </si>
  <si>
    <t>Salida de fuerza para EXTRACTOR AXIAL</t>
  </si>
  <si>
    <t>Salida de fuerza para GRUPO ELECTROGENO</t>
  </si>
  <si>
    <t>Salida de fuerza para INYECTOR CENTRIFUGO</t>
  </si>
  <si>
    <t>Salida de fuerza para EXTRACTOR CENTRIFUGO</t>
  </si>
  <si>
    <t>Salida de fuerza para VENTILADOR CENTRIFUGO TCH-04</t>
  </si>
  <si>
    <t>Salida de fuerza para EXTRACTOR/INYECTOR VESTIBULO PREVIO</t>
  </si>
  <si>
    <t>Salida de fuerza para CONTROL DE NIVEL ACD, ACI</t>
  </si>
  <si>
    <t>Salida de fuerza para CONTROL DE NIVEL BOMBAS SUMIDERO</t>
  </si>
  <si>
    <t>Salida de fuerza para SENSOR DE PRESION BOMBAS DE AGUA</t>
  </si>
  <si>
    <r>
      <t>Cable LSOH</t>
    </r>
    <r>
      <rPr>
        <b/>
        <sz val="14"/>
        <rFont val="Arial"/>
        <family val="2"/>
      </rPr>
      <t xml:space="preserve"> 1Tx95mm2 GBE </t>
    </r>
    <r>
      <rPr>
        <sz val="14"/>
        <rFont val="Arial"/>
        <family val="2"/>
      </rPr>
      <t>a</t>
    </r>
    <r>
      <rPr>
        <b/>
        <sz val="14"/>
        <rFont val="Arial"/>
        <family val="2"/>
      </rPr>
      <t xml:space="preserve"> TSG-1</t>
    </r>
    <r>
      <rPr>
        <sz val="14"/>
        <rFont val="Arial"/>
        <family val="2"/>
      </rPr>
      <t xml:space="preserve"> (PVC-PØ35mm)</t>
    </r>
  </si>
  <si>
    <r>
      <t>Cable LSOH</t>
    </r>
    <r>
      <rPr>
        <b/>
        <sz val="14"/>
        <rFont val="Arial"/>
        <family val="2"/>
      </rPr>
      <t xml:space="preserve"> 1Tx95mm2 </t>
    </r>
    <r>
      <rPr>
        <sz val="14"/>
        <rFont val="Arial"/>
        <family val="2"/>
      </rPr>
      <t>a</t>
    </r>
    <r>
      <rPr>
        <b/>
        <sz val="14"/>
        <rFont val="Arial"/>
        <family val="2"/>
      </rPr>
      <t xml:space="preserve"> DEPARTAMENTOS</t>
    </r>
    <r>
      <rPr>
        <sz val="14"/>
        <rFont val="Arial"/>
        <family val="2"/>
      </rPr>
      <t xml:space="preserve"> (PVC-PØ35mm)</t>
    </r>
  </si>
  <si>
    <t>Caja de 450x450x150mm con Barra Equipotencial de protección baja tensión</t>
  </si>
  <si>
    <t>Tubería EMT ELECTRICA de 35mm para CAJA EQUIPOTENCIAL</t>
  </si>
  <si>
    <t>06.05.00. CAJAS DE PASE</t>
  </si>
  <si>
    <t>Caja de pase 150x150x100</t>
  </si>
  <si>
    <t>Caja de pase 200x200x100</t>
  </si>
  <si>
    <t>Salida para telefono externo TE</t>
  </si>
  <si>
    <t>Salida para SENSOR DE FLUJO</t>
  </si>
  <si>
    <t>Salida para SENSOR VALVULA MARIPOSA</t>
  </si>
  <si>
    <t>Caja de pase de 200x200x100mm - MONTANTES HUMO</t>
  </si>
  <si>
    <t>Caja de pase de 300x300x100mm</t>
  </si>
  <si>
    <t>Caja de pase de 400x400x100mm</t>
  </si>
  <si>
    <t>Caja de pase TIPO "C"de 400x400x100mm</t>
  </si>
  <si>
    <t>Tubería PVC SAP 20mm TP</t>
  </si>
  <si>
    <t>Tubería PVC SAP 20mm TE</t>
  </si>
  <si>
    <t>Tubería PVC SAP 20mm TV</t>
  </si>
  <si>
    <t>01.02.04. TUBERÍA PVC/EMT (ALIMENTADORES)</t>
  </si>
  <si>
    <t>Tubería 25mm EMT CONDUIT HUMO</t>
  </si>
  <si>
    <t>Pilotaje ALUMBRADO</t>
  </si>
  <si>
    <t>Pilotaje TOMACORRIENTES</t>
  </si>
  <si>
    <t>Instalación de placas para tomacorrientes (armados)</t>
  </si>
  <si>
    <t>Instalación de placa tomacorrientes a prueba de agua</t>
  </si>
  <si>
    <t>Instalación de timbre</t>
  </si>
  <si>
    <t>Salida para conexión a bandeja split bolt</t>
  </si>
  <si>
    <t>Caja de pase 300x300x100mm</t>
  </si>
  <si>
    <t>Caja de pase 1900x400x250mm ALIMENTADORES</t>
  </si>
  <si>
    <t>Caja de pase 2200x400x250mm ALIMENTADORES</t>
  </si>
  <si>
    <t>Tubería 40mm PVC SAP (PARA CAJA EQUIPOTENCIAL)</t>
  </si>
  <si>
    <t xml:space="preserve">Tubería 35mm PVC </t>
  </si>
  <si>
    <t>Tubería 20mm PVC SAP para JET FAN</t>
  </si>
  <si>
    <t>Tubería 20mm PVC SAP para SENSORES DE MONOXIDO</t>
  </si>
  <si>
    <t>Tubería 20mm PVC SAP para EXTRACTOR AXIAL</t>
  </si>
  <si>
    <t>Tubería 20mm PVC SAP para EXTRACTOR CENTRIFUGO</t>
  </si>
  <si>
    <t>Tubería 20mm PVC SAP para INYECTOR CENTRIFUGO</t>
  </si>
  <si>
    <t>Tubería 20mm PVC SAP a  TS-1 / 2.3.4</t>
  </si>
  <si>
    <r>
      <t xml:space="preserve">Cable LSOH-XLPE </t>
    </r>
    <r>
      <rPr>
        <b/>
        <sz val="14"/>
        <rFont val="Arial"/>
        <family val="2"/>
      </rPr>
      <t>3-1x6mm2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1Tx6mm2</t>
    </r>
    <r>
      <rPr>
        <sz val="14"/>
        <rFont val="Arial"/>
        <family val="2"/>
      </rPr>
      <t xml:space="preserve"> (T)</t>
    </r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</si>
  <si>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1Tx6mm2</t>
    </r>
    <r>
      <rPr>
        <sz val="14"/>
        <rFont val="Arial"/>
        <family val="2"/>
      </rPr>
      <t xml:space="preserve"> (T)</t>
    </r>
  </si>
  <si>
    <r>
      <t xml:space="preserve">Cable LSOH-XLPE </t>
    </r>
    <r>
      <rPr>
        <b/>
        <sz val="14"/>
        <rFont val="Arial"/>
        <family val="2"/>
      </rPr>
      <t>3-1x16mm2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1Tx4mm2</t>
    </r>
    <r>
      <rPr>
        <sz val="14"/>
        <rFont val="Arial"/>
        <family val="2"/>
      </rPr>
      <t xml:space="preserve"> (T)</t>
    </r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</si>
  <si>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1Tx4mm2</t>
    </r>
    <r>
      <rPr>
        <sz val="14"/>
        <rFont val="Arial"/>
        <family val="2"/>
      </rPr>
      <t xml:space="preserve"> (T)</t>
    </r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</si>
  <si>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 xml:space="preserve">(F) + </t>
    </r>
    <r>
      <rPr>
        <b/>
        <sz val="14"/>
        <rFont val="Arial"/>
        <family val="2"/>
      </rPr>
      <t>LSOH 1x4mm2</t>
    </r>
    <r>
      <rPr>
        <sz val="14"/>
        <rFont val="Arial"/>
        <family val="2"/>
      </rPr>
      <t xml:space="preserve"> (T) de  </t>
    </r>
    <r>
      <rPr>
        <b/>
        <sz val="14"/>
        <rFont val="Arial"/>
        <family val="2"/>
      </rPr>
      <t xml:space="preserve">T-CB1 </t>
    </r>
    <r>
      <rPr>
        <sz val="14"/>
        <rFont val="Arial"/>
        <family val="2"/>
      </rPr>
      <t xml:space="preserve">a </t>
    </r>
    <r>
      <rPr>
        <b/>
        <sz val="14"/>
        <rFont val="Arial"/>
        <family val="2"/>
      </rPr>
      <t>TPC-VM1</t>
    </r>
    <r>
      <rPr>
        <sz val="14"/>
        <rFont val="Arial"/>
        <family val="2"/>
      </rPr>
      <t xml:space="preserve"> (PVC-PØ25mm )</t>
    </r>
  </si>
  <si>
    <t>Salida para plafones adosados con sensor</t>
  </si>
  <si>
    <r>
      <t xml:space="preserve">Cable LSOH-XLPE </t>
    </r>
    <r>
      <rPr>
        <b/>
        <sz val="14"/>
        <rFont val="Arial"/>
        <family val="2"/>
      </rPr>
      <t>3-1x4mm2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1x2.5mm2</t>
    </r>
    <r>
      <rPr>
        <sz val="14"/>
        <rFont val="Arial"/>
        <family val="2"/>
      </rPr>
      <t xml:space="preserve"> (T) de  </t>
    </r>
    <r>
      <rPr>
        <b/>
        <sz val="14"/>
        <rFont val="Arial"/>
        <family val="2"/>
      </rPr>
      <t>TPC-BD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 xml:space="preserve">BOMBAS DE AGUA </t>
    </r>
    <r>
      <rPr>
        <sz val="14"/>
        <rFont val="Arial"/>
        <family val="2"/>
      </rPr>
      <t>(PVC-PØ25mm )</t>
    </r>
  </si>
  <si>
    <t>Tubería 15mm EMT CONDUIT</t>
  </si>
  <si>
    <t>Tubería 15mm PVC SAP para ALUMBRADO</t>
  </si>
  <si>
    <t>Tubería 20mm PVC SAP para TOMAS</t>
  </si>
  <si>
    <t>Bandeja ranurada de 400x100 con Tapa 1/16</t>
  </si>
  <si>
    <t>Curva vertical de 400x90° con Tapa de 1/16</t>
  </si>
  <si>
    <t>Curva horizontal de 400x90° con Tapa de 1/16</t>
  </si>
  <si>
    <t>Reducción de 400x200 con Tapa de 1/16</t>
  </si>
  <si>
    <t>Fabricación de bayonetas - para bandeja</t>
  </si>
  <si>
    <t>Instalación de linea de aterramiento para bandeja cable de 1x35mm-DESNUDO</t>
  </si>
  <si>
    <t>Caja equipotencial - Sistema SPAT</t>
  </si>
  <si>
    <t>Caja de pase 100x100x50</t>
  </si>
  <si>
    <t>Caja de pase 300x300x150</t>
  </si>
  <si>
    <t>Prueba del sistema - Megado del sistema PAT</t>
  </si>
  <si>
    <t>Tee de 400x100 con Tapa de 1/16</t>
  </si>
  <si>
    <t>Salida de fuerza para BOMBA DE AGUA de 2.0 HP / 4 HP / 5 HP / 6 HP</t>
  </si>
  <si>
    <t>Salida de fuerza para BOMBA DE AGUA de 7 HP / 8 HP / 9 HP</t>
  </si>
  <si>
    <t>Salida de fuerza para BOMBA ACI 200HP</t>
  </si>
  <si>
    <t>Salida de fuerza para BOMBA JOCKEY 3 HP</t>
  </si>
  <si>
    <t>Salida para TABLERO DE CONTROL de TPC-BC</t>
  </si>
  <si>
    <t>Salida para TABLERO DE CONTROL de TPC-VM1 / TPC-VM2</t>
  </si>
  <si>
    <t>Megado de tableros en sótanos</t>
  </si>
  <si>
    <t>01.01.06. INSTALACIÓN DE PLACAS ELÉCTRICAS - TAPAS CIEGAS - LUMINARIAS</t>
  </si>
  <si>
    <t>Instalación de luminarias en áreas comunes</t>
  </si>
  <si>
    <t>Instalación de luces de emergencia en áreas comunes</t>
  </si>
  <si>
    <t>01. SOTANOS</t>
  </si>
  <si>
    <t>Caja de pase de 700x1100x150mm</t>
  </si>
  <si>
    <t>01.02.04. TUBERÍA COLGADA / EMPOTRADA</t>
  </si>
  <si>
    <t>Tubería EMT CONDUIT 20mm</t>
  </si>
  <si>
    <t>Tubería EMT CONDUIT 25mm</t>
  </si>
  <si>
    <t>Tubería EMT CONDUIT 35mm</t>
  </si>
  <si>
    <t>Salida para gabinete hermético - DAI caja de 200x200x70mm</t>
  </si>
  <si>
    <t>Tubería 20mm PVC SAP empotrada DYA</t>
  </si>
  <si>
    <t>Tubería 25mm PVC SAP empotrada DYA</t>
  </si>
  <si>
    <t>Caja de pase F°G! 100x100x50 / OCTOGONAL</t>
  </si>
  <si>
    <t>Caja de pase F°G° Tipo "2.1" 200x200x70mm</t>
  </si>
  <si>
    <t>Salida para cachimba</t>
  </si>
  <si>
    <t>Salida para inyector</t>
  </si>
  <si>
    <r>
      <t>Cable LSOH-XLPE</t>
    </r>
    <r>
      <rPr>
        <b/>
        <sz val="14"/>
        <rFont val="Arial"/>
        <family val="2"/>
      </rPr>
      <t xml:space="preserve"> 2-1x6mm2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MEDIDOR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DEPARTAMENTOS</t>
    </r>
    <r>
      <rPr>
        <sz val="14"/>
        <rFont val="Arial"/>
        <family val="2"/>
      </rPr>
      <t xml:space="preserve"> (PVC-PØ20mm )</t>
    </r>
  </si>
  <si>
    <r>
      <t xml:space="preserve">Cable LSOH-XLPE </t>
    </r>
    <r>
      <rPr>
        <b/>
        <sz val="14"/>
        <rFont val="Arial"/>
        <family val="2"/>
      </rPr>
      <t>2-1x10mm2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MEDIDOR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DEPARTAMENTOS</t>
    </r>
    <r>
      <rPr>
        <sz val="14"/>
        <rFont val="Arial"/>
        <family val="2"/>
      </rPr>
      <t xml:space="preserve"> (PVC-PØ20mm )</t>
    </r>
  </si>
  <si>
    <r>
      <t xml:space="preserve">Cable LSOH-XLPE </t>
    </r>
    <r>
      <rPr>
        <b/>
        <sz val="14"/>
        <rFont val="Arial"/>
        <family val="2"/>
      </rPr>
      <t>2-1x16mm2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MEDIDOR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DEPARTAMENTOS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</si>
  <si>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2-1x25mm2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MEDIDOR</t>
    </r>
    <r>
      <rPr>
        <sz val="14"/>
        <rFont val="Arial"/>
        <family val="2"/>
      </rPr>
      <t xml:space="preserve"> a</t>
    </r>
    <r>
      <rPr>
        <b/>
        <sz val="14"/>
        <rFont val="Arial"/>
        <family val="2"/>
      </rPr>
      <t xml:space="preserve"> DEPARTAMENTOS</t>
    </r>
    <r>
      <rPr>
        <sz val="14"/>
        <rFont val="Arial"/>
        <family val="2"/>
      </rPr>
      <t xml:space="preserve"> (PVC-PØ35mm )</t>
    </r>
  </si>
  <si>
    <r>
      <t>Cable LSOH-XLPE</t>
    </r>
    <r>
      <rPr>
        <b/>
        <sz val="14"/>
        <rFont val="Arial"/>
        <family val="2"/>
      </rPr>
      <t xml:space="preserve"> 3-1x6mm2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1Tx4mm2</t>
    </r>
    <r>
      <rPr>
        <sz val="14"/>
        <rFont val="Arial"/>
        <family val="2"/>
      </rPr>
      <t xml:space="preserve"> (T) de</t>
    </r>
    <r>
      <rPr>
        <b/>
        <sz val="14"/>
        <rFont val="Arial"/>
        <family val="2"/>
      </rPr>
      <t xml:space="preserve"> TEM-01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TPC-VP1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</si>
  <si>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3-1x25mm2</t>
    </r>
    <r>
      <rPr>
        <sz val="14"/>
        <rFont val="Arial"/>
        <family val="2"/>
      </rPr>
      <t xml:space="preserve">(F) de </t>
    </r>
    <r>
      <rPr>
        <b/>
        <sz val="14"/>
        <rFont val="Arial"/>
        <family val="2"/>
      </rPr>
      <t>TSG-1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TPC-ASC1</t>
    </r>
    <r>
      <rPr>
        <sz val="14"/>
        <rFont val="Arial"/>
        <family val="2"/>
      </rPr>
      <t xml:space="preserve"> (PVC-PØ35mm )</t>
    </r>
  </si>
  <si>
    <r>
      <t xml:space="preserve">Cable LSOH-XLPE </t>
    </r>
    <r>
      <rPr>
        <b/>
        <sz val="14"/>
        <rFont val="Arial"/>
        <family val="2"/>
      </rPr>
      <t>3-1x25mm2</t>
    </r>
    <r>
      <rPr>
        <sz val="14"/>
        <rFont val="Arial"/>
        <family val="2"/>
      </rPr>
      <t>(F) de</t>
    </r>
    <r>
      <rPr>
        <b/>
        <sz val="14"/>
        <rFont val="Arial"/>
        <family val="2"/>
      </rPr>
      <t xml:space="preserve"> TSG-1 </t>
    </r>
    <r>
      <rPr>
        <sz val="14"/>
        <rFont val="Arial"/>
        <family val="2"/>
      </rPr>
      <t xml:space="preserve">a </t>
    </r>
    <r>
      <rPr>
        <b/>
        <sz val="14"/>
        <rFont val="Arial"/>
        <family val="2"/>
      </rPr>
      <t>TPC-ASC2</t>
    </r>
    <r>
      <rPr>
        <sz val="14"/>
        <rFont val="Arial"/>
        <family val="2"/>
      </rPr>
      <t xml:space="preserve"> (PVC-PØ35mm )</t>
    </r>
  </si>
  <si>
    <r>
      <t xml:space="preserve">Cable LSOH-XLPE </t>
    </r>
    <r>
      <rPr>
        <b/>
        <sz val="14"/>
        <rFont val="Arial"/>
        <family val="2"/>
      </rPr>
      <t>3-1x6mm2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TSG-01</t>
    </r>
    <r>
      <rPr>
        <sz val="14"/>
        <rFont val="Arial"/>
        <family val="2"/>
      </rPr>
      <t xml:space="preserve"> a</t>
    </r>
    <r>
      <rPr>
        <b/>
        <sz val="14"/>
        <rFont val="Arial"/>
        <family val="2"/>
      </rPr>
      <t xml:space="preserve"> T-ADM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</si>
  <si>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3-1x6mm2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1Tx4mm2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TSG-01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T-AZ1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</si>
  <si>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TSG-01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T-CW1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</si>
  <si>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TSG-01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T-PLZ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</si>
  <si>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3-1x6mm2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1Tx4mm2 </t>
    </r>
    <r>
      <rPr>
        <sz val="14"/>
        <rFont val="Arial"/>
        <family val="2"/>
      </rPr>
      <t xml:space="preserve">(T) de </t>
    </r>
    <r>
      <rPr>
        <b/>
        <sz val="14"/>
        <rFont val="Arial"/>
        <family val="2"/>
      </rPr>
      <t>TSG-01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T-SUM1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</si>
  <si>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3-1x6mm2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1Tx4mm2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TSG-01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T-SUM2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</si>
  <si>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1Tx4mm2</t>
    </r>
    <r>
      <rPr>
        <sz val="14"/>
        <rFont val="Arial"/>
        <family val="2"/>
      </rPr>
      <t xml:space="preserve"> (T) de</t>
    </r>
    <r>
      <rPr>
        <b/>
        <sz val="14"/>
        <rFont val="Arial"/>
        <family val="2"/>
      </rPr>
      <t xml:space="preserve"> G.E.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 xml:space="preserve">TEM-01 </t>
    </r>
    <r>
      <rPr>
        <sz val="14"/>
        <rFont val="Arial"/>
        <family val="2"/>
      </rPr>
      <t>(PVC-PØ25mm )</t>
    </r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</si>
  <si>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TEM-01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TSG-1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</si>
  <si>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TP-AC1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TSG-1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</si>
  <si>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TP-DC1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 xml:space="preserve">TP-AC1 </t>
    </r>
    <r>
      <rPr>
        <sz val="14"/>
        <rFont val="Arial"/>
        <family val="2"/>
      </rPr>
      <t>(PVC-PØ25mm )</t>
    </r>
  </si>
  <si>
    <r>
      <t xml:space="preserve">Cable LSOH-XLPE </t>
    </r>
    <r>
      <rPr>
        <b/>
        <sz val="14"/>
        <rFont val="Arial"/>
        <family val="2"/>
      </rPr>
      <t>3-1x16mm2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MEDIDOR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TD-LC01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</si>
  <si>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3-1x16mm2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1Tx6mm2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MEDIDOR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TD-LC02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</si>
  <si>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3-1x16mm2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1Tx6mm2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MEDIDOR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TD-LC03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</si>
  <si>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3-1x16mm2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MEDIDOR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TD-LC04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</si>
  <si>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MEDIDOR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TD-LC05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</si>
  <si>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MEDIDOR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TD-LC06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</si>
  <si>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3-1x16mm2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1Tx6mm2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MEDIDOR</t>
    </r>
    <r>
      <rPr>
        <sz val="14"/>
        <rFont val="Arial"/>
        <family val="2"/>
      </rPr>
      <t xml:space="preserve"> a</t>
    </r>
    <r>
      <rPr>
        <b/>
        <sz val="14"/>
        <rFont val="Arial"/>
        <family val="2"/>
      </rPr>
      <t xml:space="preserve"> TD-LC07</t>
    </r>
    <r>
      <rPr>
        <sz val="14"/>
        <rFont val="Arial"/>
        <family val="2"/>
      </rPr>
      <t xml:space="preserve"> (PVC-PØ25mm )</t>
    </r>
  </si>
  <si>
    <r>
      <rPr>
        <b/>
        <sz val="14"/>
        <rFont val="Arial"/>
        <family val="2"/>
      </rPr>
      <t>BANCOS DE MEDIDORES</t>
    </r>
    <r>
      <rPr>
        <sz val="14"/>
        <rFont val="Arial"/>
        <family val="2"/>
      </rPr>
      <t xml:space="preserve"> (Colocación de pases, entubado, peinado de cables, colocación de cajas de pase NO incluye obras civiles)</t>
    </r>
  </si>
  <si>
    <t>Bandeja F°G° ranurada de 200x100mm con TAPA 1/16</t>
  </si>
  <si>
    <t>Bandeja F°G° ranurada de 300x100mm con TAPA 1/16</t>
  </si>
  <si>
    <t>Bandeja F°G° ranurada de 500x100mm con TAPA 1/16</t>
  </si>
  <si>
    <t>Caja de pase de 200x200x100mm</t>
  </si>
  <si>
    <t>Sensor de movimiento</t>
  </si>
  <si>
    <t>Bandeja F°G° ranurada de 300x100mm con TAPA 1/16 para COMUNICACIONES</t>
  </si>
  <si>
    <t>Bandeja F°G° ranurada de 400x100mm con TAPA 1/16 para COMUNICACIONES</t>
  </si>
  <si>
    <t>Caja de pase de 100x100x50mm - COMUNICACIONES</t>
  </si>
  <si>
    <t>Caja de pase de 150x150x100mm - COMUNICACIONES</t>
  </si>
  <si>
    <t>Caja de pase de 200x200x100mm - COMUNICACIONES</t>
  </si>
  <si>
    <t>Tubería PVC SAP 20mm COMUNICACIONES</t>
  </si>
  <si>
    <t>Tubería 25mm EMT</t>
  </si>
  <si>
    <t>Trazos y replanteos en campo - de todas las instalaciones eléctricas</t>
  </si>
  <si>
    <t>Aterramiento de bandejas con cable desnudo de 1Tx25mm2 - COMUNICACIONES</t>
  </si>
  <si>
    <t>T-EA Tablero de distribución cuarto ACELEROGRAFO (adosado)</t>
  </si>
  <si>
    <t>Curva vertical de 500x90° con Tapa de 1/16</t>
  </si>
  <si>
    <t>Curva horizontal de 500x90° con Tapa de 1/16</t>
  </si>
  <si>
    <t>Bandeja ranurada de 500x100 con Tapa 1/16</t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</si>
  <si>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 xml:space="preserve">TSG-1 </t>
    </r>
    <r>
      <rPr>
        <sz val="14"/>
        <rFont val="Arial"/>
        <family val="2"/>
      </rPr>
      <t>a</t>
    </r>
    <r>
      <rPr>
        <b/>
        <sz val="14"/>
        <rFont val="Arial"/>
        <family val="2"/>
      </rPr>
      <t xml:space="preserve"> T-EA</t>
    </r>
    <r>
      <rPr>
        <sz val="14"/>
        <rFont val="Arial"/>
        <family val="2"/>
      </rPr>
      <t xml:space="preserve"> (PVC-PØ25mm )</t>
    </r>
  </si>
  <si>
    <t>01.-Presupuesto por MANO DE OBRA.
02.-Forma de pago: se valorizará quincenalmente.
03.-Garantía: 1 año por Mano de Obra.
04.-El personal contará con EMO y EPP's completo.
05.-Se contará con un ingeniero a cargo de la supervisión de los trabajos.
06.-No está considerado un médico ocupacional en obra.
07.-Los tableros eléctricos de servicios generales deben ser entregados armados para su instalación. 
08.-El rosario de luces de ascensores se considera solo como salida eléctrica. No se considera INSTALACIÓN DE LUMINARIAS.
09.-Se considera instalación de luminarias en áreas comunes y en departamentos
10.-El acarreo y eliminación del material excedente es en un lugar de acopio dentro de la obra.
11.-Cualquier trabajo adicional tendrá que ser aprobado antes de su ejecución, y los precios unitarios serán tomados del PRESUPUESTO CONTRACTUAL. De no encontrar similitud en las partidas contractuales con los adicionales, se agregará una nueva partida.
12.-En la partida de salidas de TOMACORRIENTES e INTERRUPTORES, se considera entubado, cableado, empalme e instalación de placas.
13.-En la partida de salidas de ALUMBRADO se considera entubado, cableado y empalme, La instalación de equipos se encuentra en otra partida.
14.-En la partida de salidas de COMUNICACIONES se considera entubado, guía con rafia gruesa y plaqueado a excepción del equipo INTERCOMUNICADOR.
15.-En la partida de DETECCIÓN Y ALARMA se considerando entubado y guía con rafia gruesa.
17.-Los planos ASBUILT como avance semanal se enviarán digitalmente (correo y drive), y como entrega final se realizará en DIGITAL. Los planos son trabajados en AutoCAD.
17.-La constructora proporcionará una salida eléctrica para oficina y vestuario de personal de IIEE.
18.-La constructora brindará un punto de agua para la instalación un bebedero con filtro para el personal de IIEE.
19.-Los SSHH serán proporcionados por la constructora. 
20.-Los trazos y topografía (2 ejes) para la ubicación de los puntos serán responsabilidad de la constructora.  Por lo tanto, la constructora realizará los trazos de los muros o elementos estructurales necesarios en todas las etapas (casco, tabiquería y acabados) del proyecto.
21.-El almacenaje de los materiales serán por parte nuestra en un lugar destinado por la constructora.
22.-En el proceso de fijación de puntos (tabiquería), solo se realiza el aseguramiento del punto, no se considera el forjado. El cemento y la arena es proporcionado por la constructora.
23.-Se realizará un mapeo de las reparaciones ocasionadas por terceros, por ejemplo: anclado de tabiquería, perforación por instalación de muebles, entre otros similares.  Estos reprocesos se evaluarán económicamente con el equipo de obra de la constructora.
24.-Proceso de tabiquería: 
       Paso 1: Trazo de muros por la constructora.
       Paso 2: Proyección de tuberías, encargado del trabajo personal IIEE.
       Paso 3: Levantamiento de muro, el tabiquero deja el corte para embutir la tubería y la caja según lo coordinado con el capataz IIEE.
       Paso 4: Aseguramiento de cajas, el operario IIEE asegura la caja con un poco de mezcla.
       Paso 5: El albañil procede con el forjado y solaqueo y/o tarrajeo del muro.
25.-Se considera el pintado interior de las cajas de salidas auxiliares de acuerdo al color indicado por la constructora. 
26.-Los tableros que indican POR EQUIPADOR lo instala el subcontratista de la especialidad respectiva, no se considera en los alcances de instalación.
27.-No se considera instalación de teléfonos intercomunicadores. 
28.-No se consideran trabajos civiles, picados ni resanes.
29.-No se considera cableado ni equipamiento de los sistemas de señales auxiliares como: DACI, INTERCOMUNICADORES, CCTV, COMUNICACIONES. 
30.-No se considera en el presupuesto las obras provisionales, como alumbrado provisional, instalación de tableros provisionales, etc.
31.-No se considera placa para tomacorriente para luz de emergencia. Se considera conexión directa. (Según plano)
32.-No se considera salida eléctrica para el calentador. (Según plano)
33.-No se considera suministro de materiales (cables, tubería, bandejas, etc.), tableros eléctricos, consumibles, equipos (Luminarias), placas (eléctricas y comunicaciones), etc.
34.-No se considera suministro e instalación de grupo electrógeno.
35.-No se considera instalación de medidores cajas toma F1 y F2, lo instala ENEL o LUZ DEL SUR quien corresponda.
36.-No se considera ningún tipo de trámite documentario.
37.-No se considera en el costo el ACARREO VERTICAL DE EQUIPOS Y MATERIALES, la constructora deberá proporcionar el apoyo respectivo mediante minicargadores, torre pluma, etc.
38.-No se considera instalación de extractores axiales en baños y lavandería.
39.-No se considera forjado de centros de luz o dicroicos. 
40.-No se considera cableado ni equipamiento del SISTEMA FOTOVOLTAICO. Solo se considera entubado.
41.-Incompatibilidad de dimensionamiento de bandejas portacables (eléctricas y comunicaciones) entre plano en planta, detalles generales y esquema de montantes.
42.-Incompatibilidad de calibres de alimentadores eléctricos de TSG-2, TSG-3 y TSG-4.</t>
  </si>
  <si>
    <t>PRESUPUESTO POR MANO DE OBRA DE INSTALACIONES ELÉCTRICAS - CONDOMINIO SEISS - SÓTANOS - 1ERA Y 2DA ETAPA</t>
  </si>
  <si>
    <t>ÍTEM</t>
  </si>
  <si>
    <t>DESCRIPCIÓN</t>
  </si>
  <si>
    <t>UND.</t>
  </si>
  <si>
    <t>Pto.</t>
  </si>
  <si>
    <t>SALIDA PARA INTERRUPTOR CONMUTADO SIMPLE</t>
  </si>
  <si>
    <t>SALIDAS ELÉCTRICAS FUERZA (SOLO ENTUBADO)</t>
  </si>
  <si>
    <t>SALIDA DE FUERZA PARA BOMBA ACI</t>
  </si>
  <si>
    <t>SALIDA DE FUERZA PARA BOMBA JOCKEY</t>
  </si>
  <si>
    <t>SALIDA DE FUERZA PARA BOMBA SUMIDERO</t>
  </si>
  <si>
    <t>SALIDA DE FUERZA PARA BOMBA DE AGUA</t>
  </si>
  <si>
    <t>SALIDA DE FUERZA PARA CONTROL DE NIVEL</t>
  </si>
  <si>
    <t>SALIDA DE FUERZA PARA EQUIPOS EXTRACCIÓN E INYECCIÓN</t>
  </si>
  <si>
    <t>SALIDA DE FUERZA PARA JETEAN</t>
  </si>
  <si>
    <t>SALIDA DE FUERZA PARA CARGADORES VEHICULARES</t>
  </si>
  <si>
    <t>CAJA DE PASE DE 150X150X100mm TOMACORRIENTE</t>
  </si>
  <si>
    <t>CAJA DE PASE DE 300X300X150mm ALIMENTADORES</t>
  </si>
  <si>
    <t>TUBERÍA EMT CONDUIT 25mm (CARGADORES VEHICULARES)</t>
  </si>
  <si>
    <t>Ml.</t>
  </si>
  <si>
    <t>TUBERÍA EMT CONDUIT 50mm (ESTACIÓN ACELEROMÉTRICA)</t>
  </si>
  <si>
    <t>SOPORTE PARA TUBERÍA</t>
  </si>
  <si>
    <t>SOPORTE PARA TUBERÍA COLGADA</t>
  </si>
  <si>
    <t>01.01.07</t>
  </si>
  <si>
    <t>01.01.07.01</t>
  </si>
  <si>
    <t>BANDEJA RANURADA DE 200X100 CON TAPA 1/16</t>
  </si>
  <si>
    <t>01.01.07.02</t>
  </si>
  <si>
    <t>BANDEJA RANURADA DE 500X100 CON TAPA 1/16</t>
  </si>
  <si>
    <t>01.01.07.03</t>
  </si>
  <si>
    <t>CURVA HORIZONTAL DE 200X90° CON TAPA 1/16</t>
  </si>
  <si>
    <t>01.01.07.04</t>
  </si>
  <si>
    <t>CURVA HORIZONTAL DE 500X90° CON TAPA 1/16</t>
  </si>
  <si>
    <t>01.01.07.05</t>
  </si>
  <si>
    <t>CURVA VERTICAL DE 200X90° CON TAPA 1/16</t>
  </si>
  <si>
    <t>01.01.07.06</t>
  </si>
  <si>
    <t>CURVA VERTICAL DE 500X90° CON TAPA 1/16</t>
  </si>
  <si>
    <t>01.01.07.07</t>
  </si>
  <si>
    <t>REDUCCIÓN DE 500X200 CON TAPA 1/16</t>
  </si>
  <si>
    <t>01.01.07.08</t>
  </si>
  <si>
    <t>TEE DE 200X100 CON TAPA 1/16</t>
  </si>
  <si>
    <t>01.01.07.09</t>
  </si>
  <si>
    <t>TEE DE 500X100 CON TAPA 1/16</t>
  </si>
  <si>
    <t>01.01.08</t>
  </si>
  <si>
    <t>01.01.08.01</t>
  </si>
  <si>
    <t>SALIDA PARA DATA GPS (ACELERÓGRAFO)</t>
  </si>
  <si>
    <t>SALIDAS PARA DYA</t>
  </si>
  <si>
    <t>SALIDA PARA SIRENA DE ALARMA Y LUZ ESTROBOSCÓPICA</t>
  </si>
  <si>
    <t>SALIDA PARA MÓDULO DE MONITOREO / SENSOR DE FLUJO / VAL. MARIPOSA</t>
  </si>
  <si>
    <t>SALIDA PARA SENSOR DE ANIEGO</t>
  </si>
  <si>
    <t>SALIDA PARA SENSOR DE MONÓXIDO</t>
  </si>
  <si>
    <t>CAJA DE PASE DE 150X150X100mm</t>
  </si>
  <si>
    <t>CAJA DE PASE DE 400X400X200mm</t>
  </si>
  <si>
    <t>CAJA DE PASE DE 750X1100X150mm</t>
  </si>
  <si>
    <t>TUBERÍA EMT CONDUIT 80mm</t>
  </si>
  <si>
    <t>01.02.06.02</t>
  </si>
  <si>
    <t>01.02.06.03</t>
  </si>
  <si>
    <t>CURVA VERTICAL DE 300X90° CON TAPA 1/16</t>
  </si>
  <si>
    <t>01.02.06.04</t>
  </si>
  <si>
    <t>CURVA VERTICAL DE 400X90° CON TAPA 1/16</t>
  </si>
  <si>
    <t>01.02.07</t>
  </si>
  <si>
    <t>01.02.07.01</t>
  </si>
  <si>
    <t>T-BCI TABLERO DE BOMBA CONTRA INCENDIO (ADOSADO)</t>
  </si>
  <si>
    <t>T-CB1 TABLERO DE DISTRIBUCIÓN CUARTO DE BOMBAS 1 (ADOSADO)</t>
  </si>
  <si>
    <t>T-CB2 TABLERO DE DISTRIBUCIÓN CUARTO DE BOMBAS 2 (ADOSADO)</t>
  </si>
  <si>
    <t>T-EA TABLERO DE DISTRIBUCIÓN CUARTO ACELERÓGRAFO (ADOSADO)</t>
  </si>
  <si>
    <t>02.01.05</t>
  </si>
  <si>
    <t>T-S1 TABLERO DE DISTRIBUCIÓN SÓTANO 1 (ADOSADO)</t>
  </si>
  <si>
    <t>02.01.06</t>
  </si>
  <si>
    <t>T-S2 TABLERO DE DISTRIBUCIÓN SÓTANO 2 (ADOSADO)</t>
  </si>
  <si>
    <t>02.01.07</t>
  </si>
  <si>
    <t>T-S3 TABLERO DE DISTRIBUCIÓN SÓTANO 3 (ADOSADO)</t>
  </si>
  <si>
    <t>02.01.08</t>
  </si>
  <si>
    <t>T-S4 TABLERO DE DISTRIBUCIÓN SÓTANO 4 (ADOSADO)</t>
  </si>
  <si>
    <t>02.01.09</t>
  </si>
  <si>
    <t>TSG-1 TABLERO DE SERVICIOS GENERALES 1 (ADOSADO)</t>
  </si>
  <si>
    <t>02.01.10</t>
  </si>
  <si>
    <t>TSG-2 TABLERO DE SERVICIOS GENERALES 2 (ADOSADO)</t>
  </si>
  <si>
    <t>02.01.11</t>
  </si>
  <si>
    <t>TSG-3 TABLERO DE SERVICIOS GENERALES 3 (ADOSADO)</t>
  </si>
  <si>
    <t>02.01.12</t>
  </si>
  <si>
    <t>TSG-4 TABLERO DE SERVICIOS GENERALES 4 (ADOSADO)</t>
  </si>
  <si>
    <t>TPC-BCI TABLERO DE PROTECCIÓN Y CONTROL BOMBA CONTRA INCENDIO (POR EQUIPADOR)</t>
  </si>
  <si>
    <t>TPC-BC TABLERO DE PROTECCIÓN Y CONTROL BOMBA DE AGUA COMERCIO (POR EQUIPADOR)</t>
  </si>
  <si>
    <t>TPC-BD TABLERO DE PROTECCIÓN Y CONTROL BOMBA SUMIDERO (POR EQUIPADOR)</t>
  </si>
  <si>
    <t>TPC-BJ TABLERO DE PROTECCIÓN Y CONTROL BOMBA JOCKEY (POR EQUIPADOR)</t>
  </si>
  <si>
    <t>TPC-BA11 TABLERO DE PROTECCIÓN Y CONTROL BOMBA DE AGUA 11 (POR EQUIPADOR)</t>
  </si>
  <si>
    <t>02.02.06</t>
  </si>
  <si>
    <t>TPC-BA12 TABLERO DE PROTECCIÓN Y CONTROL BOMBA DE AGUA 12 (POR EQUIPADOR)</t>
  </si>
  <si>
    <t>02.02.07</t>
  </si>
  <si>
    <t>TPC-BA21 TABLERO DE PROTECCIÓN Y CONTROL BOMBA DE AGUA 21 (POR EQUIPADOR)</t>
  </si>
  <si>
    <t>02.02.08</t>
  </si>
  <si>
    <t>TPC-BA22 TABLERO DE PROTECCIÓN Y CONTROL BOMBA DE AGUA 22 (POR EQUIPADOR)</t>
  </si>
  <si>
    <t>02.02.09</t>
  </si>
  <si>
    <t>TPC-BA31 TABLERO DE PROTECCIÓN Y CONTROL BOMBA DE AGUA 31 (POR EQUIPADOR)</t>
  </si>
  <si>
    <t>02.02.10</t>
  </si>
  <si>
    <t>TPC-BA32 TABLERO DE PROTECCIÓN Y CONTROL BOMBA DE AGUA 32 (POR EQUIPADOR)</t>
  </si>
  <si>
    <t>02.02.11</t>
  </si>
  <si>
    <t>TPC-CB TABLERO DE PROTECCIÓN Y CONTROL CUARTO DE BASURA (POR EQUIPADOR)</t>
  </si>
  <si>
    <t>02.02.12</t>
  </si>
  <si>
    <t>TPC-VM1 TABLERO DE PROTECCIÓN Y CONTROL VENTILACIÓN DE CUARTO DE BOMBAS 1 (POR EQUIPADOR)</t>
  </si>
  <si>
    <t>02.02.13</t>
  </si>
  <si>
    <t>TPC-VM2 TABLERO DE PROTECCIÓN Y CONTROL VENTILACIÓN DE CUARTO DE BOMBAS 2 (POR EQUIPADOR)</t>
  </si>
  <si>
    <t>02.02.14</t>
  </si>
  <si>
    <t>TCCO-1 TABLERO DE PROTECCIÓN Y CONTROL EXTRACCIÓN MONÓXIDO 1 (POR EQUIPADOR)</t>
  </si>
  <si>
    <t>02.02.15</t>
  </si>
  <si>
    <t>TCCO-2 TABLERO DE PROTECCIÓN Y CONTROL EXTRACCIÓN MONÓXIDO 2 (POR EQUIPADOR)</t>
  </si>
  <si>
    <t>02.02.16</t>
  </si>
  <si>
    <t>TCCO-3 TABLERO DE PROTECCIÓN Y CONTROL EXTRACCIÓN MONÓXIDO 3 (POR EQUIPADOR)</t>
  </si>
  <si>
    <t>02.02.17</t>
  </si>
  <si>
    <t>TCCO-4 TABLERO DE PROTECCIÓN Y CONTROL EXTRACCIÓN MONÓXIDO 4 (POR EQUIPADOR)</t>
  </si>
  <si>
    <t>02.02.18</t>
  </si>
  <si>
    <t>02.02.19</t>
  </si>
  <si>
    <t>TUBERÍA 25mm PVC SAP</t>
  </si>
  <si>
    <t>02.02.20</t>
  </si>
  <si>
    <t>TUBERÍA 50mm PVC SAP</t>
  </si>
  <si>
    <t>02.02.21</t>
  </si>
  <si>
    <t>TUBERÍA 65mm PVC SAP</t>
  </si>
  <si>
    <t>02.02.22</t>
  </si>
  <si>
    <t>TUBERÍA 100mm CONDUIT EMT</t>
  </si>
  <si>
    <t>02.05.00</t>
  </si>
  <si>
    <t>ALIMENTADORES</t>
  </si>
  <si>
    <t>02.05.01</t>
  </si>
  <si>
    <t>CABLE LSOH-XLPE 3-1X6MM2 (F) + LSOH 1X4MM2 (T) DE T-BCI A TPC-BJ (PVC-P Ø25MM)</t>
  </si>
  <si>
    <t>02.05.02</t>
  </si>
  <si>
    <t>CABLE LSOH-XLPE 3-1X6MM2 (F) + LSOH 1X4MM2 (T) DE T-S1 A TCCO-1 (PVC-P Ø25MM)</t>
  </si>
  <si>
    <t>02.05.03</t>
  </si>
  <si>
    <t>CABLE LSOH-XLPE 3-1X6MM2 (F) + LSOH 1X4MM2 (T) DE T-S2 A TCCO-2 (PVC-P Ø25MM)</t>
  </si>
  <si>
    <t>02.05.04</t>
  </si>
  <si>
    <t>CABLE LSOH-XLPE 3-1X6MM2 (F) + LSOH 1X4MM2 (T) DE T-S3 A TCCO-3 (PVC-P Ø25MM)</t>
  </si>
  <si>
    <t>02.05.05</t>
  </si>
  <si>
    <t>CABLE LSOH-XLPE 3-1X6MM2 (F) + LSOH 1X4MM2 (T) DE T-S4 A TCCO-4 (PVC-P Ø25MM)</t>
  </si>
  <si>
    <t>02.05.06</t>
  </si>
  <si>
    <t>CABLE LSOH-XLPE 3-1X6MM2 (F) + LSOH 1X4MM2 (T) DE TSG-1 A TPC-CB (PVC-P Ø25MM)</t>
  </si>
  <si>
    <t>02.05.07</t>
  </si>
  <si>
    <t>CABLE LSOH-XLPE 3-1X10MM2 (F) + LSOH 1X4MM2 (T) DE T-CB1 A TPC-BC (PVC-P Ø25MM)</t>
  </si>
  <si>
    <t>02.05.08</t>
  </si>
  <si>
    <t>CABLE LSOH-XLPE 3-1X10MM2 (F) + LSOH 1X4MM2 (T) DE T-CB1 A TPC-BD (PVC-P Ø25MM)</t>
  </si>
  <si>
    <t>02.05.09</t>
  </si>
  <si>
    <t>CABLE LSOH-XLPE 3-1X10MM2 (F) + LSOH 1X4MM2 (T) DE T-CB1 A TPC-VM1 (PVC-P Ø25MM)</t>
  </si>
  <si>
    <t>02.05.10</t>
  </si>
  <si>
    <t>CABLE LSOH-XLPE 3-1X10MM2 (F) + LSOH 1X4MM2 (T) DE T-CB2 A TPC-VM2 (PVC-P Ø25MM)</t>
  </si>
  <si>
    <t>02.05.11</t>
  </si>
  <si>
    <t>CABLE LSOH-XLPE 3-1X10MM2 (F) + LSOH 1X6MM2 (T) DE T-CB1 A TPC-BA11 (PVC-P Ø25MM)</t>
  </si>
  <si>
    <t>02.05.12</t>
  </si>
  <si>
    <t>CABLE LSOH-XLPE 3-1X10MM2 (F) + LSOH 1X6MM2 (T) DE T-CB1 A TPC-BA12 (PVC-P Ø25MM)</t>
  </si>
  <si>
    <t>02.05.13</t>
  </si>
  <si>
    <t>CABLE LSOH-XLPE 3-1X10MM2 (F) + LSOH 1X6MM2 (T) DE T-CB1 A TPC-BA31 (PVC-P Ø25MM)</t>
  </si>
  <si>
    <t>02.05.14</t>
  </si>
  <si>
    <t>CABLE LSOH-XLPE 3-1X10MM2 (F) + LSOH 1X6MM2 (T) DE T-CB1 A TPC-BA32 (PVC-P Ø25MM)</t>
  </si>
  <si>
    <t>02.05.15</t>
  </si>
  <si>
    <t>CABLE LSOH-XLPE 3-1X10MM2 (F) + LSOH 1X6MM2 (T) DE T-CB2 A TPC-BA21 (PVC-P Ø25MM)</t>
  </si>
  <si>
    <t>02.05.16</t>
  </si>
  <si>
    <t>CABLE LSOH-XLPE 3-1X10MM2 (F) + LSOH 1X6MM2 (T) DE T-CB2 A TPC-BA22 (PVC-P Ø25MM)</t>
  </si>
  <si>
    <t>02.05.17</t>
  </si>
  <si>
    <t>CABLE LSOH-XLPE 3-1X10MM2 (F) + LSOH 1X6MM2 (T) DE TSG-1 A T-S1 (PVC-P Ø25MM)</t>
  </si>
  <si>
    <t>02.05.18</t>
  </si>
  <si>
    <t>CABLE LSOH-XLPE 3-1X10MM2 (F) + LSOH 1X6MM2 (T) DE TSG-1 A T-S2 (PVC-P Ø25MM)</t>
  </si>
  <si>
    <t>02.05.19</t>
  </si>
  <si>
    <t>CABLE LSOH-XLPE 3-1X10MM2 (F) + LSOH 1X6MM2 (T) DE TSG-1 A T-S3 (PVC-P Ø25MM)</t>
  </si>
  <si>
    <t>02.05.20</t>
  </si>
  <si>
    <t>CABLE LSOH-XLPE 3-1X10MM2 (F) + LSOH 1X6MM2 (T) DE TSG-1 A T-S4 (PVC-P Ø25MM)</t>
  </si>
  <si>
    <t>02.05.21</t>
  </si>
  <si>
    <t>CABLE LSOH-XLPE 3-1X10MM2 (F) + LSOH 1X6MM2 (T) DE TSG-1 A T-EA (PVC-P Ø25MM)</t>
  </si>
  <si>
    <t>02.05.22</t>
  </si>
  <si>
    <t>CABLE LSOH-XLPE 3-1X70MM2 (F) + LSOH 1X16MM2 (T) DE TSG-1 A T-CB1 (PVC-P Ø50MM)</t>
  </si>
  <si>
    <t>02.05.23</t>
  </si>
  <si>
    <t>CABLE LSOH-XLPE 3-1X70MM2 (F) + LSOH 1X6MM2 (T) DE TSG-1 A TSG-3 (PVC-P Ø50MM)</t>
  </si>
  <si>
    <t>02.05.24</t>
  </si>
  <si>
    <t>CABLE LSOH-XLPE 3-1X70MM2 (F) + LSOH 1X6MM2 (T) DE TSG-1 A TSG-4 (PVC-P Ø50MM)</t>
  </si>
  <si>
    <t>02.05.25</t>
  </si>
  <si>
    <t>CABLE LSOH-XLPE 3-1X95MM2 (F) + LSOH 1X16MM2 (T) DE TSG-1 A TSG-2 (PVC-P Ø65MM)</t>
  </si>
  <si>
    <t>02.05.26</t>
  </si>
  <si>
    <t>CABLE LSOH-XLPE 2(3-1X95MM2) (F) + LSOH 1X6MM2 (T) DE TSG-2 A T-CB2 (PVC-P 2XØ65MM)</t>
  </si>
  <si>
    <t>02.05.27</t>
  </si>
  <si>
    <t>CABLE LSOH-XLPE 2(3-1X150MM2) (F) + LSOH 1X95MM2 (T) DE T-BCI A TPC-BCI (EMT 2XØ100MM)</t>
  </si>
  <si>
    <t>02.05.28</t>
  </si>
  <si>
    <t>CABLE LSOH-XLPE 2(3-1X150MM2) (F) DE MEDIDOR A T-BCI (EMT 2XØ100MM)</t>
  </si>
  <si>
    <t>02.05.29</t>
  </si>
  <si>
    <t>CABLE LSOH-XLPE 3(3-1X185MM2) (F) DE MEDIDOR A TSG-1 (EMT 3XØ100MM)</t>
  </si>
  <si>
    <t>PARA LÍNEA A TIERRA</t>
  </si>
  <si>
    <t>CABLE LSOH 1Tx10MM2 SPAT A TPC-ASC1 / TPC-ASC2 (PVC-P Ø25MM)</t>
  </si>
  <si>
    <t>CABLE LSOH 1Tx10MM2 SPAT A TPC-ASC3 / TPC-ASC4 / TPC-ASC5 (PVC-P Ø25MM)</t>
  </si>
  <si>
    <t>CABLE LSOH 1Tx10MM2 SPAT A TPC-ASC6 / TPC-ASC7 (PVC-P Ø25MM)</t>
  </si>
  <si>
    <t>CABLE LSOH 1Tx10MM2 SPAT A TPC-ASC8 / TPC-ASC9 (PVC-P Ø25MM)</t>
  </si>
  <si>
    <t>CABLE LSOH 1Tx35MM2 SPAT A BEP-CE-T1 (PVC-P Ø25MM)</t>
  </si>
  <si>
    <t>CABLE LSOH 1Tx35MM2 SPAT A BEP-CE-T2 (PVC-P Ø25MM)</t>
  </si>
  <si>
    <t>CABLE LSOH 1Tx50MM2 GBE A ME-T1 (PVC-P Ø25MM)</t>
  </si>
  <si>
    <t>CABLE LSOH 1Tx50MM2 GBE A ME-T2 (PVC-P Ø25MM)</t>
  </si>
  <si>
    <t>CABLE LSOH 1Tx50MM2 GBE A ME-T3 (PVC-P Ø25MM)</t>
  </si>
  <si>
    <t>CABLE LSOH 1Tx50MM2 GBE A ME-T4 (PVC-P Ø25MM)</t>
  </si>
  <si>
    <t>CABLE LSOH 1Tx70MM2 GBE A TSG-1 (PVC-P Ø35MM)</t>
  </si>
  <si>
    <t>03.02.12</t>
  </si>
  <si>
    <t>CABLE LSOH 1Tx95MM2 SPAT A GBE (PVC-P Ø35MM)</t>
  </si>
  <si>
    <t>03.02.13</t>
  </si>
  <si>
    <t>CABLE LSOH 1Tx95MM2 SPAT A T-BCI (PVC-P Ø35MM)</t>
  </si>
  <si>
    <t>03.02.14</t>
  </si>
  <si>
    <t>TUBERÍA 35mm PVC SAP</t>
  </si>
  <si>
    <t xml:space="preserve">GABINETE CON BARRA EQUIPOTENCIAL DE 300X300X150MM </t>
  </si>
  <si>
    <t>03.06.00</t>
  </si>
  <si>
    <t>03.06.01</t>
  </si>
  <si>
    <t>EXCAVACIÓN DE ZANJA (0.40x0.60)</t>
  </si>
  <si>
    <t>03.06.02</t>
  </si>
  <si>
    <t>RELLENO Y COMPACTADO CON TIERRA DE CHACRA Y ADITIVOS H:0.40m</t>
  </si>
  <si>
    <t>03.06.03</t>
  </si>
  <si>
    <t>RELLENO Y COMPACTADO CON TIERRA ORIGINAL Y CERNIDO H:0.20m</t>
  </si>
  <si>
    <t>03.06.04</t>
  </si>
  <si>
    <t>ELIMINACIÓN MATERIAL EXCEDENTE (LUGAR DE ACOPIO DENTRO DE OBRA)</t>
  </si>
  <si>
    <t>03.06.05</t>
  </si>
  <si>
    <t>04.01.03</t>
  </si>
  <si>
    <t>PRUEBAS ELÉCTRICAS Y OTROS</t>
  </si>
  <si>
    <t>PRUEBAS ELÉCTRICAS - MEDICIÓN DE RESISTENCIA DE POZO A TIERRA</t>
  </si>
  <si>
    <t>PRUEBAS ELÉCTRICAS - MEGADO DE CIRCUITOS ELÉCTRICOS</t>
  </si>
  <si>
    <t>Glb.</t>
  </si>
  <si>
    <t>05.01.03</t>
  </si>
  <si>
    <t>01.-Presupuesto por MANO DE OBRA.</t>
  </si>
  <si>
    <t xml:space="preserve">07.-Los tableros eléctricos de servicios generales deben ser entregados armados para su instalación. </t>
  </si>
  <si>
    <t>14.-En la partida de salidas de COMUNICACIONES se considera entubado, guía con rafia gruesa y plaqueado a excepción del equipo INTERCOMUNICADOR.</t>
  </si>
  <si>
    <t>15.-En la partida de DETECCIÓN Y ALARMA se considerando entubado y guía con rafia gruesa.</t>
  </si>
  <si>
    <t xml:space="preserve">20.-Los trazos y topografía (2 ejes) para la ubicación de los puntos serán responsabilidad de la constructora. </t>
  </si>
  <si>
    <t xml:space="preserve">       Estos reprocesos se evaluarán económicamente con el equipo de obra de la constructora.</t>
  </si>
  <si>
    <t xml:space="preserve">       Paso 1: Trazo de muros por la constructora.</t>
  </si>
  <si>
    <t xml:space="preserve">       Paso 2: Proyección de tuberías, encargado del trabajo personal IIEE.</t>
  </si>
  <si>
    <t xml:space="preserve">       Paso 3: Levantamiento de muro, el tabiquero deja el corte para embutir la tubería y la caja según lo coordinado con el capataz IIEE.</t>
  </si>
  <si>
    <t xml:space="preserve">       Paso 4: Aseguramiento de cajas, el operario IIEE asegura la caja con un poco de mezcla.</t>
  </si>
  <si>
    <t xml:space="preserve">       Paso 5: El albañil procede con el forjado y solaqueo y/o tarrajeo del muro.</t>
  </si>
  <si>
    <t xml:space="preserve">25.-Se considera el pintado interior de las cajas de salidas auxiliares de acuerdo al color indicado por la constructora. </t>
  </si>
  <si>
    <t>26.-Los tableros que indican POR EQUIPADOR lo instala el subcontratista de la especialidad respectiva, no se considera en los alcances de instalación.</t>
  </si>
  <si>
    <t xml:space="preserve">27.-No se considera instalación de teléfonos intercomunicadores. </t>
  </si>
  <si>
    <t>28.-No se consideran trabajos civiles, picados ni resanes.</t>
  </si>
  <si>
    <t xml:space="preserve">29.-No se considera cableado ni equipamiento de los sistemas de señales auxiliares como: DACI, INTERCOMUNICADORES, CCTV, COMUNICACIONES. </t>
  </si>
  <si>
    <t>33.-No se considera suministro de materiales (cables, tubería, bandejas, etc.), tableros eléctricos, consumibles, equipos (Luminarias), placas (eléctricas y comunicaciones), etc.</t>
  </si>
  <si>
    <t>OBSERVACIONES</t>
  </si>
  <si>
    <t>41.-Incompatibilidad de dimensionamiento de bandejas portacables (eléctricas y comunicaciones) entre plano en planta, detalles generales y esquema de montantes.</t>
  </si>
  <si>
    <t>42.-Incompatibilidad de calibres de alimentadores eléctricos de TSG-2, TSG-3 y TSG-4.</t>
  </si>
  <si>
    <t>PRESUPUESTO POR MANO DE OBRA DE INSTALACIONES ELÉCTRICAS - CONDOMINIO SEISS - EDIFICIO 1 - ETAPA 1</t>
  </si>
  <si>
    <t>SALIDA PARA CENTRO DE LUZ (DICROICO)</t>
  </si>
  <si>
    <t>SALIDA PARA CINTA LED</t>
  </si>
  <si>
    <t>01.01.03.11</t>
  </si>
  <si>
    <t>SALIDA PARA INTERRUPTOR CONMUTACIÓN SIMPLE</t>
  </si>
  <si>
    <t>01.01.04.06</t>
  </si>
  <si>
    <t>SALIDA DE FUERZA PARA BOTONERA DE CHAPA ELÉCTRICA</t>
  </si>
  <si>
    <t>SALIDA DE FUERZA PARA CONEXIÓN DE PANELES SOLARES</t>
  </si>
  <si>
    <t>SALIDA DE FUERZA PARA EQUIPOS DE VENTILACIÓN</t>
  </si>
  <si>
    <t>SALIDAS PARA DYA EN ÁREAS COMUNES Y DEPARTAMENTOS</t>
  </si>
  <si>
    <t>SALIDA PARA MÓDULO DE MONITOREO</t>
  </si>
  <si>
    <t>SALIDA PARA ACOMETIDA DYA</t>
  </si>
  <si>
    <t>SALIDA PARA PANEL ACI</t>
  </si>
  <si>
    <t>TUBERÍA PVC SAP 20mm ACI</t>
  </si>
  <si>
    <t>TUBERÍA PVC SAP 20mm INT</t>
  </si>
  <si>
    <t>TUBERÍA PVC SAP 25mm FO</t>
  </si>
  <si>
    <t>BANDEJA RANURADA DE 400x100mm CON TAPA 1/16</t>
  </si>
  <si>
    <t xml:space="preserve"> TUBERÍA 35mm EMT CONDUIT</t>
  </si>
  <si>
    <t>MONTANTE DYA</t>
  </si>
  <si>
    <t xml:space="preserve"> TUBERÍA 25mm EMT CONDUIT</t>
  </si>
  <si>
    <t>T-ADM TABLERO DE DISTRIBUCIÓN ADMINISTRACIÓN (EMPOTRADO)</t>
  </si>
  <si>
    <t>T-CW1 TABLERO DE DISTRIBUCIÓN COWORKING 1 (EMPOTRADO)</t>
  </si>
  <si>
    <t>T-PLZ TABLERO DE DISTRIBUCIÓN PLAZA (EMPOTRADO)</t>
  </si>
  <si>
    <t>T-LC01 TABLERO DE DISTRIBUCIÓN LOCAL COMERCIAL 01 (EMPOTRADO)</t>
  </si>
  <si>
    <t>T-LC02 TABLERO DE DISTRIBUCIÓN LOCAL COMERCIAL 02 (EMPOTRADO)</t>
  </si>
  <si>
    <t>T-LC03 TABLERO DE DISTRIBUCIÓN LOCAL COMERCIAL 03 (EMPOTRADO)</t>
  </si>
  <si>
    <t>T-LC04 TABLERO DE DISTRIBUCIÓN LOCAL COMERCIAL 04 (EMPOTRADO)</t>
  </si>
  <si>
    <t>T-LC05 TABLERO DE DISTRIBUCIÓN LOCAL COMERCIAL 05 (EMPOTRADO)</t>
  </si>
  <si>
    <t>T-LC06 TABLERO DE DISTRIBUCIÓN LOCAL COMERCIAL 06 (EMPOTRADO)</t>
  </si>
  <si>
    <t>T-LC07 TABLERO DE DISTRIBUCIÓN LOCAL COMERCIAL 07 (EMPOTRADO)</t>
  </si>
  <si>
    <t>T-AZ TABLERO DE DISTRIBUCIÓN AZOTEA (EMPOTRADO)</t>
  </si>
  <si>
    <t>T-SUM1 TABLERO DE DISTRIBUCIÓN SUM 1 (EMPOTRADO)</t>
  </si>
  <si>
    <t>T-SUM2 TABLERO DE DISTRIBUCIÓN SUM 2 (EMPOTRADO)</t>
  </si>
  <si>
    <t>TEM-01 TABLERO DE TRANSFERENCIA AUTOMÁTICA 1 (ADOSADO)</t>
  </si>
  <si>
    <t>03.02.15</t>
  </si>
  <si>
    <t>TPC-ASC1 TABLERO DE PROTECCIÓN Y CONTROL ASCENSOR 1 (ADOSADO)</t>
  </si>
  <si>
    <t>03.02.16</t>
  </si>
  <si>
    <t>TPC-ASC2 TABLERO DE PROTECCIÓN Y CONTROL ASCENSOR 2 (ADOSADO)</t>
  </si>
  <si>
    <t>03.02.17</t>
  </si>
  <si>
    <t>TP-DC1 TABLERO DE CORRIENTE CONTINUA (ADOSADO)</t>
  </si>
  <si>
    <t>03.02.18</t>
  </si>
  <si>
    <t>TP-AC1 TABLERO DE CORRIENTE ALTERNA (ADOSADO)</t>
  </si>
  <si>
    <t>TPC-VP1 TABLERO DE PROTECCIÓN Y CONTROL VESTÍBULO PREVIO (POR EQUIPADOR)</t>
  </si>
  <si>
    <t>TUBERÍA 20mm PVC SAP</t>
  </si>
  <si>
    <t>TUBERÍA 25mm CONDUIT EMT</t>
  </si>
  <si>
    <t>CABLE LSOH-XLPE 2-1X6MM2 (F) + LSOH 1X4MM2 (T) DE MEDIDOR A DEPARTAMENTOS (PVC-P Ø20MM)</t>
  </si>
  <si>
    <t>CABLE LSOH-XLPE 2-1X10MM2 (F) + LSOH 1TX4MM2 (T) DE MEDIDOR A DEPARTAMENTOS (PVC-P Ø20MM)</t>
  </si>
  <si>
    <t>CABLE LSOH-XLPE 2-1X16MM2 (F) + LSOH 1TX4MM2 (T) DE MEDIDOR A DEPARTAMENTOS (PVC-P Ø25MM)</t>
  </si>
  <si>
    <t>CABLE LSOH-XLPE 2-1X25MM2 (F) + LSOH 1TX4MM2 (T) DE MEDIDOR A DEPARTAMENTOS (PVC-P Ø35MM)</t>
  </si>
  <si>
    <t>CABLE LSOH-XLPE 3-1X6MM2 (F) + LSOH 1TX4MM2 (T) DE TEM-01 A TPC-VP1 (PVC-P Ø25MM)</t>
  </si>
  <si>
    <t>CABLE LSOH-XLPE 3-1X6MM2 (F) + LSOH 1TX4MM2 (T) DE TSG-1 A T-ADM (PVC-P Ø25MM)</t>
  </si>
  <si>
    <t>CABLE LSOH-XLPE 3-1X6MM2 (F) + LSOH 1TX4MM2 (T) DE TSG-1 A T-AZ1 (PVC-P Ø25MM)</t>
  </si>
  <si>
    <t>CABLE LSOH-XLPE 3-1X6MM2 (F) + LSOH 1TX4MM2 (T) DE TSG-1 A T-CW1 (PVC-P Ø25MM)</t>
  </si>
  <si>
    <t>CABLE LSOH-XLPE 3-1X6MM2 (F) + LSOH 1TX4MM2 (T) DE TSG-1 A T-PLZ (PVC-P Ø25MM)</t>
  </si>
  <si>
    <t>03.05.10</t>
  </si>
  <si>
    <t>CABLE LSOH-XLPE 3-1X6MM2 (F) + LSOH 1TX4MM2 (T) DE TSG-1 A T-SUM1 (PVC-P Ø25MM)</t>
  </si>
  <si>
    <t>03.05.11</t>
  </si>
  <si>
    <t>CABLE LSOH-XLPE 3-1X6MM2 (F) + LSOH 1TX4MM2 (T) DE TSG-1 A T-SUM2 (PVC-P Ø25MM)</t>
  </si>
  <si>
    <t>03.05.12</t>
  </si>
  <si>
    <t>CABLE LSOH-XLPE 3-1X10MM2 (F) + LSOH 1TX4MM2 (T) DE G.E. A TEM-01 (EMT Ø25MM)</t>
  </si>
  <si>
    <t>03.05.13</t>
  </si>
  <si>
    <t>CABLE LSOH-XLPE 3-1X10MM2 (F) + LSOH 1TX4MM2 (T) DE TEM-01 A TSG-1 (EMT Ø25MM)</t>
  </si>
  <si>
    <t>03.05.14</t>
  </si>
  <si>
    <t>CABLE LSOH-XLPE 3-1X16MM2 (F) + LSOH 1TX6MM2 (T) DE TP-AC1 A TSG-1 (EMT Ø25MM)</t>
  </si>
  <si>
    <t>03.05.15</t>
  </si>
  <si>
    <t>CABLE LSOH-XLPE 3-1X16MM2 (F) + LSOH 1TX6MM2 (T) DE TP-DC1 A TP-AC1 (EMT Ø25MM)</t>
  </si>
  <si>
    <t>03.05.16</t>
  </si>
  <si>
    <t>CABLE LSOH-XLPE 3-1X16MM2 (F) + LSOH 1TX6MM2 (T) DE MEDIDOR A TD-LC01 (PVC-P Ø35MM)</t>
  </si>
  <si>
    <t>03.05.17</t>
  </si>
  <si>
    <t>CABLE LSOH-XLPE 3-1X16MM2 (F) + LSOH 1TX6MM2 (T) DE MEDIDOR A TD-LC02 (PVC-P Ø35MM)</t>
  </si>
  <si>
    <t>03.05.18</t>
  </si>
  <si>
    <t>CABLE LSOH-XLPE 3-1X16MM2 (F) + LSOH 1TX6MM2 (T) DE MEDIDOR A TD-LC03 (PVC-P Ø35MM)</t>
  </si>
  <si>
    <t>03.05.19</t>
  </si>
  <si>
    <t>CABLE LSOH-XLPE 3-1X16MM2 (F) + LSOH 1TX6MM2 (T) DE MEDIDOR A TD-LC04 (PVC-P Ø35MM)</t>
  </si>
  <si>
    <t>03.05.20</t>
  </si>
  <si>
    <t>CABLE LSOH-XLPE 3-1X16MM2 (F) + LSOH 1TX6MM2 (T) DE MEDIDOR A TD-LC05 (PVC-P Ø35MM)</t>
  </si>
  <si>
    <t>03.05.21</t>
  </si>
  <si>
    <t>CABLE LSOH-XLPE 3-1X16MM2 (F) + LSOH 1TX6MM2 (T) DE MEDIDOR A TD-LC06 (PVC-P Ø35MM)</t>
  </si>
  <si>
    <t>03.05.22</t>
  </si>
  <si>
    <t>CABLE LSOH-XLPE 3-1X16MM2 (F) + LSOH 1TX6MM2 (T) DE MEDIDOR A TD-LC07 (PVC-P Ø35MM)</t>
  </si>
  <si>
    <t>03.05.23</t>
  </si>
  <si>
    <t>CABLE LSOH-XLPE 3-1X25MM2 (F) DE TSG-1 A TPC-ASC1 (PVC-P Ø35MM)</t>
  </si>
  <si>
    <t>03.05.24</t>
  </si>
  <si>
    <t>CABLE LSOH-XLPE 3-1X25MM2 (F) DE TSG-1 A TPC-ASC2 (PVC-P Ø35MM)</t>
  </si>
  <si>
    <t>CAJA DE PASE DE 890X200X220mm</t>
  </si>
  <si>
    <t>CAJA DE PASE DE 970X200X220mm</t>
  </si>
  <si>
    <t>CAJA DE PASE DE 1260X200X220mm</t>
  </si>
  <si>
    <t>04.01.04</t>
  </si>
  <si>
    <t>CAJA DE PASE DE 1680X200X220mm</t>
  </si>
  <si>
    <t>04.01.05</t>
  </si>
  <si>
    <t>CAJA DE PASE DE 4410X200X220mm</t>
  </si>
  <si>
    <t>TUBERÍA 100mm PVC SAP</t>
  </si>
  <si>
    <t>TUBERÍA 150mm PVC SAP</t>
  </si>
  <si>
    <t>CABLE LSOH 1Tx10MM2 BEP-CE-T1 A CERCO ELÉCTRICO TORRE 1 (PVC-P Ø25MM)</t>
  </si>
  <si>
    <t>GABINETE CON BARRA EQUIPOTENCIAL DE 200X200X100MM BEP-CE-T1</t>
  </si>
  <si>
    <t>CERCO ELÉCTRICO</t>
  </si>
  <si>
    <t>SALIDA DE FUERZA PARA ELECTRIFICADOR DE CERCO ELÉCTRICO</t>
  </si>
  <si>
    <t>SALIDAS DÉBILES (SOLO ENTUBADO)</t>
  </si>
  <si>
    <t>TUBERÍA 20mm CONDUIT EMT</t>
  </si>
  <si>
    <t>07.01.03</t>
  </si>
  <si>
    <t>CENTRO DE LUZ EN TECHO (DICROICO)</t>
  </si>
  <si>
    <t>07.01.04</t>
  </si>
  <si>
    <t>07.01.05</t>
  </si>
  <si>
    <t>CINTA LED</t>
  </si>
  <si>
    <t>07.01.06</t>
  </si>
  <si>
    <t>07.02.00</t>
  </si>
  <si>
    <t>INSTALACIÓN DE LUMINARIAS EN DPTOS. (SOLO INSTALACIÓN)</t>
  </si>
  <si>
    <t>CENTRO DE LUZ EN TECHO (WALL SOCKET + FOCO LED)</t>
  </si>
  <si>
    <t>07.02.01</t>
  </si>
  <si>
    <t>46.-No se visualizan los DETALLES DE CAJAS EQUIPOTENCIALES (SPAT).</t>
  </si>
  <si>
    <t>47.-No se visualizan salidas de CCTV.</t>
  </si>
  <si>
    <t>PRESUPUESTO DE INSTALACIONES ELECTRICAS - MANO DE OBRA</t>
  </si>
  <si>
    <t>EDIFICIO RESIDENCIAL SEISS</t>
  </si>
  <si>
    <t>PRESUPUESTO DE OBRA IIEE - EDIFICIO RESIDENCIAL SEISS</t>
  </si>
  <si>
    <t>PRESUPUESTO - CON PRECIOS M.O</t>
  </si>
  <si>
    <t>01.00.00.00</t>
  </si>
  <si>
    <t>SOTANOS  TORRE 1 y 2 - ETAPA 1</t>
  </si>
  <si>
    <t>01.01.00.00</t>
  </si>
  <si>
    <t>INSTALACIONES ELECTRICAS (SOTANOS)</t>
  </si>
  <si>
    <t>01.01.01.00</t>
  </si>
  <si>
    <t>SALIDAS</t>
  </si>
  <si>
    <t>SALIDAS DE ALUMBRADO (fluorecente hermetico con sensor)</t>
  </si>
  <si>
    <t>SALIDAS DE ALUMBRADO (en depositos)</t>
  </si>
  <si>
    <t>SALIDAS DE ALUMBRADO (plafones adosados con sensor)</t>
  </si>
  <si>
    <t>01.01.01.04</t>
  </si>
  <si>
    <t>01.01.01.06</t>
  </si>
  <si>
    <t>SALIDA DE INTERRUPTORES (s)</t>
  </si>
  <si>
    <t>01.01.01.07</t>
  </si>
  <si>
    <t>TOMACORRIENTES DOBLE CON PUESTA A TIERRA</t>
  </si>
  <si>
    <t>01.01.02.00</t>
  </si>
  <si>
    <t>TABLEROS - INSTALACION DE TABLEROS EN (SOTANOS)</t>
  </si>
  <si>
    <t>INSTALACION DE TABLERO TSG-1</t>
  </si>
  <si>
    <t>INSTALACION DE TABLERO TSG-2</t>
  </si>
  <si>
    <t>INSTALACION DE TABLERO TSG-3</t>
  </si>
  <si>
    <t>INSTALACION DE TABLERO TSG-4</t>
  </si>
  <si>
    <t>INSTALACION DE TABLERO T-S1</t>
  </si>
  <si>
    <t>INSTALACION DE TABLERO T-S2</t>
  </si>
  <si>
    <t>INSTALACION DE TABLERO T-S3</t>
  </si>
  <si>
    <t>INSTALACION DE TABLERO T-S4</t>
  </si>
  <si>
    <t>INSTALACION DE TABLERO T-CB1</t>
  </si>
  <si>
    <t>INSTALACION DE TABLERO T-CB2</t>
  </si>
  <si>
    <t>INSTALACION DE TABLERO T-BCI</t>
  </si>
  <si>
    <t>01.01.03.00</t>
  </si>
  <si>
    <t>ALIMENTADORES - BANCO DE MEDIDORES (SOTANOS)</t>
  </si>
  <si>
    <t>ALIMENTADOR DEL BM  A TABLERO T-SG1 TRIPLE TERNA DE (3-1X185mm2 N2XOH)</t>
  </si>
  <si>
    <t>ALIMENTADOR DE BM A TABLERO T-BCI  DOBLE TERNA DE (3-1X150mm2 LSOH)</t>
  </si>
  <si>
    <t>ALIMENTADOR DE TABLERO T-BCI  A TPC-BCI DOBLE TERNA DE (3-1X150mm2 LSOH)+1X95mm2 T</t>
  </si>
  <si>
    <t>ALIMENTADOR DE TABLERO TPC-BCI A BOMBA ACI DOBLE TERNA DE (3-1X150mm2 LSOH)+1X95mm2 T</t>
  </si>
  <si>
    <t>ALIMENTADOR DE TABLERO T-BCI  A TPC-J  TERNA DE (3-1X6mm2 LSOH+1X4mm2 T)</t>
  </si>
  <si>
    <t>ALIMENTADOR DE TABLERO TPC-J A BOMBA JOCKEY  TERNA DE (3-1X6mm2 LSOH+1X4mm2 T)</t>
  </si>
  <si>
    <t xml:space="preserve">ALIMENTADOR DE TABLERO TS-4 AL TCCO-4  DE 3-1X6 mm2 LSOH + 1X4 mm2/T  </t>
  </si>
  <si>
    <t xml:space="preserve">ALIMENTADOR DE TABLERO TS-3 AL TCCO-3  DE 3-1X6 mm2 LSOH + 1X4 mm2/T  </t>
  </si>
  <si>
    <t xml:space="preserve">ALIMENTADOR DE TABLERO TS-2 AL TCCO-2  DE 3-1X6 mm2 LSOH + 1X4 mm2/T  </t>
  </si>
  <si>
    <t xml:space="preserve">ALIMENTADOR DE TABLERO TS-1 AL TCCO-1  DE 3-1X6 mm2 LSOH + 1X4 mm2/T  </t>
  </si>
  <si>
    <t>ALIMENTADOR DE TABLERO TSG-1 AL TSG-2  DE 3-1X95 mm2 LSOH+1X16mm2 (T) LSOH</t>
  </si>
  <si>
    <t>01.01.03.12</t>
  </si>
  <si>
    <t>ALIMENTADOR DE TABLERO TSG-1 AL TSG-3  DE 3-1X70 mm2 LSOH+1X16mm2 (T) LSOH</t>
  </si>
  <si>
    <t>01.01.03.13</t>
  </si>
  <si>
    <t>ALIMENTADOR DE TABLERO TSG-1 AL TSG-4  DE 3-1X70 mm2 LSOH+1X16mm2 (T) LSOH</t>
  </si>
  <si>
    <t>01.01.03.14</t>
  </si>
  <si>
    <t>ALIMENTADOR DE TABLERO TSG-1 AL T-CB1  DE 3-1X70 mm2 LSOH+1X16mm2 (T) LSOH</t>
  </si>
  <si>
    <t>01.01.03.15</t>
  </si>
  <si>
    <t>ALIMENTADOR DE TABLERO T-CB1 AL TPC-BA11 DE 3-1X10 mm2 LSOH+1X6mm2 (T) LSOH</t>
  </si>
  <si>
    <t>01.01.03.16</t>
  </si>
  <si>
    <t xml:space="preserve">ALIMENTADOR DE TABLERO TSG-1 AL T-S1 /TS-2 /TS-3 /TS-4 DE 3-1X10 mm2 NH-80 + 1X6 mm2/T  </t>
  </si>
  <si>
    <t>01.01.03.17</t>
  </si>
  <si>
    <t>ALIMENTADOR DE TABLERO TPC-BA11 A LAS BOMBAS DE AGUA DE 3-1X4 mm2 LSOH+1X2.5mm2 (T) LSOH</t>
  </si>
  <si>
    <t>01.01.03.18</t>
  </si>
  <si>
    <t>ALIMENTADOR DE TABLERO T-CB1 AL TPC-BA12 DE 3-1X10 mm2 LSOH+1X6mm2 (T) LSOH</t>
  </si>
  <si>
    <t>01.01.03.19</t>
  </si>
  <si>
    <t>ALIMENTADOR DE TABLERO TPC-BA12 A LAS BOMBAS DE AGUA DE 3-1X4 mm2 LSOH+1X2.5mm2 (T) LSOH</t>
  </si>
  <si>
    <t>01.01.03.20</t>
  </si>
  <si>
    <t>ALIMENTADOR DE TABLERO T-CB1 AL TPC-BA13 DE 3-1X10 mm2 LSOH+1X6mm2 (T) LSOH</t>
  </si>
  <si>
    <t>01.01.03.21</t>
  </si>
  <si>
    <t>ALIMENTADOR DE TABLERO TPC-BA13 A LAS BOMBAS DE AGUA DE 3-1X4 mm2 LSOH+1X2.5mm2 (T) LSOH</t>
  </si>
  <si>
    <t>01.01.03.22</t>
  </si>
  <si>
    <t>ALIMENTADOR DE TABLERO T-CB1 AL TPC-BA32 DE 3-1X10 mm2 LSOH+1X6mm2 (T) LSOH</t>
  </si>
  <si>
    <t>01.01.03.23</t>
  </si>
  <si>
    <t>ALIMENTADOR DE TABLERO TPC-BA32 A LAS BOMBAS DE AGUA DE 3-1X4 mm2 LSOH+1X2.5mm2 (T) LSOH</t>
  </si>
  <si>
    <t>01.01.03.24</t>
  </si>
  <si>
    <t>ALIMENTADOR DE TABLERO T-CB1 AL TPC-BD DE 3-1X10 mm2 LSOH+1X6mm2 (T) LSOH</t>
  </si>
  <si>
    <t>01.01.03.25</t>
  </si>
  <si>
    <t>ALIMENTADOR DE TABLERO TPC-BD A LAS BOMBAS DE AGUA DE 3-1X4 mm2 LSOH+1X2.5mm2 (T) LSOH</t>
  </si>
  <si>
    <t>01.01.03.26</t>
  </si>
  <si>
    <t>ALIMENTADOR DE TABLERO T-CB1 AL TPC-VM1 DE 3-1X10 mm2 LSOH+1X6mm2 (T) LSOH</t>
  </si>
  <si>
    <t>01.01.03.27</t>
  </si>
  <si>
    <t>ALIMENTADOR DE TABLERO TPC-VM1 A LAS BOMBAS DE AGUA DE 3-1X4 mm2 LSOH+1X2.5mm2 (T) LSOH</t>
  </si>
  <si>
    <t>01.01.03.28</t>
  </si>
  <si>
    <t>ALIMENTADOR DE TABLERO T-CB1 AL TPC-VC DE 3-1X10 mm2 LSOH+1X6mm2 (T) LSOH</t>
  </si>
  <si>
    <t>01.01.03.29</t>
  </si>
  <si>
    <t>ALIMENTADOR DE TABLERO TPC-VC A LAS BOMBAS DE AGUA DE 3-1X4 mm2 LSOH+1X2.5mm2 (T) LSOH</t>
  </si>
  <si>
    <t>01.01.03.30</t>
  </si>
  <si>
    <t>ALIMENTADOR DEL TABLERO T-S4 AL TABLERO TCCO-4 CBLE DE DE 3-1X6 mm2 LSOH+1X4mm2 (T) LSOH</t>
  </si>
  <si>
    <t>01.01.03.31</t>
  </si>
  <si>
    <t>ALIMENTADOR DEL TABLERO T-S3 / TS-2/ TS-1 AL TABLERO TCCO-4 CBLE DE DE 3-1X6 mm2 LSOH+1X4mm2 (T) LSOH</t>
  </si>
  <si>
    <t>01.01.03.32</t>
  </si>
  <si>
    <t>ALIMENTADOR DE TABLERO TSG-2 AL T-CB2  DOBLE TERNA DE 3-1X95 mm2 LSOH+1X16mm2 (T) LSOH</t>
  </si>
  <si>
    <t>01.01.03.33</t>
  </si>
  <si>
    <t>ALIMENTADOR DE TABLERO T-CB2 AL TPC-BA21 DE 3-1X10 mm2 LSOH+1X6mm2 (T) LSOH</t>
  </si>
  <si>
    <t>01.01.03.34</t>
  </si>
  <si>
    <t>ALIMENTADOR DE TABLERO TPC-BA21 A LAS BOMBAS DE AGUA DE 3-1X4 mm2 LSOH+1X2.5mm2 (T) LSOH</t>
  </si>
  <si>
    <t>01.01.03.35</t>
  </si>
  <si>
    <t>ALIMENTADOR DE TABLERO T-CB2 AL TPC-BA22 DE 3-1X10 mm2 LSOH+1X6mm2 (T) LSOH</t>
  </si>
  <si>
    <t>01.01.03.36</t>
  </si>
  <si>
    <t>ALIMENTADOR DE TABLERO TPC-BA22 A LAS BOMBAS DE AGUA DE 3-1X4 mm2 LSOH+1X2.5mm2 (T) LSOH</t>
  </si>
  <si>
    <t>01.01.03.37</t>
  </si>
  <si>
    <t>ALIMENTADOR DE TABLERO T-CB2 AL TPC-VM2 DE 3-1X10 mm2 LSOH+1X6mm2 (T) LSOH</t>
  </si>
  <si>
    <t>01.01.03.38</t>
  </si>
  <si>
    <t>ALIMENTADOR DE TABLERO TPC-VM2 A LAS BOMBAS DE AGUA DE 3-1X4 mm2 LSOH+1X2.5mm2 (T) LSOH</t>
  </si>
  <si>
    <t>TUBERIAS DE PVC Y CONDUIT - PARA ALIMENTADORES (SOTANOS)</t>
  </si>
  <si>
    <t>01.01.03.41</t>
  </si>
  <si>
    <t>TUBERIA DE PVC - SAP DE 100mm2 PARA ACOMETIDAS A BANCOS DE MEDIDORES (BM 1, BM 2, BM 3, BM 4, BMC-01, BMC-02</t>
  </si>
  <si>
    <t>01.01.03.42</t>
  </si>
  <si>
    <t>INTALACION DE TUBERIA DE 25mm PVC - PARA EL TS-4 /TS-3/TS-2</t>
  </si>
  <si>
    <t>01.01.03.43</t>
  </si>
  <si>
    <t>INTALACION DE TUBERIA DE 25mm EMT - PARA LOS TABLEROS TS-4/TS-3/T-S2/TS-1</t>
  </si>
  <si>
    <t>01.01.03.44</t>
  </si>
  <si>
    <t>INTALACION DE TUBERIA DE 50mm EMT - PARA EL TABLERO  T-CB1</t>
  </si>
  <si>
    <t>01.01.03.45</t>
  </si>
  <si>
    <t>INTALACION DE TUBERIA DE 100mm EMT - PARA EL BCI Y SG</t>
  </si>
  <si>
    <t>01.01.04.00</t>
  </si>
  <si>
    <t>CIRCUITOS DERIVADOS (SOTANOS)</t>
  </si>
  <si>
    <t>CABLE DE 2-1X2.5mm2 LSOH + 1X2.5mm2 /T (ALUMBRADO)</t>
  </si>
  <si>
    <t>CABLE DE 2-1X4mm2 LSOH + 1X2.5mm2 /T (TOMAS)</t>
  </si>
  <si>
    <t>TUBO DE 15 MM PVC-SAP (ALUMBRADO)</t>
  </si>
  <si>
    <t>TUBO DE 20 MM PVC-SAP (TOMAS)</t>
  </si>
  <si>
    <t>TUBO DE 15 MM EMT (Alumbrado)</t>
  </si>
  <si>
    <t>01.01.05.00</t>
  </si>
  <si>
    <t>BANDEJAS - CANALIZACIONES DE PVC - CONDUIT (SOTANOS)</t>
  </si>
  <si>
    <t>BANDEJA FG DE 400mmX200mm - TIPO D</t>
  </si>
  <si>
    <t>BANDEJA FG DE 200mmX100mm - TIPO A</t>
  </si>
  <si>
    <t>CURVA A 90° HORIZONTAL DE 400X200mm  D</t>
  </si>
  <si>
    <t>CURVA A 90° VERTICAL DE 400X200mm  D</t>
  </si>
  <si>
    <t>CURVA A 90° HORIZONTAL DE 200X100mm</t>
  </si>
  <si>
    <t>CURVA A 90° VERTICAL DE 200X100mm  A</t>
  </si>
  <si>
    <t>TEE DE 400X200mm  D</t>
  </si>
  <si>
    <t>TEE DE 200X100mm  A</t>
  </si>
  <si>
    <t>01.01.05.09</t>
  </si>
  <si>
    <t>REDUCCION DE 400 A 200mm</t>
  </si>
  <si>
    <t>01.01.05.10</t>
  </si>
  <si>
    <t>FABRICACION DE BAYONETAS - PARA BANDEJA</t>
  </si>
  <si>
    <t>INSTALACION DE LINEA DE ATERRAMIENTO PARA BANDEJA cable de 1x35mm2 - DESNUDO</t>
  </si>
  <si>
    <t>01.01.06.00</t>
  </si>
  <si>
    <t>CONSTRUCCION DE POZOS A TIERRA</t>
  </si>
  <si>
    <t>INSTALACION DE CABLE DESNUDO DE 1X95mm2 DESNUDO PARA LA MALLA DE SPAT</t>
  </si>
  <si>
    <t>INSTALACION DE TIERRA DE CHACRA - CON ADITIVO EN SPAT</t>
  </si>
  <si>
    <t>INTALACION DE CABLE DE 1X95mm2 LSOH -  BAJA TENSION - GBE</t>
  </si>
  <si>
    <t>01.01.06.06</t>
  </si>
  <si>
    <t>INTALACION DE CABLE DE 1X10mm2  -  ATERRAMIENTO DE ASCENSORES</t>
  </si>
  <si>
    <t>01.01.06.07</t>
  </si>
  <si>
    <t>CAJA EQUIPOTENCIAL - SISTEMA SPAT</t>
  </si>
  <si>
    <t>01.01.06.08</t>
  </si>
  <si>
    <t>01.01.06.09</t>
  </si>
  <si>
    <t>CAJA DE PASE (1)  DE 150X150X100MM</t>
  </si>
  <si>
    <t>01.01.06.10</t>
  </si>
  <si>
    <t>01.01.06.11</t>
  </si>
  <si>
    <t>CAJA DE PASE (3)  DE 300X300X150 MM</t>
  </si>
  <si>
    <t>01.01.06.12</t>
  </si>
  <si>
    <t>01.01.06.13</t>
  </si>
  <si>
    <t xml:space="preserve">PRUEBA DEL SISTEMA - MEGADO DEL SISTEMA PAT </t>
  </si>
  <si>
    <t>01.01.06.14</t>
  </si>
  <si>
    <t>ACARREO DE MATERIALES Y ACOPIO DE MATERIALES EXCEDENTES ( AL PUNTO DE ACOPIO  - EN EL MISMO NIVEL DE LA EXCAVACION DISTACIA MAX. 25m)</t>
  </si>
  <si>
    <t>01.01.07.00</t>
  </si>
  <si>
    <t>SALIDAS PARA BOMBAS DE AGUA PARA CONSUMO de 2.0 HP</t>
  </si>
  <si>
    <t>SALIDAS PARA BOMBAS DE AGUA PARA CONSUMO de 4.0 HP</t>
  </si>
  <si>
    <t>SALIDAS PARA BOMBAS DE AGUA PARA CONSUMO de 5.0 HP</t>
  </si>
  <si>
    <t>SALIDAS PARA BOMBAS DE AGUA PARA CONSUMO de 6.0 HP</t>
  </si>
  <si>
    <t>SALIDAS PARA BOMBAS DE AGUA PARA CONSUMO de 7.0 HP</t>
  </si>
  <si>
    <t xml:space="preserve">SALIDAS PARA BOMBAS DE AGUA PARA CONSUMO de 9.0 HP </t>
  </si>
  <si>
    <t>SALIDAS PARA BOMBAS DE AGUA PARA CONSUMO de 5.0 HP (grupo 5)</t>
  </si>
  <si>
    <t>SALIDAS PARA BOMBAS DE AGUA PARA CONSUMO de 8.0 HP (grupo 6)</t>
  </si>
  <si>
    <t>SALIDAS PARA BOMBAS SUMIDERO de 4.0 HP</t>
  </si>
  <si>
    <t>01.01.07.10</t>
  </si>
  <si>
    <t>SALIDAS PARA BOMBA JOVKEY de 3.0 HP</t>
  </si>
  <si>
    <t>01.01.07.11</t>
  </si>
  <si>
    <t>SALIDAS PARA BOMBA BCI de 200 HP</t>
  </si>
  <si>
    <t>01.01.07.12</t>
  </si>
  <si>
    <t>SALIDA PARA CONTROL DE NIVEL - CONSUMO</t>
  </si>
  <si>
    <t>01.01.07.13</t>
  </si>
  <si>
    <t>SALIDA PARA CONTROL DE NIVEL - ACI</t>
  </si>
  <si>
    <t>01.01.07.14</t>
  </si>
  <si>
    <t>SALIDA PARA CONTROL DE NIVEL DE BOMBAS SUMIDERO</t>
  </si>
  <si>
    <t>01.01.07.15</t>
  </si>
  <si>
    <t xml:space="preserve">SALIDA PARA SENSOR DE PRESION DE BOMBAS DE AGUA </t>
  </si>
  <si>
    <t>01.01.07.16</t>
  </si>
  <si>
    <t>SALIDA DE EXTRACTOR EC-S4-01 3.5KW  TRIF</t>
  </si>
  <si>
    <t>01.01.07.17</t>
  </si>
  <si>
    <t>SALIDA DE INYECTOR IC-S4-01 3.5KW  TRIF</t>
  </si>
  <si>
    <t>01.01.07.18</t>
  </si>
  <si>
    <t>SALIDA DE FUERZA PARA INYECTOR  IA-S4-01/IA-S3-01/ IA-S2-01/ IA-S1-01  0.5 HP TRIF</t>
  </si>
  <si>
    <t>01.01.07.19</t>
  </si>
  <si>
    <t>SALIDA DE FUERZA PARA EXTRACTOR  EA-S4-02/EA-S3-01/EA-S2-01/EA-S1-01  0.5 HP TRIF</t>
  </si>
  <si>
    <t>01.01.07.20</t>
  </si>
  <si>
    <t>SALIDA DE FUERZA PARA EXTRACTOR  EC-S1-01  370 W  TRIF</t>
  </si>
  <si>
    <t>01.01.07.21</t>
  </si>
  <si>
    <t>SALIDA DE FUERZA PARA INYECTOR  IC-S1-01  370 W  TRIF</t>
  </si>
  <si>
    <t>01.01.07.22</t>
  </si>
  <si>
    <t>SALIDA DE FUERZA EC-S4-02  550 W  TRIF</t>
  </si>
  <si>
    <t>01.01.07.23</t>
  </si>
  <si>
    <t>SALIDA DE FUERZA PARA JET FAN JF-S4,S3,S2,S1/1,2,3,4  1.1 KW TRIF</t>
  </si>
  <si>
    <t>01.01.07.24</t>
  </si>
  <si>
    <t>SALIDA DE FUERZA PARA VA 26 W</t>
  </si>
  <si>
    <t>01.01.07.25</t>
  </si>
  <si>
    <t>SALIDA DE FUERZA IA-S3/S2 DE 1.5HP TRIF</t>
  </si>
  <si>
    <t>01.01.07.26</t>
  </si>
  <si>
    <t>SALIDA DE FUERZA EA-S3/S2 DE 0.5HP TRIF</t>
  </si>
  <si>
    <t>01.01.07.34</t>
  </si>
  <si>
    <t>SALIDA DE FUERZA PARA TABLERO DE CONTROL TPC-BCI</t>
  </si>
  <si>
    <t>01.01.07.35</t>
  </si>
  <si>
    <t>SALIDA DE FUERZA PARA TABLERO DE CONTROL TPC-BA11</t>
  </si>
  <si>
    <t>01.01.07.36</t>
  </si>
  <si>
    <t>SALIDA DE FUERZA PARA TABLERO DE CONTROL TPC-BA12</t>
  </si>
  <si>
    <t>01.01.07.37</t>
  </si>
  <si>
    <t>SALIDA DE FUERZA PARA TABLERO DE CONTROL TPC-BC</t>
  </si>
  <si>
    <t>01.01.07.38</t>
  </si>
  <si>
    <t>SALIDA DE FUERZA PARA TABLERO DE CONTROL TPC-BD</t>
  </si>
  <si>
    <t>01.01.07.39</t>
  </si>
  <si>
    <t>SALIDA DE FUERZA PARA TABLERO DE CONTROL TPC-BA31</t>
  </si>
  <si>
    <t>01.01.07.40</t>
  </si>
  <si>
    <t>SALIDA DE FUERZA PARA TABLERO DE CONTROL TPC-BA32</t>
  </si>
  <si>
    <t>01.01.07.41</t>
  </si>
  <si>
    <t>SALIDA DE FUERZA PARA TABLERO DE CONTROL TPC-VM1</t>
  </si>
  <si>
    <t>01.01.07.42</t>
  </si>
  <si>
    <t>SALIDA DE FUERZA PARA TABLERO DE CONTROL T-BA</t>
  </si>
  <si>
    <t>01.01.07.43</t>
  </si>
  <si>
    <t>SALIDA DE FUERZA PARA TABLERO DE CONTROL TCCO-4</t>
  </si>
  <si>
    <t>01.01.07.44</t>
  </si>
  <si>
    <t>SALIDA DE FUERZA PARA TABLERO DE CONTROL TCCO-3</t>
  </si>
  <si>
    <t>01.01.07.45</t>
  </si>
  <si>
    <t>SALIDA DE FUERZA PARA TABLERO DE CONTROL TCCO-2</t>
  </si>
  <si>
    <t>01.01.07.46</t>
  </si>
  <si>
    <t>SALIDA DE FUERZA PARA TABLERO DE CONTROL TPC-BA21</t>
  </si>
  <si>
    <t>01.01.07.47</t>
  </si>
  <si>
    <t>SALIDA DE FUERZA PARA TABLERO DE CONTROL TPC-BA22</t>
  </si>
  <si>
    <t>01.01.07.48</t>
  </si>
  <si>
    <t>SALIDA DE FUERZA PARA TABLERO DE CONTROL TPC-VM2</t>
  </si>
  <si>
    <t>01.01.08.00</t>
  </si>
  <si>
    <t>PRUEBAS Y PROTOCOLOS</t>
  </si>
  <si>
    <t>PRUEBAS DE MEGADO DE  TABLEROS EN SOTANOS</t>
  </si>
  <si>
    <t>01.01.09.00</t>
  </si>
  <si>
    <t>INSTALACION DE LUMINARIAS EN AREAS COMUNES - SOTANOS</t>
  </si>
  <si>
    <t>02.01.09.01</t>
  </si>
  <si>
    <t>02.01.09.03</t>
  </si>
  <si>
    <t>01.01.10.00</t>
  </si>
  <si>
    <t>02.01.10.03</t>
  </si>
  <si>
    <t>INSTALACION DE PLACAS PARA INTERRUPTORES MODULARES</t>
  </si>
  <si>
    <t>02.01.10.04</t>
  </si>
  <si>
    <t>INSTALACION DE PLACAS PARA TOMACORRIENTES MODULARES</t>
  </si>
  <si>
    <t>02.02.00.00</t>
  </si>
  <si>
    <t>SISTEMA DE COMUNICACIONES</t>
  </si>
  <si>
    <t>02.02.01.00</t>
  </si>
  <si>
    <t xml:space="preserve">CAJA DE PASO (4) 400X400X200mm </t>
  </si>
  <si>
    <t>02.02.01.03</t>
  </si>
  <si>
    <t>CAJA TIPO "E" 1100X700X150mm (tipo E)</t>
  </si>
  <si>
    <t>02.02.01.04</t>
  </si>
  <si>
    <t>CANALIZACIONES PVC - CONDUIT EMT</t>
  </si>
  <si>
    <t>02.02.01.05</t>
  </si>
  <si>
    <t>TUBERIA DE PVC - SP  EMPOTRADA DE 20mm</t>
  </si>
  <si>
    <t>02.02.01.06</t>
  </si>
  <si>
    <t>TUBERIA DE PVC - SP  EMPOTRADA DE 25mm</t>
  </si>
  <si>
    <t>02.02.01.07</t>
  </si>
  <si>
    <t>TUBERIA DE PVC - SP  EMPOTRADA DE 35mm</t>
  </si>
  <si>
    <t>02.02.01.08</t>
  </si>
  <si>
    <t>TUBERIA EMT DE 20mm</t>
  </si>
  <si>
    <t>02.02.01.09</t>
  </si>
  <si>
    <t>TUBERIA EMT DE 25mm</t>
  </si>
  <si>
    <t>02.02.01.10</t>
  </si>
  <si>
    <t>TUBERIA EMT DE 35mm</t>
  </si>
  <si>
    <t>02.02.01.11</t>
  </si>
  <si>
    <t>TUBERIA EMT DE 80mm (solo comunicaciones exclusivo)</t>
  </si>
  <si>
    <t>02.02.01.12</t>
  </si>
  <si>
    <t>BANDEJA DE 400X100mm (Para comunicaciones)</t>
  </si>
  <si>
    <t>02.02.01.13</t>
  </si>
  <si>
    <t>CURVA VERTICAL A 90° DE 400X200mm</t>
  </si>
  <si>
    <t>02.02.03.00</t>
  </si>
  <si>
    <t>SISTEMA DE DyA (ALARMA CONTRA INCENDIO)</t>
  </si>
  <si>
    <t>SALIDA DE DETECTOR DE HUMO/TEMPERATURA (S/T)</t>
  </si>
  <si>
    <t>SALIDA PARA CORNETA STROBO</t>
  </si>
  <si>
    <t>SALIDA PARA MONITOREO MANUAL SIMPLE, PARA VALVULA MARIPOSA (IAM)</t>
  </si>
  <si>
    <t>02.02.03.04</t>
  </si>
  <si>
    <t>SALIDA PARA PULSADOR /  ESTACION MANUAL</t>
  </si>
  <si>
    <t>02.02.03.06</t>
  </si>
  <si>
    <t>SALIDA PARA GABINETE HERMETICO - DAI CAJA DE 200X200X70MM</t>
  </si>
  <si>
    <t>02.02.03.07</t>
  </si>
  <si>
    <t>TUBERIA PVC - SP - EMPOTRADA HASTA 20MM"</t>
  </si>
  <si>
    <t>02.02.03.08</t>
  </si>
  <si>
    <t>TUBERIA PVC- SP EMPOTRADA DE 25MM"</t>
  </si>
  <si>
    <t>02.02.03.09</t>
  </si>
  <si>
    <t>CAJA DE PASE FG (P) 100X100X50MM / OCTOGONAL</t>
  </si>
  <si>
    <t>02.02.03.10</t>
  </si>
  <si>
    <t>CAJA DE PASE FG TIPO "2.1"  200X200X70MM</t>
  </si>
  <si>
    <t>02.00.00.00</t>
  </si>
  <si>
    <t>02.01.00.00</t>
  </si>
  <si>
    <t>SISTEMA ELECTRICO</t>
  </si>
  <si>
    <t>02.01.01.00</t>
  </si>
  <si>
    <t>SALIDAS DE ARTEFACTO FLUORESCENTE EN TECHO</t>
  </si>
  <si>
    <t>SALIDAS DE LUMINARIA EN TECHO EN AREAS COMUNES</t>
  </si>
  <si>
    <t>SALIDAS DE LUMINARIA EN TECHO EN AREAS COMUNES CON SENSOR DE PRESENCIA</t>
  </si>
  <si>
    <t>02.01.01.04</t>
  </si>
  <si>
    <t>SALIDAS DE LUMINARIA EN TECHO EN DEPARTAMENTOS</t>
  </si>
  <si>
    <t>02.01.01.05</t>
  </si>
  <si>
    <t>SALIDAS DE LUMINARIA CON LAMPARA DICROICA EMPOTRADO EN TECHO</t>
  </si>
  <si>
    <t>02.01.01.06</t>
  </si>
  <si>
    <t>SALIDA PARA LUMINARIA CON LAMPARA DICROICA EMPOTRADO EN TECHO</t>
  </si>
  <si>
    <t>02.01.01.07</t>
  </si>
  <si>
    <t>02.01.01.08</t>
  </si>
  <si>
    <t>SALIDA PARA LUMINARIA EN PARED</t>
  </si>
  <si>
    <t>02.01.01.09</t>
  </si>
  <si>
    <t>SALIDA PARA CACHIMBA</t>
  </si>
  <si>
    <t>02.01.01.10</t>
  </si>
  <si>
    <t>SALIDAS PARA SENSOR DE PRESENCIA</t>
  </si>
  <si>
    <t>02.01.01.11</t>
  </si>
  <si>
    <t>SALIDA DE INTERRUPTORES  ( S., 2S., 3S., S3. )</t>
  </si>
  <si>
    <t>02.01.01.12</t>
  </si>
  <si>
    <t>SALIDAS PARA TOMACORRIENTES DOBLE CON PUESTA A TIERRA</t>
  </si>
  <si>
    <t>02.01.01.13</t>
  </si>
  <si>
    <t>SALIDAS PARA TOMACORRIENTE A PRUEBA DE AGUA</t>
  </si>
  <si>
    <t>02.01.01.14</t>
  </si>
  <si>
    <t>02.01.01.15</t>
  </si>
  <si>
    <t>SALIDA PARA COCINA ELECTRICA</t>
  </si>
  <si>
    <t>02.01.01.16</t>
  </si>
  <si>
    <t>02.01.01.17</t>
  </si>
  <si>
    <t>SALIDA PARA TIMBRE - (GONG)</t>
  </si>
  <si>
    <t>02.01.01.18</t>
  </si>
  <si>
    <t>02.01.01.19</t>
  </si>
  <si>
    <t>SALIDA PARA LAVA SECA</t>
  </si>
  <si>
    <t>02.01.01.20</t>
  </si>
  <si>
    <t>SALIDA DE FUERZA PARA EXTRACTOR
 EC-05
 (3.00HP)</t>
  </si>
  <si>
    <t>02.01.01.21</t>
  </si>
  <si>
    <t>SALIDA DE FUERZA PARA INYECTOR
 IC-06
 (1.50HP)</t>
  </si>
  <si>
    <t>02.01.01.22</t>
  </si>
  <si>
    <t>SALIDA DE FUERZA PARA INYECTOR
 IC-05
 (3.00HP)</t>
  </si>
  <si>
    <t>02.01.01.23</t>
  </si>
  <si>
    <t>SALIDA DE FUERZA PATA TABLERPO DE ASCENSOR</t>
  </si>
  <si>
    <t>02.01.02.00</t>
  </si>
  <si>
    <t>TABLEROS ELECTRICOS  DE CONTROL (INSTALACION DE TABLEROS ARMADOS)</t>
  </si>
  <si>
    <t xml:space="preserve">TABLERO T-CW1 </t>
  </si>
  <si>
    <t>02.01.02.02</t>
  </si>
  <si>
    <t>TABLERO T-ADM</t>
  </si>
  <si>
    <t>02.01.02.03</t>
  </si>
  <si>
    <t>TABLERO T-PLZ</t>
  </si>
  <si>
    <t>02.01.02.04</t>
  </si>
  <si>
    <t>TABLERO T-LC01</t>
  </si>
  <si>
    <t>02.01.02.05</t>
  </si>
  <si>
    <t>TABLERO T-LC02</t>
  </si>
  <si>
    <t>02.01.02.06</t>
  </si>
  <si>
    <t>TABLERO T-LC03</t>
  </si>
  <si>
    <t>02.01.02.07</t>
  </si>
  <si>
    <t>TABLERO T-LC04</t>
  </si>
  <si>
    <t>02.01.02.08</t>
  </si>
  <si>
    <t>TABLERO T-LC05</t>
  </si>
  <si>
    <t>02.01.02.09</t>
  </si>
  <si>
    <t>TABLERO T-LC06</t>
  </si>
  <si>
    <t>02.01.02.10</t>
  </si>
  <si>
    <t>TABLERO T-LC07</t>
  </si>
  <si>
    <t>02.01.02.11</t>
  </si>
  <si>
    <t>TABLERO T1-201</t>
  </si>
  <si>
    <t>02.01.02.12</t>
  </si>
  <si>
    <t>TABLERO T1-202</t>
  </si>
  <si>
    <t>02.01.02.13</t>
  </si>
  <si>
    <t>TABLERO T1-203</t>
  </si>
  <si>
    <t>02.01.02.14</t>
  </si>
  <si>
    <t>TABLERO T1-204</t>
  </si>
  <si>
    <t>02.01.02.15</t>
  </si>
  <si>
    <t>TABLERO T1-205</t>
  </si>
  <si>
    <t>02.01.02.16</t>
  </si>
  <si>
    <t>TABLERO T1-206</t>
  </si>
  <si>
    <t>02.01.02.17</t>
  </si>
  <si>
    <t>TABLERO T1-207</t>
  </si>
  <si>
    <t>02.01.02.18</t>
  </si>
  <si>
    <t>TABLERO T1-208</t>
  </si>
  <si>
    <t>02.01.02.19</t>
  </si>
  <si>
    <t>TABLERO T1-209</t>
  </si>
  <si>
    <t>02.01.02.20</t>
  </si>
  <si>
    <t>TABLERO T1-210</t>
  </si>
  <si>
    <t>02.01.02.21</t>
  </si>
  <si>
    <t>TABLERO T1-301 AL T1-311</t>
  </si>
  <si>
    <t>02.01.02.22</t>
  </si>
  <si>
    <t>TABLERO T1-401 AL T1-411</t>
  </si>
  <si>
    <t>02.01.02.23</t>
  </si>
  <si>
    <t>TABLERO T1-501 AL T1-511</t>
  </si>
  <si>
    <t>02.01.02.24</t>
  </si>
  <si>
    <t>TABLERO T1-601 AL T1-611</t>
  </si>
  <si>
    <t>02.01.02.25</t>
  </si>
  <si>
    <t>TABLERO T1-701 AL T1-711</t>
  </si>
  <si>
    <t>02.01.02.26</t>
  </si>
  <si>
    <t>TABLERO T1-801 AL T1-811</t>
  </si>
  <si>
    <t>02.01.02.27</t>
  </si>
  <si>
    <t>TABLERO T1-901 AL T1-911</t>
  </si>
  <si>
    <t>02.01.02.28</t>
  </si>
  <si>
    <t>TABLERO T1-1001 AL T1-1011</t>
  </si>
  <si>
    <t>02.01.02.29</t>
  </si>
  <si>
    <t>TABLERO T1-1101 AL T1-1111</t>
  </si>
  <si>
    <t>02.01.02.30</t>
  </si>
  <si>
    <t>TABLERO T1-1201 AL T1-1211</t>
  </si>
  <si>
    <t>02.01.02.31</t>
  </si>
  <si>
    <t>TABLERO T1-1301 AL T1-1311</t>
  </si>
  <si>
    <t>02.01.02.32</t>
  </si>
  <si>
    <t>TABLERO T1-1401 AL T1-1411</t>
  </si>
  <si>
    <t>02.01.02.33</t>
  </si>
  <si>
    <t>TABLERO T1-1501 AL T1-1511</t>
  </si>
  <si>
    <t>02.01.02.34</t>
  </si>
  <si>
    <t>TABLERO T1-1601 AL T1-1611</t>
  </si>
  <si>
    <t>02.01.02.35</t>
  </si>
  <si>
    <t>TABLERO T1-1701 AL T1-1711</t>
  </si>
  <si>
    <t xml:space="preserve"> </t>
  </si>
  <si>
    <t>02.01.02.36</t>
  </si>
  <si>
    <t>TABLERO T-SUM1</t>
  </si>
  <si>
    <t>02.01.02.37</t>
  </si>
  <si>
    <t>TABLERO T-SUM2</t>
  </si>
  <si>
    <t>02.01.02.38</t>
  </si>
  <si>
    <t>TABLERO T-AZ</t>
  </si>
  <si>
    <t>02.01.02.39</t>
  </si>
  <si>
    <t>TABLERO TPC-ASC1</t>
  </si>
  <si>
    <t>02.01.02.40</t>
  </si>
  <si>
    <t>TABLERO TPC-ASC2</t>
  </si>
  <si>
    <t>02.01.02.41</t>
  </si>
  <si>
    <t>TABLERO TPC-VP1</t>
  </si>
  <si>
    <t>02.01.02.42</t>
  </si>
  <si>
    <t>TABLERO TEM-01</t>
  </si>
  <si>
    <t>02.01.02.43</t>
  </si>
  <si>
    <t>TABLERO TP-DC1</t>
  </si>
  <si>
    <t>02.01.02.44</t>
  </si>
  <si>
    <t>TABLERO TP-AC1</t>
  </si>
  <si>
    <t>02.01.03.00</t>
  </si>
  <si>
    <t xml:space="preserve">Alimentador del  TSG-1 al T-CW1 3-1x6mm2 (F), LS0H-XLPE + 1x4mm2 (T), LS0H
</t>
  </si>
  <si>
    <t xml:space="preserve">Alimentador del  TSG-1 al T-ADM 3-1x6mm2 (F), LS0H-XLPE + 1x4mm2 (T), LS0H
</t>
  </si>
  <si>
    <t>02.01.03.03</t>
  </si>
  <si>
    <t xml:space="preserve">Alimentador del  TSG-1 al T-PLZ 3-1x6mm2 (F), LS0H-XLPE + 1x4mm2 (T), LS0H
</t>
  </si>
  <si>
    <t>02.01.03.04</t>
  </si>
  <si>
    <t xml:space="preserve">Alimentador del  TSG-1 al T-SUM1 3-1x6mm2 (F), LS0H-XLPE + 1x4mm2 (T), LS0H
</t>
  </si>
  <si>
    <t>02.01.03.05</t>
  </si>
  <si>
    <t xml:space="preserve">Alimentador del  TSG-1 al T-SUM2 3-1x6mm2 (F), LS0H-XLPE + 1x4mm2 (T), LS0H
</t>
  </si>
  <si>
    <t>02.01.03.06</t>
  </si>
  <si>
    <t xml:space="preserve">Alimentador del  TSG-1 al T-AZ 3-1x6mm2 (F), LS0H-XLPE + 1x4mm2 (T), LS0H
</t>
  </si>
  <si>
    <t>02.01.03.07</t>
  </si>
  <si>
    <t>Alimentador del  TSG-1 al TPC-ASC1 3-1x25mm2 (F), LS0H-XLPE</t>
  </si>
  <si>
    <t>02.01.03.08</t>
  </si>
  <si>
    <t>Alimentador del  TSG-1 al TPC-ASC2 3-1x25mm2 (F), LS0H-XLPE</t>
  </si>
  <si>
    <t>02.01.03.09</t>
  </si>
  <si>
    <t xml:space="preserve">Alimentador del  GE al TEM-01 3-1x10mm2 (F) + 1x4mm2 (T), LS0H-XLPE
</t>
  </si>
  <si>
    <t>02.01.03.10</t>
  </si>
  <si>
    <t>Alimentador del  TEM-01 al TPC-VP1 3-1x6mm2 (F), LS0H-XLPE/FR + 1x4mm2 (T), LS0H</t>
  </si>
  <si>
    <t>02.01.03.11</t>
  </si>
  <si>
    <t>Alimentador del  TEM-01 al TSG-1 3-1x10mm2 (F) + 1x4mm2 (T), LS0H-XLPE</t>
  </si>
  <si>
    <t>02.01.03.12</t>
  </si>
  <si>
    <t>Alimentador del  PANELES SOLARES al TP-DC1 2x1-4mm2 H1Z2Z2-K + 1-4mm2 (T) NH-80</t>
  </si>
  <si>
    <t>02.01.03.13</t>
  </si>
  <si>
    <t>Alimentador del  TP-DC1 al INVERSOR 2x1-4mm2 H1Z2Z2-K + 1-4mm2 (T) NH-80</t>
  </si>
  <si>
    <t>02.01.03.14</t>
  </si>
  <si>
    <t>Alimentador del  INVERSOR al TP-AC1 3x1-16mm2 N2XOH + 1-6mm2 (T) NH-80</t>
  </si>
  <si>
    <t>02.01.03.15</t>
  </si>
  <si>
    <t xml:space="preserve">Alimentador del  TP-AC1 al T-SG 3x1-16mm2 N2XOH + 1-6mm2 (T) NH-80
</t>
  </si>
  <si>
    <t>02.01.03.16</t>
  </si>
  <si>
    <t xml:space="preserve">CABLE DE 2-1x6mm2, LS0H-XLPE (F) + 1x4mm2, LS0H (T)  - ALIMENTADOR  DE BCO DE MEDIDORES A DEPARTAMENTOS </t>
  </si>
  <si>
    <t>02.01.03.17</t>
  </si>
  <si>
    <t xml:space="preserve">CABLE DE 2-1x10mm2, LS0H-XLPE (F) + 1x4mm2, LS0H (T) - ALIMENTADOR  DE BCO DE MEDIDORES A DEPARTAMENTOS </t>
  </si>
  <si>
    <t>02.01.03.18</t>
  </si>
  <si>
    <t xml:space="preserve">CABLE DE 2-1x16mm2, LS0H-XLPE (F) + 1x4mm2, LS0H (T) - ALIMENTADOR  DE BCO DE MEDIDORES A DEPARTAMENTOS </t>
  </si>
  <si>
    <t>02.01.03.19</t>
  </si>
  <si>
    <t xml:space="preserve">CABLE DE 2-1x25mm2, LS0H-XLPE (F) + 1x4mm2, LS0H (T) - ALIMENTADOR  DE BCO DE MEDIDORES A DEPARTAMENTOS </t>
  </si>
  <si>
    <t>02.01.03.20</t>
  </si>
  <si>
    <t xml:space="preserve">CABLE DE 3-1x16mm2, LS0H-XLPE (F)) + 1x6mm2, LS0H (T) - ALIMENTADOR  DE BCO DE MEDIDORES A DEPARTAMENTOS </t>
  </si>
  <si>
    <t>02.01.03.21</t>
  </si>
  <si>
    <t>BANCOS DE MEDIDORES (Colocacion de pases, entubado, peinado de cables, colocacion de cajas de pase NO incluye obras civiles)</t>
  </si>
  <si>
    <t>02.01.04.00</t>
  </si>
  <si>
    <t xml:space="preserve">TUBERIAS DE PVC  - PARA ALIMENTADORES </t>
  </si>
  <si>
    <t xml:space="preserve">INSTALACION DE TUBERIA DE PVC - SAP DE 20mm PARA TCVP </t>
  </si>
  <si>
    <t>02.01.04.02</t>
  </si>
  <si>
    <t xml:space="preserve">INSTALACION DE TUBERIA DE PVC - SAP DE 25mm PARA TCVP </t>
  </si>
  <si>
    <t>02.01.04.03</t>
  </si>
  <si>
    <t xml:space="preserve">INSTALACION DE TUBERIA DE PVC - SAP DE 35mm PARA TCVP </t>
  </si>
  <si>
    <t>02.01.04.04</t>
  </si>
  <si>
    <t xml:space="preserve">INSTALACION DE TUBERIA EMT DE 20mm </t>
  </si>
  <si>
    <t>02.01.04.05</t>
  </si>
  <si>
    <t xml:space="preserve">INSTALACION DE TUBERIA EMT DE 25mm </t>
  </si>
  <si>
    <t>02.01.04.06</t>
  </si>
  <si>
    <t xml:space="preserve">INSTALACION DE TUBERIA EMT DE 40mm </t>
  </si>
  <si>
    <t>02.01.04.07</t>
  </si>
  <si>
    <t xml:space="preserve">INSTALACION DE TUBERIA EMT DE 50mm </t>
  </si>
  <si>
    <t>02.01.04.08</t>
  </si>
  <si>
    <t>INSTALACION DE TUBERIA DE PVC - SAP DE 100mm (ACOMETIDAS)</t>
  </si>
  <si>
    <t>02.01.04.09</t>
  </si>
  <si>
    <t>INSTALACION DE TUBERIA DE PVC - SAP DE 150mm (ACOMETIDAS)</t>
  </si>
  <si>
    <t>CIRCUITOS DERIVADOS</t>
  </si>
  <si>
    <t>02.01.05.01</t>
  </si>
  <si>
    <t>CABLE DE 2-1x2.5mm2, LS0H(F) + 1x2.5mm2, LS0H(T) (ALUMBRADO)</t>
  </si>
  <si>
    <t>02.01.05.02</t>
  </si>
  <si>
    <t>CABLE DE 2-1X4mm2 LSOH + 1X2.5mm2 /T (TOMACORRIENTES)</t>
  </si>
  <si>
    <t>02.01.05.03</t>
  </si>
  <si>
    <t>TUBO DE 20 MM PVC-SAP (ALUMBRADO )</t>
  </si>
  <si>
    <t>02.01.05.04</t>
  </si>
  <si>
    <t>TUBO DE 20 MM PVC-SAP (TOMACORRIENTES )</t>
  </si>
  <si>
    <t>02.01.06.00</t>
  </si>
  <si>
    <t>BANDEJAS - CANALIZACIONES DE PVC - CONDUIT</t>
  </si>
  <si>
    <t>02.01.06.01</t>
  </si>
  <si>
    <t>BANDEJA FG DE 200mmX100mm - HORIZONTAL</t>
  </si>
  <si>
    <t>02.01.06.02</t>
  </si>
  <si>
    <t>BANDEJA FG DE 200mmX100mm - VERTICAL</t>
  </si>
  <si>
    <t>02.01.06.03</t>
  </si>
  <si>
    <t>BANDEJA FG DE 300mmX100mm- HORIZONTAL</t>
  </si>
  <si>
    <t>02.01.06.04</t>
  </si>
  <si>
    <t>BANDEJA FG DE 300mmX100mm- VERTICAL</t>
  </si>
  <si>
    <t>02.01.06.05</t>
  </si>
  <si>
    <t>BANDEJA FG DE 500mmX100mm- HORIZONTAL</t>
  </si>
  <si>
    <t>02.01.06.06</t>
  </si>
  <si>
    <t>BANDEJA FG DE 500mmX100mm- VERTICAL</t>
  </si>
  <si>
    <t>02.01.06.07</t>
  </si>
  <si>
    <t>INSTALACION DE ACCESORIOS - PARA BANDEJA</t>
  </si>
  <si>
    <t>02.01.06.08</t>
  </si>
  <si>
    <t>02.01.06.09</t>
  </si>
  <si>
    <t>CAJA DE PASE DE 100X100X50 MM</t>
  </si>
  <si>
    <t>02.01.06.10</t>
  </si>
  <si>
    <t>02.01.06.11</t>
  </si>
  <si>
    <t>CAJA DE PASE (2)  DE 250X250X100 MM</t>
  </si>
  <si>
    <t>02.01.07.00</t>
  </si>
  <si>
    <t>02.01.07.01</t>
  </si>
  <si>
    <t>02.01.07.02</t>
  </si>
  <si>
    <t>02.01.07.03</t>
  </si>
  <si>
    <t>PRUEBAS DE MEGADO DE CIRCUITOS Y TABLEROS ELECTRICOS DE DISTRIBUCION Y FUERZA- AREAS COMUNES</t>
  </si>
  <si>
    <t>02.01.08.01</t>
  </si>
  <si>
    <t>02.01.08.02</t>
  </si>
  <si>
    <t>02.01.08.03</t>
  </si>
  <si>
    <t>INSTALACION DE LUMINARIAS EN PARED "BRAQUETE"</t>
  </si>
  <si>
    <t>02.01.08.04</t>
  </si>
  <si>
    <t>INSTALACION DE SENSORES DE MOVIMIENTO EN AREAS COMUNES</t>
  </si>
  <si>
    <t>INSTALACION DE PLACAS PARA INTERRUPTORES -MODULARES</t>
  </si>
  <si>
    <t>02.01.09.02</t>
  </si>
  <si>
    <t>INSTALACION DE PLACAS PARA TOMACORRIENTES - MODULARES</t>
  </si>
  <si>
    <t>INSTALACION DE PLACAS PARA TIMBRES</t>
  </si>
  <si>
    <t>02.01.09.04</t>
  </si>
  <si>
    <t>INSTALACION DE CAMPANILLA PARA TIMBRE</t>
  </si>
  <si>
    <t>SALIDA DE TELEFONO INT.</t>
  </si>
  <si>
    <t>SALIDA DE TELEFONO BOMBEROS</t>
  </si>
  <si>
    <t>SALIDA PARA PORTERO DE INTERCOM . DEPARTAMENTOS</t>
  </si>
  <si>
    <t>02.02.02.00</t>
  </si>
  <si>
    <t>BANDEJA DE 300X100 - COMUNICACIONES - VERTICAL</t>
  </si>
  <si>
    <t>02.02.02.02</t>
  </si>
  <si>
    <t>BANDEJA DE 400X100 - COMUNICACIONES - VERTICAL</t>
  </si>
  <si>
    <t>02.02.02.03</t>
  </si>
  <si>
    <t>ATERRAMIENTO DE BANDEJA DE COMUNICACIONES CON CABLE DESNUDO DE 25mm2</t>
  </si>
  <si>
    <t>CAJA DE PASE (0)  DE 100X100X50 MM</t>
  </si>
  <si>
    <t>CAJA DE PASE (1)  DE 150X150X100 MM</t>
  </si>
  <si>
    <t>02.02.04.00</t>
  </si>
  <si>
    <t>TUBERIA DE PVC - SP  EMPOTRADA DE 20mm INT</t>
  </si>
  <si>
    <t>TUBERIA DE PVC - SP  EMPOTRADA DE 20mm FO</t>
  </si>
  <si>
    <t>02.02.04.03</t>
  </si>
  <si>
    <t>TUBERIA DE PVC - SP  EMPOTRADA DE 25mm TV</t>
  </si>
  <si>
    <t>02.02.05.00</t>
  </si>
  <si>
    <t>SALIDA DE DETECTOR DE HUMO</t>
  </si>
  <si>
    <t>02.02.05.02</t>
  </si>
  <si>
    <t>SALIDA DE DETECTOR DE TEMPERATURA</t>
  </si>
  <si>
    <t>02.02.05.03</t>
  </si>
  <si>
    <t>SALIDA PARA CORNETA ESTROBOSCOPICA</t>
  </si>
  <si>
    <t>02.02.05.04</t>
  </si>
  <si>
    <t>02.02.05.05</t>
  </si>
  <si>
    <t xml:space="preserve">SALIDA PARA MODULO DE MONITOREO </t>
  </si>
  <si>
    <t>02.02.05.06</t>
  </si>
  <si>
    <t>02.02.05.07</t>
  </si>
  <si>
    <t>SALIDA PARA "FACU"PANEL DE ALARMA CONTRAINCENDIOS - CACI</t>
  </si>
  <si>
    <t>02.02.05.02.01</t>
  </si>
  <si>
    <t>CAJA DE PASE TIPO "1.1" 150X150X100MM</t>
  </si>
  <si>
    <t>02.02.05.03.01</t>
  </si>
  <si>
    <t xml:space="preserve">INSTALACION DE TUBERIA DE PVC - SAP DE 25mm </t>
  </si>
  <si>
    <t>02.02.05.03.02</t>
  </si>
  <si>
    <t xml:space="preserve">INSTALACION DE TUBERIA DE PVC - SAP DE 20mm </t>
  </si>
  <si>
    <t>02.02.05.03.03</t>
  </si>
  <si>
    <t>02.02.05.03.04</t>
  </si>
  <si>
    <t>02.02.06.00</t>
  </si>
  <si>
    <t>INSTALACION DE PLACAS DE TV/TF/TV - TAPAS CIEGAS</t>
  </si>
  <si>
    <t>02.02.06.01</t>
  </si>
  <si>
    <t>INSTALACION DE PLACAS TV/TF/INT - TAPAS CIEGAS</t>
  </si>
  <si>
    <t>02.02.06.02</t>
  </si>
  <si>
    <t>INSTALACION DE GUIAS (RAFIA) EN CANALIZACIÓN DE TV, INT, DYA EN DEPARTAMENTOS Y AREAS COMUNES</t>
  </si>
  <si>
    <t>SISTEMA FOTOVOLTAICO  (SOLO CANALIZACION Y CAJAS)</t>
  </si>
  <si>
    <t>02.02.00.01</t>
  </si>
  <si>
    <t>INSTALACION DE CABLE 2x1-4mm2 H1Z2Z2-K + 1-4mm2 (T) NH-80</t>
  </si>
  <si>
    <t>02.02.00.02</t>
  </si>
  <si>
    <t xml:space="preserve">INSTALACION DE TUBERIA EMT  DE 20mm </t>
  </si>
  <si>
    <t>02.02.00.03</t>
  </si>
  <si>
    <t>INSTALACION DE CAJA DE PASE (1)  DE 150X150X100 MM</t>
  </si>
  <si>
    <t>02.02.07.00</t>
  </si>
  <si>
    <t xml:space="preserve">TRABAJOS - PRELIMINARES </t>
  </si>
  <si>
    <t>02.02.07.01</t>
  </si>
  <si>
    <t>TRAZOS Y REPLANTEOS EN CAMPO - DE LAS INSTALACIONES ELECTRICAS (EL PROPIETARIO SE ENCARGARA DE LOS TRAZOS DE MUROS DE ARQUITECTURA Y NIVELES EN LA ETAPA DE TECHOS, TABIQUERIA Y ACABADOS)</t>
  </si>
  <si>
    <t>ALCANCES:
- EN EL PRESUPESTO ESTA INCLUIDO EL APOYO DE MANO DE OBRA PARA LAS INSTALACIONES ELECTRICAS PROVISIONALES DE LA OBRA.
- EL PROYECTO CONTEMPLA LA GARANTIA POR 01 AÑO DE LAS INSTALACIONES IIEE 
- EL PRESUPUESTO CONTEMPLA LA ENTREGA DE DOSIER Y PLANOS DE REPLANTEO EN DIGITAL.
- EL PRESUPUESTO CONTEMPLA UN INGENIERO PARA EL CONTROL, COORDINACION DE OBRA, REPLANTEOS, ENTREGA DE PROTOCOLOS DE ENTREGA DE TRABAJOS Y PEDIDOS DE MATERIALES.
- EL PROPIETARIO DE LA OBRA SE ENCARGARA EN SU INTEGRIDAD DE LA PAZ SOCIAL Y SINDICAL.
- EL PROPIETARIO FACILITARA EL AGUA, ENERGIA, LA GRUA O MONTACARGA PARA EL ACARREO HORIZONTAL Y VERTICAL DE LOS MATERIALES PARA LA OBRA.
- EL PROPIETARIO DESIGNARA UN ESPACIO PARA EL ALMACEN, VESTUARIO Y OFICINA PARA EL PERSONAL DE IIEE - JROMERO
- EL PROPIETARIO ES RESPONSABLE DE LOS TRAZOS DE MUROS, NIVELES, Y OTROS TRAZOS TOPOGRAFICOS NECESARIOS PARA LA EJECUCUION DE LOS TRABAJOS ELECTRICOS.</t>
  </si>
  <si>
    <t>GASTOS GENERALES +UTILIDAD</t>
  </si>
  <si>
    <t>INSTALACIONES ELECTRICAS</t>
  </si>
  <si>
    <t>ATENCION</t>
  </si>
  <si>
    <t>INGENIERO RAUL AMADO</t>
  </si>
  <si>
    <t>PROYECTO</t>
  </si>
  <si>
    <t>PRESPUESTO</t>
  </si>
  <si>
    <t>CLIENTE</t>
  </si>
  <si>
    <t>FECHA</t>
  </si>
  <si>
    <t>P.U (S/.)</t>
  </si>
  <si>
    <t>PARCIAL (S/.)</t>
  </si>
  <si>
    <t>01.01</t>
  </si>
  <si>
    <t>SISTEMA DE ALUMBRADO</t>
  </si>
  <si>
    <t xml:space="preserve">    SALIDAS DE ALUMBRADO</t>
  </si>
  <si>
    <t xml:space="preserve">        SALIDA PARA LUMINARIA EN TECHO</t>
  </si>
  <si>
    <t xml:space="preserve">        SALIDA PARA LUMINARIA DE EMERGENCIA</t>
  </si>
  <si>
    <t xml:space="preserve">        SALIDA PARA EXTRACTOR EN BAÑOS-DEPOSITOS</t>
  </si>
  <si>
    <t>01.01.01.08</t>
  </si>
  <si>
    <t xml:space="preserve">        SALIDA PARA LUMINARIA BRAQUETTE/LUZ DE GUARDIA</t>
  </si>
  <si>
    <t xml:space="preserve">    SALIDAS DE INTERRUPTORES</t>
  </si>
  <si>
    <t xml:space="preserve">        SALIDA PARA INTERRUPTOR ES SIMPLES</t>
  </si>
  <si>
    <t xml:space="preserve">        SALIDA PARA INTERRUPTOR ES DOBLES</t>
  </si>
  <si>
    <t xml:space="preserve">        SALIDA PARA INTERRUPTOR ES TRIPLES</t>
  </si>
  <si>
    <t xml:space="preserve">    CANALIZACIÓN PVC Y EMT</t>
  </si>
  <si>
    <t xml:space="preserve">        CANALIZACIÓN TUBERÍA PVC-SAP D=3/4"</t>
  </si>
  <si>
    <t xml:space="preserve">   CAJAS DE PASE</t>
  </si>
  <si>
    <t xml:space="preserve">      CAJAS DE PASE DE 100X100X50MM</t>
  </si>
  <si>
    <t xml:space="preserve">      CAJAS DE PASE DE 150X150X100MM</t>
  </si>
  <si>
    <t xml:space="preserve">      CAJAS DE PASE DE 200X200100MM</t>
  </si>
  <si>
    <t xml:space="preserve">        SALIDA PARA TP-DC1</t>
  </si>
  <si>
    <t xml:space="preserve">        SALIDA PARA TP-AC1</t>
  </si>
  <si>
    <t xml:space="preserve">        SALIDA PARA INVERSOR</t>
  </si>
  <si>
    <t xml:space="preserve">        ALIMENTADOR 3X1X16mm2LSOH(F)+1X6mm2(T)</t>
  </si>
  <si>
    <t xml:space="preserve">        TUBERÍA ELÉCTRICA EMT Ø50mm2 ALIMENTADOR SG1 A TP-AC1</t>
  </si>
  <si>
    <t xml:space="preserve">        TUBERÍA ELÉCTRICA EMT Ø25mm2 ALIMENTADOR PANELES SOLARES A TP-DC1</t>
  </si>
  <si>
    <t xml:space="preserve">        CAJAS DE PASE 200X200X150mm</t>
  </si>
  <si>
    <t>01.02</t>
  </si>
  <si>
    <t xml:space="preserve">    SUMINISTRO E INSTALACION DE TABLEROS ELÉCTRICOS</t>
  </si>
  <si>
    <t xml:space="preserve">          INSTALACION DE TABLERO SERVICIOS GENERALES TSG</t>
  </si>
  <si>
    <t xml:space="preserve">          INSTALACION DE TABLERO BOMBA DE AGUA TF-BA</t>
  </si>
  <si>
    <t xml:space="preserve">          INSTALACION DE TABLERO SOTANO TS-01</t>
  </si>
  <si>
    <t xml:space="preserve">          INSTALACION DE TABLERO  SOTANOTS-02</t>
  </si>
  <si>
    <t xml:space="preserve">          INSTALACION DE TABLERO SOTANO TS-03</t>
  </si>
  <si>
    <t xml:space="preserve">          INSTALACION DE TABLERO SOTANO TS-04</t>
  </si>
  <si>
    <t xml:space="preserve">          INSTALACION DE TABLERO LOCAL COMERCIAL</t>
  </si>
  <si>
    <t xml:space="preserve">          INSTALACION DE TABLERO SUM</t>
  </si>
  <si>
    <t>01.02.01.09</t>
  </si>
  <si>
    <t xml:space="preserve">          INSTALACION DE TABLERO T - ADM</t>
  </si>
  <si>
    <t>01.02.01.10</t>
  </si>
  <si>
    <t xml:space="preserve">          INSTALACION DE TABLERO TD-AZ</t>
  </si>
  <si>
    <t>01.02.01.11</t>
  </si>
  <si>
    <t xml:space="preserve">          INSTALACION DE TABLERO TD-ASC</t>
  </si>
  <si>
    <t>01.02.01.12</t>
  </si>
  <si>
    <t xml:space="preserve">          INSTALACION DE TABLERO T - CN1</t>
  </si>
  <si>
    <t>01.02.01.13</t>
  </si>
  <si>
    <t xml:space="preserve">          INSTALACION DE TABLERO TTA</t>
  </si>
  <si>
    <t>01.02.01.14</t>
  </si>
  <si>
    <t xml:space="preserve">          INSTALACION DE TABLERO DPTOS.</t>
  </si>
  <si>
    <t>01.03</t>
  </si>
  <si>
    <t>SALIDAS DE FUERZA Y ALIMENTADORES</t>
  </si>
  <si>
    <t>01.03.01</t>
  </si>
  <si>
    <t xml:space="preserve">    SALIDAS DE TOMACORRIENTE Y SALIDAS DE FUERZA</t>
  </si>
  <si>
    <t>01.03.01.01</t>
  </si>
  <si>
    <t xml:space="preserve">        SALIDA PARA TOMACORRIENTE BIPOLAR DOBLE CON ESPIGA A TIERRA</t>
  </si>
  <si>
    <t>01.03.01.02</t>
  </si>
  <si>
    <t xml:space="preserve">        SALIDA PARA TOMACORRIENTE BIPOLAR DOBLE A PRUEBA DE AGUA</t>
  </si>
  <si>
    <t>01.03.01.03</t>
  </si>
  <si>
    <t xml:space="preserve">        SALIDA DE FUERZA PARA  COCINA</t>
  </si>
  <si>
    <t>01.03.01.04</t>
  </si>
  <si>
    <t xml:space="preserve">        SALIDA PARA TOMACORRIENTE LAVASECA</t>
  </si>
  <si>
    <t>01.03.01.05</t>
  </si>
  <si>
    <t xml:space="preserve">        SALIDA PARA PULSADOR DE TIMBRE</t>
  </si>
  <si>
    <t>01.03.01.06</t>
  </si>
  <si>
    <t xml:space="preserve">        SALIDA PARA CHAPA ELÉCTRICA</t>
  </si>
  <si>
    <t>01.03.01.07</t>
  </si>
  <si>
    <t xml:space="preserve">        SALIDA PARA CAMPANA EXTRACTORA</t>
  </si>
  <si>
    <t>01.03.01.08</t>
  </si>
  <si>
    <t xml:space="preserve">        SALIDA DE FUERZA PARA ASCENSORES</t>
  </si>
  <si>
    <t>01.03.01.09</t>
  </si>
  <si>
    <t xml:space="preserve">        SALIDA DE FUERZA PARA BOMBAS DE AGUA TPC-BA 11</t>
  </si>
  <si>
    <t>01.03.01.10</t>
  </si>
  <si>
    <t xml:space="preserve">        SALIDA DE FUERZA PARA BOMBAS DE AGUA TPC-BA 12</t>
  </si>
  <si>
    <t>01.03.01.11</t>
  </si>
  <si>
    <t xml:space="preserve">        SALIDA DE FUERZA PARA BOMBAS DE AGUA LOCALES COMERCIALES</t>
  </si>
  <si>
    <t>01.03.01.12</t>
  </si>
  <si>
    <t xml:space="preserve">        SALIDA DE FUERZA PARA BOMBAS SUMIDERO </t>
  </si>
  <si>
    <t>01.03.01.13</t>
  </si>
  <si>
    <t xml:space="preserve">        SALIDA DE FUERZA PARA INVERSOR SUNNY TRYPOWER 3KW</t>
  </si>
  <si>
    <t>01.03.01.14</t>
  </si>
  <si>
    <t xml:space="preserve">        SALIDA PARA  TABLERO DE  CONTROL BOMBA DE AGUA TC-BA</t>
  </si>
  <si>
    <t>01.03.01.15</t>
  </si>
  <si>
    <t xml:space="preserve">        SALIDA PARA TABLERO DE CONTROL ACELEROGRAFO  TC-AC</t>
  </si>
  <si>
    <t>01.03.01.16</t>
  </si>
  <si>
    <t xml:space="preserve">        SALIDA PARA TABLERO DE CONTROL BOMBA SUMIDERO TC-BS</t>
  </si>
  <si>
    <t>01.03.01.17</t>
  </si>
  <si>
    <t xml:space="preserve">        SALIDA PARA  TABLERO DE  CONTROL BOMBA CONTRA INCENDIO  TC-BCI</t>
  </si>
  <si>
    <t>01.03.01.18</t>
  </si>
  <si>
    <t xml:space="preserve">        SALIDA PARA  TABLERO DE  CONTROL BOMBA CONTRA INCENDIO  TPC-BCI</t>
  </si>
  <si>
    <t>01.03.01.19</t>
  </si>
  <si>
    <t xml:space="preserve">        SALIDA PARA  TABLERO DE  CONTROL TPC-BD</t>
  </si>
  <si>
    <t>01.03.01.20</t>
  </si>
  <si>
    <t xml:space="preserve">        SALIDA PARA  TABLERO DE  CONTROL BOMBA JOCKEY TC-BJ</t>
  </si>
  <si>
    <t>01.03.01.21</t>
  </si>
  <si>
    <t xml:space="preserve">        SALIDA PARA  TABLERO DE  CONTROL VESTIBULOS PREVIOS TC-VP</t>
  </si>
  <si>
    <t>01.03.01.22</t>
  </si>
  <si>
    <t xml:space="preserve">        SALIDA PARA  TABLERO DE  CONTROL  TC-ASC-1,TC-ASC2</t>
  </si>
  <si>
    <t>01.03.01.23</t>
  </si>
  <si>
    <t xml:space="preserve">        SALIDA PARA  TABLERO DE  CONTROL DE MONOXIDO TP-CO</t>
  </si>
  <si>
    <t>01.03.01.24</t>
  </si>
  <si>
    <t xml:space="preserve">        SALIDA PARA  TABLERO DE  CONTROL DE MONOXIDO TCM-01</t>
  </si>
  <si>
    <t>01.03.01.25</t>
  </si>
  <si>
    <t xml:space="preserve">        SALIDA PARA  TABLERO DE  CONTROL DE MONOXIDO TCM-02</t>
  </si>
  <si>
    <t>01.03.01.26</t>
  </si>
  <si>
    <t xml:space="preserve">        SALIDA PARA  TABLERO DE  CONTROL DE MONOXIDO TCM-03</t>
  </si>
  <si>
    <t>01.03.01.27</t>
  </si>
  <si>
    <t xml:space="preserve">        SALIDA PARA VENTILADOR CENTRIFUGO VC. TCH - 04</t>
  </si>
  <si>
    <t>01.03.01.28</t>
  </si>
  <si>
    <t xml:space="preserve">        SALIDA DE FUERZA BOMBA CONTRA INCENDIO PRINCIPAL  </t>
  </si>
  <si>
    <t>01.03.01.29</t>
  </si>
  <si>
    <t xml:space="preserve">        SALIDA DE FUERZA EN GRUPO ELECTROGENO</t>
  </si>
  <si>
    <t>01.03.01.30</t>
  </si>
  <si>
    <t xml:space="preserve">        SALIDA DE FUERZA PARA BOMBA JOCKEY</t>
  </si>
  <si>
    <t>01.03.01.31</t>
  </si>
  <si>
    <t xml:space="preserve">        SALIDA DE FUERZA PARA EXTRACTOR/INYECTOR VESTIBULO PREVIO</t>
  </si>
  <si>
    <t>01.03.01.32</t>
  </si>
  <si>
    <t xml:space="preserve">        SALIDA DE FUERZA PARA EXTRACTOR AXIAL</t>
  </si>
  <si>
    <t>01.03.01.33</t>
  </si>
  <si>
    <t xml:space="preserve">        SALIDA DE FUERZA PARA EXTRACTOR CENTRIFUGO</t>
  </si>
  <si>
    <t>01.03.01.34</t>
  </si>
  <si>
    <t xml:space="preserve">        SALIDA DE FUERZA PARA INYECTOR AXIAL</t>
  </si>
  <si>
    <t>01.03.01.35</t>
  </si>
  <si>
    <t xml:space="preserve">        SALIDA DE FUERZA PARA INYECTOR CENTRIFUGO</t>
  </si>
  <si>
    <t>01.03.01.36</t>
  </si>
  <si>
    <t xml:space="preserve">        SALIDA PARA CONTROL DE NIVEL ACD,ACI.</t>
  </si>
  <si>
    <t>01.03.01.37</t>
  </si>
  <si>
    <t xml:space="preserve">        SALIDA PARA CONTROL DE NIVEL BOMBAS SUMIDERO</t>
  </si>
  <si>
    <t>01.03.01.38</t>
  </si>
  <si>
    <t xml:space="preserve">        SALIDA PARA SENSOR DE PRESIÓN BOMBAS DE AGUA</t>
  </si>
  <si>
    <t>01.03.01.39</t>
  </si>
  <si>
    <t xml:space="preserve">        SALIDA DE FUERZA PARA JET FAN</t>
  </si>
  <si>
    <t>01.03.02</t>
  </si>
  <si>
    <t xml:space="preserve">    SUMINISTRO E INSTALACION DE ALIMENTADORES ELECTRICOS</t>
  </si>
  <si>
    <t>01.03.02.01</t>
  </si>
  <si>
    <t xml:space="preserve">        ALIMENTADORES EN AREAS COMUNES</t>
  </si>
  <si>
    <t>01.03.02.01.01</t>
  </si>
  <si>
    <t xml:space="preserve">            3-1x185mm2 N2X0H /T TSG</t>
  </si>
  <si>
    <t>01.03.02.01.02</t>
  </si>
  <si>
    <t xml:space="preserve">            3-1x150mm2 N2X0H /T TC-BCI</t>
  </si>
  <si>
    <t>01.03.02.01.03</t>
  </si>
  <si>
    <t xml:space="preserve">            3-1x70mm2 N2XOH + 1x35mm2/T TF-BA</t>
  </si>
  <si>
    <t>01.03.02.01.04</t>
  </si>
  <si>
    <t xml:space="preserve">            3-1x6mm2 N2X0H </t>
  </si>
  <si>
    <t>01.03.02.01.05</t>
  </si>
  <si>
    <t xml:space="preserve">            3-1x25mm2 N2X0H + 1x10mm2/T ASC - 1 / ASC - 2</t>
  </si>
  <si>
    <t>01.03.02.01.06</t>
  </si>
  <si>
    <t xml:space="preserve">            3-1x10mm2 N2XOH </t>
  </si>
  <si>
    <t>01.03.02.01.07</t>
  </si>
  <si>
    <t xml:space="preserve">            3-1x16mm2 N2XOH </t>
  </si>
  <si>
    <t>01.03.02.01.08</t>
  </si>
  <si>
    <t xml:space="preserve">            3-1x10mm2 N2X0H + 1x6mm2/T DE TSG-1 A (T-S1 / 2,3)</t>
  </si>
  <si>
    <t>01.03.02.01.09</t>
  </si>
  <si>
    <t xml:space="preserve">            3-1x6mm2 N2X0H + 1x6mm2/T DE (T-S1 / 2,3) A TCCO-1 / 2,3,4</t>
  </si>
  <si>
    <t>01.03.02.02</t>
  </si>
  <si>
    <t xml:space="preserve">        ALIMENTADORES PARA DEPARTAMENTOS</t>
  </si>
  <si>
    <t>01.03.02.02.01</t>
  </si>
  <si>
    <t xml:space="preserve">            2-1x10mm2 LSOH </t>
  </si>
  <si>
    <t>01.03.02.02.02</t>
  </si>
  <si>
    <t xml:space="preserve">            2-1x16mm2 LSOH</t>
  </si>
  <si>
    <t>01.03.02.02.03</t>
  </si>
  <si>
    <t xml:space="preserve">            2-1x25mm2 LSOH</t>
  </si>
  <si>
    <t>01.03.02.02.04</t>
  </si>
  <si>
    <t xml:space="preserve">            2-1x6mm2 LSOH</t>
  </si>
  <si>
    <t>01.03.02.03</t>
  </si>
  <si>
    <t xml:space="preserve">        CIRCUITOS DERIVADOS</t>
  </si>
  <si>
    <t>01.03.02.03.01</t>
  </si>
  <si>
    <t xml:space="preserve">             CABLE DE 2-1X2.5mm2 LSOH + 1X2.5mm2 /T SALIDAS DE FUERZA</t>
  </si>
  <si>
    <t>01.03.02.03.02</t>
  </si>
  <si>
    <t xml:space="preserve">             CABLE DE 3-1X4mm2 LSOH + 1X2.5mm2 /T (SALIDAS DE FUERZA ) JET FAN</t>
  </si>
  <si>
    <t>01.03.02.03.03</t>
  </si>
  <si>
    <t xml:space="preserve">             CABLE DE 3-1X4mm2 LSOH + 1X2.5mm2 /T (SALIDAS DE FUERZA ) EXTRACTOR AXIAL</t>
  </si>
  <si>
    <t>01.03.02.03.04</t>
  </si>
  <si>
    <t xml:space="preserve">             CABLE DE 3-1X4mm2 LSOH + 1X2.5mm2 /T (SALIDAS DE FUERZA ) EXTRACTOR CENTRIFUGO</t>
  </si>
  <si>
    <t>01.03.02.03.05</t>
  </si>
  <si>
    <t xml:space="preserve">             CABLE DE 3-1X4mm2 LSOH + 1X2.5mm2 /T (SALIDAS DE FUERZA ) INYECTOR CEMTRIFUGO</t>
  </si>
  <si>
    <t>01.03.03</t>
  </si>
  <si>
    <t xml:space="preserve">    CANALIZACION DE FUERZA Y ALIMENTADORES EMT-PVC</t>
  </si>
  <si>
    <t>01.03.03.01</t>
  </si>
  <si>
    <t xml:space="preserve">        TUBERIA ELECTRICA Ø100mm EMT</t>
  </si>
  <si>
    <t>01.03.03.02</t>
  </si>
  <si>
    <t xml:space="preserve">        TUBERIA ELECTRICA Ø50mm EMT</t>
  </si>
  <si>
    <t>01.03.03.03</t>
  </si>
  <si>
    <t xml:space="preserve">        TUBERIA ELECTRICA Ø65mm EMT</t>
  </si>
  <si>
    <t>01.03.03.04</t>
  </si>
  <si>
    <t xml:space="preserve">        TUBERIA ELECTRICA Ø40mm EMT(PARA CAJA EQUIPOENCIAL)</t>
  </si>
  <si>
    <t>01.03.03.05</t>
  </si>
  <si>
    <t xml:space="preserve">        TUBERIA ELECTRICA Ø25mm EMT</t>
  </si>
  <si>
    <t>01.03.03.06</t>
  </si>
  <si>
    <t xml:space="preserve">        TUBERIA ELECTRICA Ø20mm EMT</t>
  </si>
  <si>
    <t>01.03.03.07</t>
  </si>
  <si>
    <t xml:space="preserve">        TUBERIA PVC-SAP ELECTRICA DE 20 mm JET FAN</t>
  </si>
  <si>
    <t>01.03.03.08</t>
  </si>
  <si>
    <t xml:space="preserve">        TUBERIA PVC-SAP ELECTRICA DE 20 mm SENSORES DE MONOXIDO</t>
  </si>
  <si>
    <t>01.03.03.09</t>
  </si>
  <si>
    <t xml:space="preserve">        TUBERIA PVC-SAP ELECTRICA DE 20 mm EXTRACTOR AXIAL</t>
  </si>
  <si>
    <t>01.03.03.10</t>
  </si>
  <si>
    <t xml:space="preserve">        TUBERIA PVC-SAP ELECTRICA DE 20 mm EXTRACTOR CENTRIFUGO</t>
  </si>
  <si>
    <t>01.03.03.11</t>
  </si>
  <si>
    <t xml:space="preserve">        TUBERIA PVC-SAP ELECTRICA DE 20 mm INYECTOR CENTRIFUGO</t>
  </si>
  <si>
    <t>01.03.03.12</t>
  </si>
  <si>
    <t xml:space="preserve">        TUBERIA PVC-SAP ELECTRICA DE 20 mm A TS-1 / 2,3,4</t>
  </si>
  <si>
    <t>01.03.03.13</t>
  </si>
  <si>
    <t xml:space="preserve">        TUBERIA PVC-SAP ELECTRICA DE 20 mm </t>
  </si>
  <si>
    <t>01.03.03.14</t>
  </si>
  <si>
    <t xml:space="preserve">        TUBERIA PVC-SAP ELECTRICA DE 25 mm DPTOS.</t>
  </si>
  <si>
    <t>01.03.03.15</t>
  </si>
  <si>
    <t xml:space="preserve">        TUBERIA PVC-SAP ELECTRICA DE 35 mm DPTOS.</t>
  </si>
  <si>
    <t>01.03.03.16</t>
  </si>
  <si>
    <t xml:space="preserve">        TUBERIA PVC-SAP ELECTRICA DE 35 mm</t>
  </si>
  <si>
    <t>01.03.03.17</t>
  </si>
  <si>
    <t xml:space="preserve">        TUBERIA PVC-SAP ELECTRICA DE 50 mm</t>
  </si>
  <si>
    <t>01.03.03.18</t>
  </si>
  <si>
    <t xml:space="preserve">        TUBERIA PVC-SAP ELECTRICA DE 100 mm (ACOMETIDA  A CONCESIONARIO)</t>
  </si>
  <si>
    <t>01.03.04</t>
  </si>
  <si>
    <t xml:space="preserve">    CAJAS DE PASE</t>
  </si>
  <si>
    <t>01.03.04.01</t>
  </si>
  <si>
    <t xml:space="preserve">        CAJA DE PASE 100x100x50mm</t>
  </si>
  <si>
    <t>01.03.04.02</t>
  </si>
  <si>
    <t xml:space="preserve">        CAJA DE PASE 150X150X100mm</t>
  </si>
  <si>
    <t>01.03.04.03</t>
  </si>
  <si>
    <t xml:space="preserve">        CAJA DE PASE 200X200X100mm</t>
  </si>
  <si>
    <t>01.03.04.04</t>
  </si>
  <si>
    <t xml:space="preserve">        CAJA DE PASE 300X300X100mm</t>
  </si>
  <si>
    <t>01.03.04.05</t>
  </si>
  <si>
    <t xml:space="preserve">        CAJA DE PASE 2200X400X250mm BANCO MEDIDORES</t>
  </si>
  <si>
    <t>01.03.04.06</t>
  </si>
  <si>
    <t xml:space="preserve">        CAJA DE PASE 1900X400X250mm BANCO MEDIDORES</t>
  </si>
  <si>
    <t>01.04</t>
  </si>
  <si>
    <t>BANDEJAS ELECTRICAS Y DE COMUNICACIONES</t>
  </si>
  <si>
    <t>01.04.01</t>
  </si>
  <si>
    <t xml:space="preserve">    BANDEJA PORTACABLE TIPO RANURADA DE 300X100MM COMUNICACIONES</t>
  </si>
  <si>
    <t>01.04.02</t>
  </si>
  <si>
    <t xml:space="preserve">    BANDEJA PORTACABLE TIPO RANURADA DE 300X100MM</t>
  </si>
  <si>
    <t>01.04.03</t>
  </si>
  <si>
    <t xml:space="preserve">    BANDEJA PORTACABLE TIPO RANURADA DE 200X100MM</t>
  </si>
  <si>
    <t>01.04.04</t>
  </si>
  <si>
    <t xml:space="preserve">    BANDEJA PORTACABLE TIPO RANURADA DE 500X100MM</t>
  </si>
  <si>
    <t>01.04.05</t>
  </si>
  <si>
    <t xml:space="preserve">    BANDEJA PORTACABLE TIPO ESCALERÍA DE 500X100MM</t>
  </si>
  <si>
    <t>01.04.06</t>
  </si>
  <si>
    <t xml:space="preserve">    SOPORTE PARA BANDEJA PORTACABLE </t>
  </si>
  <si>
    <t>01.04.07</t>
  </si>
  <si>
    <t xml:space="preserve">    ATERRAMIENTO DE BANDEJA CON CABLE DESNUDO 1x35mm²</t>
  </si>
  <si>
    <t>01.04.08</t>
  </si>
  <si>
    <t xml:space="preserve">    SALIDA PARA CONEXION A BANDEJA SPLIT BOLT</t>
  </si>
  <si>
    <t>01.05</t>
  </si>
  <si>
    <t>ACCESORIOS ELECTRICOS/INSTALACION DE LUMINARIAS</t>
  </si>
  <si>
    <t>01.05.01</t>
  </si>
  <si>
    <t xml:space="preserve">     INSTALACION DE PLACA INTERRUPTORES</t>
  </si>
  <si>
    <t>01.05.02</t>
  </si>
  <si>
    <t xml:space="preserve">     INSTALACION DE PLACA TOMACORRIENTE</t>
  </si>
  <si>
    <t>01.05.03</t>
  </si>
  <si>
    <t xml:space="preserve">     INSTALACION DE PLACA TOMACORRIENTE A PRUEBA DE AGUA</t>
  </si>
  <si>
    <t>01.05.04</t>
  </si>
  <si>
    <t xml:space="preserve">     INSTALACION DE TIMBRE</t>
  </si>
  <si>
    <t>01.05.05</t>
  </si>
  <si>
    <t xml:space="preserve">     INSTALACION DE PULSADOR TIMBRE</t>
  </si>
  <si>
    <t>01.05.06</t>
  </si>
  <si>
    <t xml:space="preserve">    INSTALACION DE LUMINARIAS</t>
  </si>
  <si>
    <t>01.05.07</t>
  </si>
  <si>
    <t xml:space="preserve">    INSTALACION DE BRAQUETES</t>
  </si>
  <si>
    <t>01.05.08</t>
  </si>
  <si>
    <t xml:space="preserve">    INSTALACION DE LUCES DE EMERGENCIA</t>
  </si>
  <si>
    <t>01.06</t>
  </si>
  <si>
    <t>01.06.01</t>
  </si>
  <si>
    <t xml:space="preserve">    POZOS A TIERRA-CAJAS EQUIPOTENCIALES</t>
  </si>
  <si>
    <t>01.06.01.01</t>
  </si>
  <si>
    <t xml:space="preserve">        POZO DE TIERRA</t>
  </si>
  <si>
    <t>01.06.01.02</t>
  </si>
  <si>
    <t xml:space="preserve">        CAJAS EQUIPOTENCIAL DE TIERRA CU DESNUDO DE 450X450X150MM</t>
  </si>
  <si>
    <t>01.06.01.03</t>
  </si>
  <si>
    <t xml:space="preserve">        TRAZO Y REPLANTEO </t>
  </si>
  <si>
    <t>01.06.01.04</t>
  </si>
  <si>
    <t xml:space="preserve">        EXCAVACIÓN DE ZANJA</t>
  </si>
  <si>
    <t>01.06.01.05</t>
  </si>
  <si>
    <t xml:space="preserve">        RELLENO COMPACTADO </t>
  </si>
  <si>
    <t>01.06.01.06</t>
  </si>
  <si>
    <t xml:space="preserve">        ACARREO DE DESMONTE A PUNTO DE ACOPIO (D=30m.)</t>
  </si>
  <si>
    <t>01.06.02</t>
  </si>
  <si>
    <t xml:space="preserve">    CONDUCTORES DEL SISTEMA PUESTA A TIERRA</t>
  </si>
  <si>
    <t>01.06.02.01</t>
  </si>
  <si>
    <t xml:space="preserve">        1x95MM2 A DEPARTAMENTOS</t>
  </si>
  <si>
    <t>01.06.02.02</t>
  </si>
  <si>
    <t xml:space="preserve">        1x95MM2 A TSG</t>
  </si>
  <si>
    <t>01.06.02.03</t>
  </si>
  <si>
    <t xml:space="preserve">        1x95mm2 LSOH-80( POZOS DE TIERRA)</t>
  </si>
  <si>
    <t>01.06.02.04</t>
  </si>
  <si>
    <t xml:space="preserve">        1x10mm2 LSOH-80 (TIERRA ASC)</t>
  </si>
  <si>
    <t>01.06.03</t>
  </si>
  <si>
    <t xml:space="preserve">    CANALIZACION DEL SISTEMA PUESTA A TIERRA EMT-PVC</t>
  </si>
  <si>
    <t>01.06.03.01</t>
  </si>
  <si>
    <t xml:space="preserve">        TUBERIA EMT ELECTRICA DE 35 mm PARA CAJA EQUIPOTENCIAL</t>
  </si>
  <si>
    <t>01.06.03.02</t>
  </si>
  <si>
    <t>01.06.04</t>
  </si>
  <si>
    <t>01.06.04.01</t>
  </si>
  <si>
    <t>01.06.04.02</t>
  </si>
  <si>
    <t>01.07</t>
  </si>
  <si>
    <t>SALIDAS CORRIENTES DEBILES</t>
  </si>
  <si>
    <t>01.07.01</t>
  </si>
  <si>
    <t xml:space="preserve">    SALIDAS</t>
  </si>
  <si>
    <t>01.07.01.01</t>
  </si>
  <si>
    <t xml:space="preserve">        SALIDA PARA TELEFONO EXTERNO -TE</t>
  </si>
  <si>
    <t>PTO.</t>
  </si>
  <si>
    <t>01.07.01.02</t>
  </si>
  <si>
    <t xml:space="preserve">        SALIDA PARA TELEFONO BOMBERO ASCENSOR</t>
  </si>
  <si>
    <t>01.07.01.03</t>
  </si>
  <si>
    <t xml:space="preserve">        SALIDA PARA TELEFONO PORTERO</t>
  </si>
  <si>
    <t>01.07.01.04</t>
  </si>
  <si>
    <t xml:space="preserve">        SALIDA PARA TV-CABLE</t>
  </si>
  <si>
    <t>01.07.01.05</t>
  </si>
  <si>
    <t xml:space="preserve">        SALIDA PARA INTERCOMUNICADOR -TP</t>
  </si>
  <si>
    <t>01.07.01.06</t>
  </si>
  <si>
    <t xml:space="preserve">        SALIDA PARA DETECTOR DE HUMO</t>
  </si>
  <si>
    <t>01.07.01.07</t>
  </si>
  <si>
    <t xml:space="preserve">        SALIDA PARA DETECTOR DE TEMPERATURA</t>
  </si>
  <si>
    <t>01.07.01.08</t>
  </si>
  <si>
    <t xml:space="preserve">        SALIDA PARA SENSOR DE FLUJO</t>
  </si>
  <si>
    <t>01.07.01.09</t>
  </si>
  <si>
    <t xml:space="preserve">        SALIDA PARA SENSOR VÁLVULA MARIPOSA</t>
  </si>
  <si>
    <t>01.07.01.10</t>
  </si>
  <si>
    <t xml:space="preserve">        SALIDA PARA SENSOR MÓDULO MONITOREO</t>
  </si>
  <si>
    <t>01.07.01.11</t>
  </si>
  <si>
    <t xml:space="preserve">        SALIDA PARA PULSADOR MANUAL</t>
  </si>
  <si>
    <t>01.07.01.12</t>
  </si>
  <si>
    <t xml:space="preserve">        SALIDA PARA LUZ ESTROBOSCOPICA</t>
  </si>
  <si>
    <t>01.07.01.13</t>
  </si>
  <si>
    <t xml:space="preserve">        SALIDA PARA SENSOR DE MONOXIDO</t>
  </si>
  <si>
    <t>01.07.02</t>
  </si>
  <si>
    <t xml:space="preserve">    CAJAS METALICAS</t>
  </si>
  <si>
    <t>01.07.02.01</t>
  </si>
  <si>
    <t xml:space="preserve">        CAJA DE PASE 100X100X50MM </t>
  </si>
  <si>
    <t>01.07.02.02</t>
  </si>
  <si>
    <t xml:space="preserve">        CAJA DE PASE 150X150X100mm TV</t>
  </si>
  <si>
    <t>01.07.02.03</t>
  </si>
  <si>
    <t xml:space="preserve">        CAJA DE PASE 150X150X100mm  TV Y TE DPTO.</t>
  </si>
  <si>
    <t>01.07.02.04</t>
  </si>
  <si>
    <t xml:space="preserve">        CAJA DE PASE 150X150X100mm  DETECTOR HUMO</t>
  </si>
  <si>
    <t>01.07.02.05</t>
  </si>
  <si>
    <t xml:space="preserve">        CAJA DE PASE 200X200X100mm   MONTANTES HUMO</t>
  </si>
  <si>
    <t>01.07.02.06</t>
  </si>
  <si>
    <t xml:space="preserve">        CAJA DE PASE 300X300X100mm  </t>
  </si>
  <si>
    <t>01.07.02.07</t>
  </si>
  <si>
    <t xml:space="preserve">        CAJA DE PASE 400X400X100mm  </t>
  </si>
  <si>
    <t>01.07.02.08</t>
  </si>
  <si>
    <t xml:space="preserve">         CAJA TIPO  "C" DE 500X500X150MM</t>
  </si>
  <si>
    <t>01.07.03</t>
  </si>
  <si>
    <t xml:space="preserve">    CANALIZACION EMT-PVC</t>
  </si>
  <si>
    <t>01.07.03.01</t>
  </si>
  <si>
    <t xml:space="preserve">        TUBERIA PVC-SAP ELECTRICA DE 20 mm TP</t>
  </si>
  <si>
    <t>01.07.03.02</t>
  </si>
  <si>
    <t xml:space="preserve">        TUBERIA PVC-SAP ELECTRICA DE 20 MM TE</t>
  </si>
  <si>
    <t>01.07.03.03</t>
  </si>
  <si>
    <t xml:space="preserve">        TUBERIA PVC-SAP ELECTRICA DE 20 mm TV </t>
  </si>
  <si>
    <t>01.07.03.04</t>
  </si>
  <si>
    <t xml:space="preserve">        TUBERIA PVC-SAP ELECTRICA DE 20 mm HUMO</t>
  </si>
  <si>
    <t>01.07.03.05</t>
  </si>
  <si>
    <t xml:space="preserve">        TUBERIA ELECTRICA Ø80mm EMT PARA FIBRA OPTICA</t>
  </si>
  <si>
    <t>01.07.03.06</t>
  </si>
  <si>
    <t xml:space="preserve">        TUBERIA ELECTRICA Ø25mm EMT PARA HUMO</t>
  </si>
  <si>
    <t>01.08</t>
  </si>
  <si>
    <t xml:space="preserve">    VARIOS</t>
  </si>
  <si>
    <t>01.08.01</t>
  </si>
  <si>
    <t xml:space="preserve">         PILOTAJE ALUMBRADO</t>
  </si>
  <si>
    <t>01.08.02</t>
  </si>
  <si>
    <t xml:space="preserve">         PILOTAJE TOMACORRIENTES</t>
  </si>
  <si>
    <t>01.08.03</t>
  </si>
  <si>
    <t xml:space="preserve">         PLANOS ASBUILT</t>
  </si>
  <si>
    <r>
      <t xml:space="preserve">01.-Presupuesto por </t>
    </r>
    <r>
      <rPr>
        <b/>
        <sz val="9"/>
        <rFont val="Arial"/>
        <family val="2"/>
      </rPr>
      <t>MANO DE OBRA.</t>
    </r>
  </si>
  <si>
    <t>12.-En la partida de salidas de TOMACORRIENTES e INTERRUPTORES, se considera entubado, cableado, empalme, La instalación de placas se encuentra en otra partida.</t>
  </si>
  <si>
    <t>17.-Los planos ASBUILT como avance semanal se enviarán digitalmente (correo), y como entrega final se realizará en DIGITAL. Los planos son trabajados en AutoCAD.</t>
  </si>
  <si>
    <t xml:space="preserve">16.-Los SSHH serán proporcionados por la constructora. </t>
  </si>
  <si>
    <t xml:space="preserve">17.-Los trazos y topografía (2 ejes) para la ubicación de los puntos seran responsabilidad de la constructora. </t>
  </si>
  <si>
    <t>18.-El almacenaje de los materiales serán por parte nuestra en un lugar destinado por la constructora.</t>
  </si>
  <si>
    <t>19.-En el proceso de fijación de puntos (tabiquería), solo se realiza el aseguramiento del punto, no se considera el forjado. El cemento y la arena es proporcionado por la constructora.</t>
  </si>
  <si>
    <t xml:space="preserve">20.-Se realizará un mapeo de las reparaciones ocasionadas por terceros, por ejemplo: anclado de tabiquería, perforación por instalación de muebles, entre otros similares. </t>
  </si>
  <si>
    <t xml:space="preserve">21.-Proceso de tabiquería: </t>
  </si>
  <si>
    <r>
      <t>T-CB2 tablero de distribución CUARTO DE BOMBAS 2 (adosado)</t>
    </r>
    <r>
      <rPr>
        <b/>
        <sz val="14"/>
        <rFont val="Arial"/>
        <family val="2"/>
      </rPr>
      <t xml:space="preserve"> (VM1)</t>
    </r>
  </si>
  <si>
    <t>T-BCI tablero de distribucion BOMBA CONTRA INCENDIO (adosado)</t>
  </si>
  <si>
    <t>TPC-VP1 Tablero</t>
  </si>
  <si>
    <t>TPC-CN1</t>
  </si>
  <si>
    <r>
      <t>Cable LSOH-XLPE</t>
    </r>
    <r>
      <rPr>
        <b/>
        <sz val="14"/>
        <rFont val="Arial"/>
        <family val="2"/>
      </rPr>
      <t xml:space="preserve"> 3(3-1x185mm2)</t>
    </r>
    <r>
      <rPr>
        <sz val="14"/>
        <rFont val="Arial"/>
        <family val="2"/>
      </rPr>
      <t xml:space="preserve">(F)  de </t>
    </r>
    <r>
      <rPr>
        <b/>
        <sz val="14"/>
        <rFont val="Arial"/>
        <family val="2"/>
      </rPr>
      <t>MEDIDOR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TSG-1</t>
    </r>
    <r>
      <rPr>
        <sz val="14"/>
        <rFont val="Arial"/>
        <family val="2"/>
      </rPr>
      <t xml:space="preserve"> (EMT 3XØ100mm )</t>
    </r>
  </si>
  <si>
    <t>INSTALACIONES ELECTRICAS EN TORRE</t>
  </si>
  <si>
    <t xml:space="preserve">          INSTALACION DE TABLERO T - CW1</t>
  </si>
  <si>
    <t xml:space="preserve">          INSTALACION DE TABLERO TPLZ</t>
  </si>
  <si>
    <t xml:space="preserve">    BANDEJA PORTACABLE TIPO RANURADA DE 300X100MM (COMUNICACIONES)</t>
  </si>
  <si>
    <t xml:space="preserve">    BANDEJA PORTACABLE TIPO RANURADA DE 300X100MM </t>
  </si>
  <si>
    <t xml:space="preserve">    BANDEJA PORTACABLE TIPO ESCALERLLA DE 500X100MM</t>
  </si>
  <si>
    <t>01.04.09</t>
  </si>
  <si>
    <t>01.04.10</t>
  </si>
  <si>
    <t>01.04.11</t>
  </si>
  <si>
    <t xml:space="preserve">    INSTALACION DE CINTA LED</t>
  </si>
  <si>
    <t xml:space="preserve">    INSTALACION DE WALL- SOCKET MAS FOCO LED EN DEPARTAMENTOS</t>
  </si>
  <si>
    <t>01.05.09</t>
  </si>
  <si>
    <t xml:space="preserve">    INSTALACION DE CENTO DE LUZ EN TECHO - DICROICO</t>
  </si>
  <si>
    <t>01.05.10</t>
  </si>
  <si>
    <t>01.05.11</t>
  </si>
  <si>
    <t>CERCO ELECTRICO</t>
  </si>
  <si>
    <t xml:space="preserve">    SALIDAS FUERZA </t>
  </si>
  <si>
    <t xml:space="preserve">        SALIDA DE FUERZA PARA ELECTRIFICADO DE CERCO ELECTRICO</t>
  </si>
  <si>
    <t xml:space="preserve">    SALIDAS DEBILES</t>
  </si>
  <si>
    <t xml:space="preserve">        SALIDA PARA SIRENA Y LUZ ESTROBOSCOPICA</t>
  </si>
  <si>
    <t xml:space="preserve">        CAJAS DE PASE 150X150X100 MM</t>
  </si>
  <si>
    <t xml:space="preserve">    TUBERIA EMT CONDUIT</t>
  </si>
  <si>
    <t xml:space="preserve">        TUBERIA 20 mm EMT CONDUIT</t>
  </si>
  <si>
    <t xml:space="preserve">        TUBERIA 25 mm EMT CONDUIT</t>
  </si>
  <si>
    <t xml:space="preserve">        SALIDA PARA SENSOR DE HUMO</t>
  </si>
  <si>
    <t xml:space="preserve">         PILOTAJE TOMACORRIENTES , ALUMBRADO, INTERIORES</t>
  </si>
  <si>
    <t xml:space="preserve">         PRUEBAS ELECTRICAS - MEGADOS POZO A TIERRA (INCLUYE CERTIFICACION)</t>
  </si>
  <si>
    <t xml:space="preserve">         PRUEBAS ELECTRICAS - MEGADOS INTERIORES</t>
  </si>
  <si>
    <t>02</t>
  </si>
  <si>
    <t>INSTALACIONES ELECTRICAS EN SOTANOS</t>
  </si>
  <si>
    <t>02.01</t>
  </si>
  <si>
    <t xml:space="preserve">        ALIMENTADOR 3X1X16mm2LSOH(F)+1X6mm2(T) DE T-AC A T-SG</t>
  </si>
  <si>
    <t>02.01.05.05</t>
  </si>
  <si>
    <t>02.01.05.06</t>
  </si>
  <si>
    <t>02.01.05.07</t>
  </si>
  <si>
    <t>02.02</t>
  </si>
  <si>
    <t>02.03</t>
  </si>
  <si>
    <t>02.03.01.02</t>
  </si>
  <si>
    <t xml:space="preserve">        SALIDA DE FUERZA PARA BOMBAS DE AGUA TPC-BA</t>
  </si>
  <si>
    <t>02.03.01.03</t>
  </si>
  <si>
    <t>02.03.01.04</t>
  </si>
  <si>
    <t>02.03.01.05</t>
  </si>
  <si>
    <t xml:space="preserve">        SALIDA DE FUERZA PARA BOMBAS ACI</t>
  </si>
  <si>
    <t>02.03.01.06</t>
  </si>
  <si>
    <t xml:space="preserve">        SALIDA PARA  TABLERO DE  SERVICIOS GENERALES </t>
  </si>
  <si>
    <t>02.03.01.07</t>
  </si>
  <si>
    <t>02.03.01.08</t>
  </si>
  <si>
    <t>02.03.01.09</t>
  </si>
  <si>
    <t>02.03.01.10</t>
  </si>
  <si>
    <t>02.03.01.11</t>
  </si>
  <si>
    <t xml:space="preserve">        SALIDA PARA  TABLERO DE  SOTANO </t>
  </si>
  <si>
    <t>02.03.01.12</t>
  </si>
  <si>
    <t>02.03.01.13</t>
  </si>
  <si>
    <t>02.03.01.14</t>
  </si>
  <si>
    <t>02.03.01.15</t>
  </si>
  <si>
    <t>02.03.01.16</t>
  </si>
  <si>
    <t>02.03.01.17</t>
  </si>
  <si>
    <t>02.03.01.18</t>
  </si>
  <si>
    <t>02.03.01.19</t>
  </si>
  <si>
    <t>02.03.01.20</t>
  </si>
  <si>
    <t>02.03.01.21</t>
  </si>
  <si>
    <t>02.03.01.22</t>
  </si>
  <si>
    <t>02.03.01.23</t>
  </si>
  <si>
    <t>02.03.01.24</t>
  </si>
  <si>
    <t>02.03.01.25</t>
  </si>
  <si>
    <t>02.03.01.26</t>
  </si>
  <si>
    <t>02.03.01.27</t>
  </si>
  <si>
    <t>02.03.01.28</t>
  </si>
  <si>
    <t>02.03.01.29</t>
  </si>
  <si>
    <t>02.03.01.30</t>
  </si>
  <si>
    <t>02.04.01</t>
  </si>
  <si>
    <t>02.04.01.01</t>
  </si>
  <si>
    <t>02.04.01.01.01</t>
  </si>
  <si>
    <t xml:space="preserve">            3(3-1x185mm2) N2X0H /T TSG</t>
  </si>
  <si>
    <t>02.04.01.01.02</t>
  </si>
  <si>
    <t xml:space="preserve">            2(3-1x150mm2) N2X0H /T TC-BCI</t>
  </si>
  <si>
    <t>02.04.01.01.03</t>
  </si>
  <si>
    <t>02.04.01.01.04</t>
  </si>
  <si>
    <t>02.04.01.01.05</t>
  </si>
  <si>
    <t>02.04.01.01.06</t>
  </si>
  <si>
    <t>02.04.01.01.07</t>
  </si>
  <si>
    <t>02.04.01.01.08</t>
  </si>
  <si>
    <t>02.04.01.01.09</t>
  </si>
  <si>
    <t>02.04.01.02</t>
  </si>
  <si>
    <t>02.04.01.02.01</t>
  </si>
  <si>
    <t>02.04.01.02.02</t>
  </si>
  <si>
    <t>02.04.01.02.03</t>
  </si>
  <si>
    <t>02.04.01.02.04</t>
  </si>
  <si>
    <t>02.04.01.02.05</t>
  </si>
  <si>
    <t>02.05.01.01</t>
  </si>
  <si>
    <t>02.05.01.02</t>
  </si>
  <si>
    <t>02.05.01.03</t>
  </si>
  <si>
    <t>02.05.01.04</t>
  </si>
  <si>
    <t>02.05.01.05</t>
  </si>
  <si>
    <t>02.05.01.06</t>
  </si>
  <si>
    <t>02.05.01.07</t>
  </si>
  <si>
    <t>02.05.01.08</t>
  </si>
  <si>
    <t>02.05.01.09</t>
  </si>
  <si>
    <t>02.05.01.10</t>
  </si>
  <si>
    <t>02.05.01.11</t>
  </si>
  <si>
    <t>02.05.01.12</t>
  </si>
  <si>
    <t>02.05.01.13</t>
  </si>
  <si>
    <t>02.05.01.14</t>
  </si>
  <si>
    <t>02.05.01.15</t>
  </si>
  <si>
    <t>02.05.01.16</t>
  </si>
  <si>
    <t>02.06.01</t>
  </si>
  <si>
    <t>02.06.01.01</t>
  </si>
  <si>
    <t>02.06.01.02</t>
  </si>
  <si>
    <t>02.06.01.03</t>
  </si>
  <si>
    <t>02.04</t>
  </si>
  <si>
    <t>02.04.02</t>
  </si>
  <si>
    <t>02.04.03</t>
  </si>
  <si>
    <t xml:space="preserve">    ATERRAMIENTO DE BANDEJA CON CABLE DESNUDO 1x16mm (COMUNICACIONES)</t>
  </si>
  <si>
    <t>02.04.04</t>
  </si>
  <si>
    <t>02.05</t>
  </si>
  <si>
    <t>02.06</t>
  </si>
  <si>
    <t>02.06.01.04</t>
  </si>
  <si>
    <t>02.06.01.05</t>
  </si>
  <si>
    <t xml:space="preserve">        RELLENO COMPACTADO CON TIERRA CERNIDA</t>
  </si>
  <si>
    <t>02.06.01.06</t>
  </si>
  <si>
    <t>02.06.02</t>
  </si>
  <si>
    <t>02.06.02.01</t>
  </si>
  <si>
    <t>02.06.02.02</t>
  </si>
  <si>
    <t>02.06.02.03</t>
  </si>
  <si>
    <t>02.06.02.04</t>
  </si>
  <si>
    <t>02.06.02.05</t>
  </si>
  <si>
    <t xml:space="preserve">        1x10mm2 LSOH-80 (CERCO ELECTRICO)</t>
  </si>
  <si>
    <t>02.06.03</t>
  </si>
  <si>
    <t>02.06.03.01</t>
  </si>
  <si>
    <t>02.06.03.02</t>
  </si>
  <si>
    <t>02.06.04</t>
  </si>
  <si>
    <t>02.06.04.01</t>
  </si>
  <si>
    <t>02.06.04.02</t>
  </si>
  <si>
    <t>02.07</t>
  </si>
  <si>
    <t>02.07.01</t>
  </si>
  <si>
    <t>02.07.01.01</t>
  </si>
  <si>
    <t>02.07.01.02</t>
  </si>
  <si>
    <t>02.07.01.03</t>
  </si>
  <si>
    <t>02.07.01.04</t>
  </si>
  <si>
    <t>02.07.01.05</t>
  </si>
  <si>
    <t>02.07.01.06</t>
  </si>
  <si>
    <t xml:space="preserve">        SALIDA PARA SENSOR MÓDULO PARA TAMPER SWITCH</t>
  </si>
  <si>
    <t>02.07.01.07</t>
  </si>
  <si>
    <t xml:space="preserve">        SALIDA PARA SENSOR MÓDULO VÁLVULA OSSY</t>
  </si>
  <si>
    <t>02.07.01.08</t>
  </si>
  <si>
    <t xml:space="preserve">        SALIDA PARA SENSOR DE ZONA BOMBA ACI</t>
  </si>
  <si>
    <t>02.07.01.09</t>
  </si>
  <si>
    <t xml:space="preserve">        SALIDA PARA SENSOR DE ANIEGO</t>
  </si>
  <si>
    <t>02.07.01.10</t>
  </si>
  <si>
    <t>02.07.02</t>
  </si>
  <si>
    <t xml:space="preserve">22.- No se considera instalación de telefonos intercomunicadores. </t>
  </si>
  <si>
    <t>23.-No se consideran trabajos civiles, picados ni resanes.</t>
  </si>
  <si>
    <t xml:space="preserve">24.-No se considera cableado ni equipamiento de los sistemas de señales auxiliares como: DACI, INTERCOMUNICADORES, CCTV, COMUNICACIONES. </t>
  </si>
  <si>
    <t>25.-Los tableros que indican POR EQUIPADOR lo instala el subcontratista de la especialidad respectiva, no se considera en los alcances de instalación.</t>
  </si>
  <si>
    <t>26.-No se considera en el presupuesto las obras provisionales, como alumbrado provisional, instalación de tableros provisionales, etc.</t>
  </si>
  <si>
    <t>27.-No se considera placa para tomacorriente para luz de emergencia. Se considera conexión directa. (Según plano)</t>
  </si>
  <si>
    <t>28.-No se considera salida eléctrica para el calentador. (Según plano)</t>
  </si>
  <si>
    <t>29.-No se considera suministro de materiales (cables, tubería, bandejas, etc.), tableros eléctricos, consumibles, equipos (Luminarias) y placas (eléctricas y comunicaciones)</t>
  </si>
  <si>
    <t>30.-No se considera suministro e instalación de grupo electrógeno.</t>
  </si>
  <si>
    <t>31.-No se considera instalación de medidores cajas toma F1 y F2, lo instala ENEL o LUZ DEL SUR quien corresponda.</t>
  </si>
  <si>
    <t>32.-No se considera ningún tipo de trámite documentario.</t>
  </si>
  <si>
    <t>33.-No se considera en el costo el ACARREO VERTICAL DE EQUIPOS Y MATERIALES, la constructora deberá proporcionar el apoyo respectivo mediante minicargadores, torre pluma, etc.</t>
  </si>
  <si>
    <t>34.-No se considera instalación de extractores axiales en baños y lavandería.</t>
  </si>
  <si>
    <t xml:space="preserve">35.-No se considera forjado de centros de luz o dicroicos. </t>
  </si>
  <si>
    <t>36.-No se considera cableado ni equipamiento del SISTEMA FOTOVOLTAICO. Solo se considera entubado.</t>
  </si>
  <si>
    <r>
      <t xml:space="preserve">12.-En la partida de salidas de TOMACORRIENTES e INTERRUPTORES, se considera entubado, cableado, empalme, </t>
    </r>
    <r>
      <rPr>
        <b/>
        <sz val="9"/>
        <color rgb="FFC00000"/>
        <rFont val="Arial"/>
        <family val="2"/>
      </rPr>
      <t>La instalación de placas se encuentra en otra partida.</t>
    </r>
  </si>
  <si>
    <r>
      <t xml:space="preserve">01.01.05. SALIDAS ELÉCTRICAS DE FUERZA </t>
    </r>
    <r>
      <rPr>
        <b/>
        <sz val="14"/>
        <color rgb="FFC00000"/>
        <rFont val="Arial"/>
        <family val="2"/>
      </rPr>
      <t>(SOLO ENTUBADO)</t>
    </r>
  </si>
  <si>
    <r>
      <t>Cable LSOH-XLPE</t>
    </r>
    <r>
      <rPr>
        <b/>
        <sz val="14"/>
        <color rgb="FFC00000"/>
        <rFont val="Arial"/>
        <family val="2"/>
      </rPr>
      <t xml:space="preserve"> 2-1x2.5mm2</t>
    </r>
    <r>
      <rPr>
        <sz val="14"/>
        <color rgb="FFC00000"/>
        <rFont val="Arial"/>
        <family val="2"/>
      </rPr>
      <t xml:space="preserve">(F) + LSOH </t>
    </r>
    <r>
      <rPr>
        <b/>
        <sz val="14"/>
        <color rgb="FFC00000"/>
        <rFont val="Arial"/>
        <family val="2"/>
      </rPr>
      <t>1x2.5mm2</t>
    </r>
    <r>
      <rPr>
        <sz val="14"/>
        <color rgb="FFC00000"/>
        <rFont val="Arial"/>
        <family val="2"/>
      </rPr>
      <t xml:space="preserve"> (T)  </t>
    </r>
    <r>
      <rPr>
        <b/>
        <sz val="14"/>
        <color rgb="FFC00000"/>
        <rFont val="Arial"/>
        <family val="2"/>
      </rPr>
      <t>CIRCUITO DERIVADO - ALUMBRADO</t>
    </r>
  </si>
  <si>
    <r>
      <t xml:space="preserve">Cable LSOH-XLPE </t>
    </r>
    <r>
      <rPr>
        <b/>
        <sz val="14"/>
        <color rgb="FFC00000"/>
        <rFont val="Arial"/>
        <family val="2"/>
      </rPr>
      <t>2-1x4mm2</t>
    </r>
    <r>
      <rPr>
        <sz val="14"/>
        <color rgb="FFC00000"/>
        <rFont val="Arial"/>
        <family val="2"/>
      </rPr>
      <t xml:space="preserve">(F) + LSOH </t>
    </r>
    <r>
      <rPr>
        <b/>
        <sz val="14"/>
        <color rgb="FFC00000"/>
        <rFont val="Arial"/>
        <family val="2"/>
      </rPr>
      <t>1x2.5mm2</t>
    </r>
    <r>
      <rPr>
        <sz val="14"/>
        <color rgb="FFC00000"/>
        <rFont val="Arial"/>
        <family val="2"/>
      </rPr>
      <t xml:space="preserve"> (T)  </t>
    </r>
    <r>
      <rPr>
        <b/>
        <sz val="14"/>
        <color rgb="FFC00000"/>
        <rFont val="Arial"/>
        <family val="2"/>
      </rPr>
      <t>CIRCUITO DERIVADO - TOMACORRIENTES</t>
    </r>
  </si>
  <si>
    <r>
      <t>Cable LSOH-XLPE</t>
    </r>
    <r>
      <rPr>
        <b/>
        <sz val="14"/>
        <color rgb="FFC00000"/>
        <rFont val="Arial"/>
        <family val="2"/>
      </rPr>
      <t xml:space="preserve"> 2-1x4mm2</t>
    </r>
    <r>
      <rPr>
        <sz val="14"/>
        <color rgb="FFC00000"/>
        <rFont val="Arial"/>
        <family val="2"/>
      </rPr>
      <t xml:space="preserve">(F) + LSOH </t>
    </r>
    <r>
      <rPr>
        <b/>
        <sz val="14"/>
        <color rgb="FFC00000"/>
        <rFont val="Arial"/>
        <family val="2"/>
      </rPr>
      <t>1x4mm2</t>
    </r>
    <r>
      <rPr>
        <sz val="14"/>
        <color rgb="FFC00000"/>
        <rFont val="Arial"/>
        <family val="2"/>
      </rPr>
      <t xml:space="preserve"> (T) de </t>
    </r>
    <r>
      <rPr>
        <b/>
        <sz val="14"/>
        <color rgb="FFC00000"/>
        <rFont val="Arial"/>
        <family val="2"/>
      </rPr>
      <t>TP-DC1</t>
    </r>
    <r>
      <rPr>
        <sz val="14"/>
        <color rgb="FFC00000"/>
        <rFont val="Arial"/>
        <family val="2"/>
      </rPr>
      <t xml:space="preserve"> a </t>
    </r>
    <r>
      <rPr>
        <b/>
        <sz val="14"/>
        <color rgb="FFC00000"/>
        <rFont val="Arial"/>
        <family val="2"/>
      </rPr>
      <t>INVERSOR</t>
    </r>
    <r>
      <rPr>
        <sz val="14"/>
        <color rgb="FFC00000"/>
        <rFont val="Arial"/>
        <family val="2"/>
      </rPr>
      <t xml:space="preserve"> (PVC-PØ20mm )</t>
    </r>
  </si>
  <si>
    <r>
      <t>Cable LSOH-XLPE</t>
    </r>
    <r>
      <rPr>
        <b/>
        <sz val="14"/>
        <color rgb="FFC00000"/>
        <rFont val="Arial"/>
        <family val="2"/>
      </rPr>
      <t xml:space="preserve"> 2-1x4mm2 H1Z2Z2-K</t>
    </r>
    <r>
      <rPr>
        <sz val="14"/>
        <color rgb="FFC00000"/>
        <rFont val="Arial"/>
        <family val="2"/>
      </rPr>
      <t xml:space="preserve">(F) + LSOH </t>
    </r>
    <r>
      <rPr>
        <b/>
        <sz val="14"/>
        <color rgb="FFC00000"/>
        <rFont val="Arial"/>
        <family val="2"/>
      </rPr>
      <t>1x4mm2</t>
    </r>
    <r>
      <rPr>
        <sz val="14"/>
        <color rgb="FFC00000"/>
        <rFont val="Arial"/>
        <family val="2"/>
      </rPr>
      <t xml:space="preserve"> (T) de </t>
    </r>
    <r>
      <rPr>
        <b/>
        <sz val="14"/>
        <color rgb="FFC00000"/>
        <rFont val="Arial"/>
        <family val="2"/>
      </rPr>
      <t>PANELES SOLARES</t>
    </r>
    <r>
      <rPr>
        <sz val="14"/>
        <color rgb="FFC00000"/>
        <rFont val="Arial"/>
        <family val="2"/>
      </rPr>
      <t xml:space="preserve"> a </t>
    </r>
    <r>
      <rPr>
        <b/>
        <sz val="14"/>
        <color rgb="FFC00000"/>
        <rFont val="Arial"/>
        <family val="2"/>
      </rPr>
      <t>TP-DC1</t>
    </r>
    <r>
      <rPr>
        <sz val="14"/>
        <color rgb="FFC00000"/>
        <rFont val="Arial"/>
        <family val="2"/>
      </rPr>
      <t xml:space="preserve"> (PVC-PØ20mm )</t>
    </r>
  </si>
  <si>
    <r>
      <t>Cable LSOH-XLPE</t>
    </r>
    <r>
      <rPr>
        <b/>
        <sz val="14"/>
        <color rgb="FFC00000"/>
        <rFont val="Arial"/>
        <family val="2"/>
      </rPr>
      <t xml:space="preserve"> 2-1x4mm2</t>
    </r>
    <r>
      <rPr>
        <sz val="14"/>
        <color rgb="FFC00000"/>
        <rFont val="Arial"/>
        <family val="2"/>
      </rPr>
      <t xml:space="preserve">(F) + LSOH </t>
    </r>
    <r>
      <rPr>
        <b/>
        <sz val="14"/>
        <color rgb="FFC00000"/>
        <rFont val="Arial"/>
        <family val="2"/>
      </rPr>
      <t>1x4mm2</t>
    </r>
    <r>
      <rPr>
        <sz val="14"/>
        <color rgb="FFC00000"/>
        <rFont val="Arial"/>
        <family val="2"/>
      </rPr>
      <t xml:space="preserve"> (T) de </t>
    </r>
    <r>
      <rPr>
        <b/>
        <sz val="14"/>
        <color rgb="FFC00000"/>
        <rFont val="Arial"/>
        <family val="2"/>
      </rPr>
      <t>PANELES SOLARES</t>
    </r>
    <r>
      <rPr>
        <sz val="14"/>
        <color rgb="FFC00000"/>
        <rFont val="Arial"/>
        <family val="2"/>
      </rPr>
      <t xml:space="preserve"> a </t>
    </r>
    <r>
      <rPr>
        <b/>
        <sz val="14"/>
        <color rgb="FFC00000"/>
        <rFont val="Arial"/>
        <family val="2"/>
      </rPr>
      <t>TP-DC1</t>
    </r>
    <r>
      <rPr>
        <sz val="14"/>
        <color rgb="FFC00000"/>
        <rFont val="Arial"/>
        <family val="2"/>
      </rPr>
      <t xml:space="preserve"> (PVC-PØ20mm )</t>
    </r>
  </si>
  <si>
    <r>
      <t xml:space="preserve">Cable LSOH-XLPE </t>
    </r>
    <r>
      <rPr>
        <b/>
        <sz val="14"/>
        <color rgb="FFC00000"/>
        <rFont val="Arial"/>
        <family val="2"/>
      </rPr>
      <t>3-1x16mm2</t>
    </r>
    <r>
      <rPr>
        <sz val="14"/>
        <color rgb="FFC00000"/>
        <rFont val="Arial"/>
        <family val="2"/>
      </rPr>
      <t xml:space="preserve">(F) + LSOH </t>
    </r>
    <r>
      <rPr>
        <b/>
        <sz val="14"/>
        <color rgb="FFC00000"/>
        <rFont val="Arial"/>
        <family val="2"/>
      </rPr>
      <t>1Tx6mm2</t>
    </r>
    <r>
      <rPr>
        <sz val="14"/>
        <color rgb="FFC00000"/>
        <rFont val="Arial"/>
        <family val="2"/>
      </rPr>
      <t xml:space="preserve"> (T) de</t>
    </r>
    <r>
      <rPr>
        <b/>
        <sz val="14"/>
        <color rgb="FFC00000"/>
        <rFont val="Arial"/>
        <family val="2"/>
      </rPr>
      <t xml:space="preserve"> INVERSOR</t>
    </r>
    <r>
      <rPr>
        <sz val="14"/>
        <color rgb="FFC00000"/>
        <rFont val="Arial"/>
        <family val="2"/>
      </rPr>
      <t xml:space="preserve"> a </t>
    </r>
    <r>
      <rPr>
        <b/>
        <sz val="14"/>
        <color rgb="FFC00000"/>
        <rFont val="Arial"/>
        <family val="2"/>
      </rPr>
      <t>TP-AC1</t>
    </r>
    <r>
      <rPr>
        <sz val="14"/>
        <color rgb="FFC00000"/>
        <rFont val="Arial"/>
        <family val="2"/>
      </rPr>
      <t xml:space="preserve"> (PVC-PØ25mm )</t>
    </r>
  </si>
  <si>
    <t>P.Unitario (S/) INC. DSCTO 7%</t>
  </si>
  <si>
    <t>P.Parcial (S/) INC. DSCTO 7%</t>
  </si>
  <si>
    <t>SALIDA PARA DATA</t>
  </si>
  <si>
    <t>COSTO DIRECTO DE MANO DE OBRA</t>
  </si>
  <si>
    <t>DESCUENTO COMERCIAL</t>
  </si>
  <si>
    <r>
      <t xml:space="preserve">01.-Presupuesto por </t>
    </r>
    <r>
      <rPr>
        <b/>
        <sz val="12"/>
        <rFont val="Arial Narrow"/>
        <family val="2"/>
      </rPr>
      <t>MANO DE OBRA.</t>
    </r>
  </si>
  <si>
    <t>43.-No se visualizan salidas de comunicaciones (DATA / TE) en los departamentos (según plano). Sin embargo, se considera 01 salida de DATA en la sala de cada departamento (según O.T.).</t>
  </si>
  <si>
    <t>44.-No se visualizan salidas de detección y alarma (SIRENA ESTROBOSCÓPICA) en los departamentos (según plano). Se confirma alcance con O.T.</t>
  </si>
  <si>
    <t>45.-No se visualizan salidas de TV en todos los dormitorios de departamentos (según plano). Sin embargo, se considera 01 salida de TV en los dormitorios de cada departamento (según O.T.).</t>
  </si>
  <si>
    <r>
      <t xml:space="preserve">Cable LSOH-XLPE </t>
    </r>
    <r>
      <rPr>
        <b/>
        <sz val="14"/>
        <rFont val="Arial"/>
        <family val="2"/>
      </rPr>
      <t>2-1x2.5mm2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1x2.5mm2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SALIDAS DE FUERZA</t>
    </r>
  </si>
  <si>
    <r>
      <t xml:space="preserve">Cable LSOH-XLPE </t>
    </r>
    <r>
      <rPr>
        <b/>
        <sz val="14"/>
        <rFont val="Arial"/>
        <family val="2"/>
      </rPr>
      <t>2-1x4mm2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1x2.5mm2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TOMAS</t>
    </r>
  </si>
  <si>
    <r>
      <t>Cable LSOH-XLPE 3</t>
    </r>
    <r>
      <rPr>
        <b/>
        <sz val="14"/>
        <rFont val="Arial"/>
        <family val="2"/>
      </rPr>
      <t>-1x4mm2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1x2.5mm2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SALIDAS DE FUERZA JET FAN</t>
    </r>
  </si>
  <si>
    <r>
      <t>Cable LSOH-XLPE 3</t>
    </r>
    <r>
      <rPr>
        <b/>
        <sz val="14"/>
        <rFont val="Arial"/>
        <family val="2"/>
      </rPr>
      <t>-1x4mm2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1x2.5mm2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SALIDAS DE FUERZA EXTRACTOR AXIAL</t>
    </r>
  </si>
  <si>
    <r>
      <t>Cable LSOH-XLPE 3</t>
    </r>
    <r>
      <rPr>
        <b/>
        <sz val="14"/>
        <rFont val="Arial"/>
        <family val="2"/>
      </rPr>
      <t>-1x4mm2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1x2.5mm2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SALIDAS DE FUERZA EXTRACTOR CENTRIFUGO</t>
    </r>
  </si>
  <si>
    <r>
      <t>Cable LSOH-XLPE 3</t>
    </r>
    <r>
      <rPr>
        <b/>
        <sz val="14"/>
        <rFont val="Arial"/>
        <family val="2"/>
      </rPr>
      <t>-1x4mm2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1x2.5mm2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SALIDAS DE FUERZA INYECTOR CENTRIFUCO</t>
    </r>
  </si>
  <si>
    <r>
      <t xml:space="preserve">Cable LSOH-XLPE </t>
    </r>
    <r>
      <rPr>
        <b/>
        <sz val="14"/>
        <rFont val="Arial"/>
        <family val="2"/>
      </rPr>
      <t>3-1x6mm2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1x4mm2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TPC-BJ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BOMBA JOCKEY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</si>
  <si>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3-1x6mm2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1x4mm2</t>
    </r>
    <r>
      <rPr>
        <sz val="14"/>
        <rFont val="Arial"/>
        <family val="2"/>
      </rPr>
      <t xml:space="preserve"> (T) de</t>
    </r>
    <r>
      <rPr>
        <b/>
        <sz val="14"/>
        <rFont val="Arial"/>
        <family val="2"/>
      </rPr>
      <t xml:space="preserve"> T-S1 / T-S2 / T-S3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 xml:space="preserve">TCCO-4 </t>
    </r>
    <r>
      <rPr>
        <sz val="14"/>
        <rFont val="Arial"/>
        <family val="2"/>
      </rPr>
      <t>(PVC-PØ25mm )</t>
    </r>
  </si>
  <si>
    <r>
      <t xml:space="preserve">Cable LSOH-XLPE </t>
    </r>
    <r>
      <rPr>
        <b/>
        <sz val="14"/>
        <rFont val="Arial"/>
        <family val="2"/>
      </rPr>
      <t>3-1x4mm2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1x2.5mm2</t>
    </r>
    <r>
      <rPr>
        <sz val="14"/>
        <rFont val="Arial"/>
        <family val="2"/>
      </rPr>
      <t xml:space="preserve"> (T) de  </t>
    </r>
    <r>
      <rPr>
        <b/>
        <sz val="14"/>
        <rFont val="Arial"/>
        <family val="2"/>
      </rPr>
      <t>TPC-BC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 xml:space="preserve">BOMBAS DE AGUA </t>
    </r>
    <r>
      <rPr>
        <sz val="14"/>
        <rFont val="Arial"/>
        <family val="2"/>
      </rPr>
      <t>(PVC-PØ25mm )</t>
    </r>
  </si>
  <si>
    <r>
      <t>Cable LSOH-XLPE</t>
    </r>
    <r>
      <rPr>
        <b/>
        <sz val="14"/>
        <rFont val="Arial"/>
        <family val="2"/>
      </rPr>
      <t xml:space="preserve"> 3-1x4mm2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1x2.5mm2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TPC-VM1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BOMBAS DE AGUA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</si>
  <si>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3-1x4mm2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1x2.5mm2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TPC-VM2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BOMBAS DE AGUA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</si>
  <si>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3-1x4mm2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1x2.5mm2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TPC-BA11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BOMBAS DE AGUA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</si>
  <si>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3-1x4mm2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1x2.5mm2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TPC-BA12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BOMBAS DE AGUA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</si>
  <si>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3-1x4mm2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1x2.5mm2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TPC-BA31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BOMBAS DE AGUA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</si>
  <si>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3-1x4mm2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1x2.5mm2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TPC-BA32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BOMBAS DE AGUA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</si>
  <si>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3-1x4mm2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1x2.5mm2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TPC-BA21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BOMBAS DE AGUA</t>
    </r>
    <r>
      <rPr>
        <sz val="14"/>
        <rFont val="Arial"/>
        <family val="2"/>
      </rPr>
      <t xml:space="preserve"> (PVC-PØ25mm )</t>
    </r>
  </si>
  <si>
    <r>
      <t>Cable LSOH-XLPE</t>
    </r>
    <r>
      <rPr>
        <b/>
        <sz val="14"/>
        <rFont val="Arial"/>
        <family val="2"/>
      </rPr>
      <t xml:space="preserve"> 3-1x4mm2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1x2.5mm2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TPC-BA212</t>
    </r>
    <r>
      <rPr>
        <sz val="14"/>
        <rFont val="Arial"/>
        <family val="2"/>
      </rPr>
      <t xml:space="preserve">a </t>
    </r>
    <r>
      <rPr>
        <b/>
        <sz val="14"/>
        <rFont val="Arial"/>
        <family val="2"/>
      </rPr>
      <t>BOMBAS DE AGUA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</si>
  <si>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TSG-1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T-S4</t>
    </r>
    <r>
      <rPr>
        <sz val="14"/>
        <rFont val="Arial"/>
        <family val="2"/>
      </rPr>
      <t xml:space="preserve"> (PVC-PØ25mm )</t>
    </r>
  </si>
  <si>
    <r>
      <t xml:space="preserve">Cable LSOH-XLPE </t>
    </r>
    <r>
      <rPr>
        <b/>
        <sz val="14"/>
        <rFont val="Arial"/>
        <family val="2"/>
      </rPr>
      <t>3-1x10mm2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>1x6mm2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 xml:space="preserve">TSG-1 </t>
    </r>
    <r>
      <rPr>
        <sz val="14"/>
        <rFont val="Arial"/>
        <family val="2"/>
      </rPr>
      <t>a</t>
    </r>
    <r>
      <rPr>
        <b/>
        <sz val="14"/>
        <rFont val="Arial"/>
        <family val="2"/>
      </rPr>
      <t xml:space="preserve"> T-S4</t>
    </r>
    <r>
      <rPr>
        <sz val="14"/>
        <rFont val="Arial"/>
        <family val="2"/>
      </rPr>
      <t xml:space="preserve"> (PVC-PØ25mm )</t>
    </r>
  </si>
  <si>
    <r>
      <t>Cable N2X0H</t>
    </r>
    <r>
      <rPr>
        <b/>
        <sz val="14"/>
        <rFont val="Arial"/>
        <family val="2"/>
      </rPr>
      <t xml:space="preserve"> 3-1x70mm2</t>
    </r>
    <r>
      <rPr>
        <sz val="14"/>
        <rFont val="Arial"/>
        <family val="2"/>
      </rPr>
      <t xml:space="preserve"> + LSOH </t>
    </r>
    <r>
      <rPr>
        <b/>
        <sz val="14"/>
        <rFont val="Arial"/>
        <family val="2"/>
      </rPr>
      <t>1x35mm2</t>
    </r>
    <r>
      <rPr>
        <sz val="14"/>
        <rFont val="Arial"/>
        <family val="2"/>
      </rPr>
      <t xml:space="preserve">(T) </t>
    </r>
    <r>
      <rPr>
        <b/>
        <sz val="14"/>
        <rFont val="Arial"/>
        <family val="2"/>
      </rPr>
      <t>TF-BA</t>
    </r>
  </si>
  <si>
    <r>
      <t xml:space="preserve">Cable LSOH-XLPE </t>
    </r>
    <r>
      <rPr>
        <b/>
        <sz val="14"/>
        <rFont val="Arial"/>
        <family val="2"/>
      </rPr>
      <t>2(3-1x95mm2)</t>
    </r>
    <r>
      <rPr>
        <sz val="14"/>
        <rFont val="Arial"/>
        <family val="2"/>
      </rPr>
      <t xml:space="preserve">(F) + LSOH </t>
    </r>
    <r>
      <rPr>
        <b/>
        <sz val="14"/>
        <rFont val="Arial"/>
        <family val="2"/>
      </rPr>
      <t xml:space="preserve">1x16mm2 </t>
    </r>
    <r>
      <rPr>
        <sz val="14"/>
        <rFont val="Arial"/>
        <family val="2"/>
      </rPr>
      <t xml:space="preserve">(T) de </t>
    </r>
    <r>
      <rPr>
        <b/>
        <sz val="14"/>
        <rFont val="Arial"/>
        <family val="2"/>
      </rPr>
      <t>TSG-2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>T-CB2</t>
    </r>
    <r>
      <rPr>
        <sz val="14"/>
        <rFont val="Arial"/>
        <family val="2"/>
      </rPr>
      <t xml:space="preserve"> (PVC-PØ65mm )</t>
    </r>
  </si>
  <si>
    <r>
      <t>Cable LSOH-XLPE</t>
    </r>
    <r>
      <rPr>
        <b/>
        <sz val="14"/>
        <rFont val="Arial"/>
        <family val="2"/>
      </rPr>
      <t xml:space="preserve"> 2(3-1x150mm2)</t>
    </r>
    <r>
      <rPr>
        <sz val="14"/>
        <rFont val="Arial"/>
        <family val="2"/>
      </rPr>
      <t>(F) + LSOH</t>
    </r>
    <r>
      <rPr>
        <b/>
        <sz val="14"/>
        <rFont val="Arial"/>
        <family val="2"/>
      </rPr>
      <t xml:space="preserve"> 1Tx95mm2</t>
    </r>
    <r>
      <rPr>
        <sz val="14"/>
        <rFont val="Arial"/>
        <family val="2"/>
      </rPr>
      <t xml:space="preserve"> (T) de </t>
    </r>
    <r>
      <rPr>
        <b/>
        <sz val="14"/>
        <rFont val="Arial"/>
        <family val="2"/>
      </rPr>
      <t>T-BCI</t>
    </r>
    <r>
      <rPr>
        <sz val="14"/>
        <rFont val="Arial"/>
        <family val="2"/>
      </rPr>
      <t xml:space="preserve"> a </t>
    </r>
    <r>
      <rPr>
        <b/>
        <sz val="14"/>
        <rFont val="Arial"/>
        <family val="2"/>
      </rPr>
      <t xml:space="preserve">BOMBA ACI </t>
    </r>
    <r>
      <rPr>
        <sz val="14"/>
        <rFont val="Arial"/>
        <family val="2"/>
      </rPr>
      <t>(EMT 2XØ100mm )</t>
    </r>
  </si>
  <si>
    <t>MACEJOMI E.I.R.L. (VERSION 1)</t>
  </si>
  <si>
    <t>MACEJOMI E.I.R.L. (VERSION 2)</t>
  </si>
  <si>
    <t>03.-Garantía: 18 meses por Mano de Obra.</t>
  </si>
  <si>
    <t xml:space="preserve">          INSTALACION DE TABLERO T- PLZ</t>
  </si>
  <si>
    <t xml:space="preserve">     INSTALACION DE ALIMENTADORES ELECTRICOS</t>
  </si>
  <si>
    <t xml:space="preserve">         INSTALACION DE BANCO DE MEDIDORES</t>
  </si>
  <si>
    <t>01.08.04</t>
  </si>
  <si>
    <t>01.08.05</t>
  </si>
  <si>
    <t xml:space="preserve">        SALIDA PARA CaARGADORES VEHICULARES</t>
  </si>
  <si>
    <t>02.03.01.31</t>
  </si>
  <si>
    <t>02.03.01.32</t>
  </si>
  <si>
    <t>02.03.01.33</t>
  </si>
  <si>
    <t xml:space="preserve">    INSTALACION DE ALIMENTADORES ELECTRICOS</t>
  </si>
  <si>
    <t xml:space="preserve">            3-1x6mm2 N2X0H DE TEM01 A TPC-VP1</t>
  </si>
  <si>
    <t xml:space="preserve">            3-1x6mm2 N2X0H DE TSG 1 A T-SUM1</t>
  </si>
  <si>
    <t xml:space="preserve">            3-1x6mm2 N2X0H DE TSG 1 A T-SUM2</t>
  </si>
  <si>
    <t xml:space="preserve">            3-1x6mm2 N2X0H DE TSG 1 A T-AZ1</t>
  </si>
  <si>
    <t xml:space="preserve">            3-1x6mm2 N2X0H DE TSG 1 A T-CW1</t>
  </si>
  <si>
    <t xml:space="preserve">            3-1x6mm2 N2X0H DE TSG 1 A T-ADM</t>
  </si>
  <si>
    <t>02.04.01.01.10</t>
  </si>
  <si>
    <t xml:space="preserve">            3-1x6mm2 N2X0H DE TSG 1 A T-PLZ</t>
  </si>
  <si>
    <t>02.04.01.01.14</t>
  </si>
  <si>
    <t>02.04.01.01.15</t>
  </si>
  <si>
    <t>02.04.01.01.16</t>
  </si>
  <si>
    <t>02.04.01.01.17</t>
  </si>
  <si>
    <t>02.04.01.01.18</t>
  </si>
  <si>
    <t xml:space="preserve">        TUBERIA ELECTRICA Ø50mm EMT (PARA ACELEROMETRO)</t>
  </si>
  <si>
    <t xml:space="preserve">        TUBERIA ELECTRICA Ø25mm EMT (PARA CARGADORES VEHICULARES)</t>
  </si>
  <si>
    <t>02.05.01.17</t>
  </si>
  <si>
    <t>02.05.01.18</t>
  </si>
  <si>
    <t xml:space="preserve">        CAJA DE PASE 200X200X100mm (CARGADORES VEHICULARES)</t>
  </si>
  <si>
    <t>03.-Garantía: 18 meses por mano de obra.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</si>
</sst>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7" formatCode="&quot;S/&quot;\ #,##0.00;\-&quot;S/&quot;\ #,##0.00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###,###,###,##0.00"/>
    <numFmt numFmtId="165" formatCode="_(&quot; &quot;\ * #,##0.00_);_(&quot; &quot;\ * \(#,##0.00\);_(&quot; &quot;\ * &quot;-&quot;??_);_(@_)"/>
    <numFmt numFmtId="166" formatCode="[$S/.-280A]\ #,##0.00"/>
    <numFmt numFmtId="167" formatCode="_-[$$-45C]* #,##0.00_-;\-[$$-45C]* #,##0.00_-;_-[$$-45C]* &quot;-&quot;??_-;_-@_-"/>
    <numFmt numFmtId="168" formatCode="_ [$S/.-280A]\ * #,##0.00_ ;_ [$S/.-280A]\ * \-#,##0.00_ ;_ [$S/.-280A]\ * &quot;-&quot;??_ ;_ @_ "/>
    <numFmt numFmtId="169" formatCode="#,##0.00;\(#,##0.00\)"/>
    <numFmt numFmtId="170" formatCode="0.0"/>
    <numFmt numFmtId="171" formatCode="_ * #,##0.00_ ;_ * \-#,##0.00_ ;_ * &quot;-&quot;??_ ;_ @_ "/>
    <numFmt numFmtId="172" formatCode="dd/mm/yyyy;@"/>
    <numFmt numFmtId="173" formatCode="_-&quot;XDR&quot;* #,##0.00_-;\-&quot;XDR&quot;* #,##0.00_-;_-&quot;XDR&quot;* &quot;-&quot;??_-;_-@_-"/>
    <numFmt numFmtId="174" formatCode="_-&quot;S.&quot;* #,##0.00_-;\-&quot;S.&quot;* #,##0.00_-;_-&quot;S.&quot;* &quot;-&quot;??_-;_-@_-"/>
    <numFmt numFmtId="175" formatCode="[$$-2C0A]\ #,##0.00"/>
    <numFmt numFmtId="176" formatCode="_-[$S/-280A]\ * #,##0.00_-;\-[$S/-280A]\ * #,##0.00_-;_-[$S/-280A]\ * &quot;-&quot;??_-;_-@_-"/>
    <numFmt numFmtId="177" formatCode="0.0%"/>
  </numFmts>
  <fonts count="10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sz val="14"/>
      <color indexed="57"/>
      <name val="Arial"/>
      <family val="2"/>
    </font>
    <font>
      <sz val="14"/>
      <color indexed="12"/>
      <name val="Arial"/>
      <family val="2"/>
    </font>
    <font>
      <sz val="14"/>
      <color rgb="FF0070C0"/>
      <name val="Arial"/>
      <family val="2"/>
    </font>
    <font>
      <sz val="14"/>
      <color indexed="8"/>
      <name val="Arial"/>
      <family val="2"/>
    </font>
    <font>
      <sz val="12"/>
      <color theme="1"/>
      <name val="Arial"/>
      <family val="2"/>
    </font>
    <font>
      <b/>
      <sz val="20"/>
      <name val="Arial"/>
      <family val="2"/>
    </font>
    <font>
      <b/>
      <u/>
      <sz val="24"/>
      <name val="Arial"/>
      <family val="2"/>
    </font>
    <font>
      <b/>
      <sz val="14"/>
      <color theme="0"/>
      <name val="Arial"/>
      <family val="2"/>
    </font>
    <font>
      <b/>
      <sz val="10"/>
      <color theme="1"/>
      <name val="Calibri"/>
      <family val="2"/>
      <scheme val="minor"/>
    </font>
    <font>
      <b/>
      <sz val="14"/>
      <color indexed="57"/>
      <name val="Arial"/>
      <family val="2"/>
    </font>
    <font>
      <b/>
      <sz val="10"/>
      <name val="Calibri"/>
      <family val="2"/>
      <scheme val="minor"/>
    </font>
    <font>
      <sz val="14"/>
      <color theme="8" tint="-0.499984740745262"/>
      <name val="Arial"/>
      <family val="2"/>
    </font>
    <font>
      <b/>
      <sz val="11"/>
      <color theme="1"/>
      <name val="Calibri"/>
      <family val="2"/>
      <scheme val="minor"/>
    </font>
    <font>
      <sz val="14"/>
      <color rgb="FFC0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14"/>
      <color rgb="FFFF0000"/>
      <name val="Arial"/>
      <family val="2"/>
    </font>
    <font>
      <sz val="10"/>
      <name val="Century Gothic"/>
      <family val="2"/>
    </font>
    <font>
      <b/>
      <sz val="10"/>
      <color indexed="8"/>
      <name val="Century Gothic"/>
      <family val="2"/>
    </font>
    <font>
      <b/>
      <sz val="12"/>
      <name val="Arial Narrow"/>
      <family val="2"/>
    </font>
    <font>
      <sz val="8"/>
      <color theme="1"/>
      <name val="Arial Narrow"/>
      <family val="2"/>
    </font>
    <font>
      <b/>
      <sz val="19"/>
      <color indexed="8"/>
      <name val="Arial Narrow"/>
      <family val="2"/>
    </font>
    <font>
      <b/>
      <sz val="18"/>
      <color indexed="8"/>
      <name val="Arial Narrow"/>
      <family val="2"/>
    </font>
    <font>
      <sz val="10"/>
      <color theme="1"/>
      <name val="Arial Narrow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2"/>
      <color rgb="FFC00000"/>
      <name val="Arial Narrow"/>
      <family val="2"/>
    </font>
    <font>
      <sz val="12"/>
      <name val="Arial Narrow"/>
      <family val="2"/>
    </font>
    <font>
      <b/>
      <sz val="10"/>
      <color rgb="FF002060"/>
      <name val="Arial Narrow"/>
      <family val="2"/>
    </font>
    <font>
      <sz val="10"/>
      <color indexed="8"/>
      <name val="Arial"/>
      <family val="2"/>
    </font>
    <font>
      <sz val="10"/>
      <color rgb="FF00206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color indexed="8"/>
      <name val="Century Gothic"/>
      <family val="2"/>
    </font>
    <font>
      <b/>
      <sz val="12"/>
      <color indexed="8"/>
      <name val="Arial Narrow"/>
      <family val="2"/>
    </font>
    <font>
      <b/>
      <u/>
      <sz val="12"/>
      <name val="Arial Narrow"/>
      <family val="2"/>
    </font>
    <font>
      <sz val="12"/>
      <color theme="1"/>
      <name val="Arial Narrow"/>
      <family val="2"/>
    </font>
    <font>
      <u/>
      <sz val="11"/>
      <color theme="10"/>
      <name val="Calibri"/>
      <family val="2"/>
      <scheme val="minor"/>
    </font>
    <font>
      <b/>
      <sz val="9"/>
      <name val="Century Gothic"/>
      <family val="2"/>
    </font>
    <font>
      <b/>
      <sz val="11"/>
      <name val="Century Gothic"/>
      <family val="2"/>
    </font>
    <font>
      <sz val="11"/>
      <color theme="1"/>
      <name val="Century Gothic"/>
      <family val="2"/>
    </font>
    <font>
      <b/>
      <sz val="16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u/>
      <sz val="14"/>
      <color theme="10"/>
      <name val="Calibri"/>
      <family val="2"/>
      <scheme val="minor"/>
    </font>
    <font>
      <b/>
      <sz val="11"/>
      <color theme="0"/>
      <name val="Century Gothic"/>
      <family val="2"/>
    </font>
    <font>
      <b/>
      <sz val="10"/>
      <color theme="0"/>
      <name val="Century Gothic"/>
      <family val="2"/>
    </font>
    <font>
      <b/>
      <sz val="10"/>
      <name val="Arial"/>
      <family val="2"/>
    </font>
    <font>
      <b/>
      <sz val="8"/>
      <name val="Arial Narrow"/>
      <family val="2"/>
    </font>
    <font>
      <u/>
      <sz val="8"/>
      <name val="Arial Narrow"/>
      <family val="2"/>
    </font>
    <font>
      <sz val="8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4"/>
      <color rgb="FFFFFF00"/>
      <name val="Arial"/>
      <family val="2"/>
    </font>
    <font>
      <sz val="14"/>
      <color rgb="FF002060"/>
      <name val="Arial"/>
      <family val="2"/>
    </font>
    <font>
      <sz val="8"/>
      <name val="Calibri"/>
      <family val="2"/>
      <scheme val="minor"/>
    </font>
    <font>
      <sz val="14"/>
      <color theme="9" tint="-0.249977111117893"/>
      <name val="Arial"/>
      <family val="2"/>
    </font>
    <font>
      <b/>
      <sz val="14"/>
      <color rgb="FFC00000"/>
      <name val="Arial"/>
      <family val="2"/>
    </font>
    <font>
      <sz val="14"/>
      <color theme="2" tint="-9.9978637043366805E-2"/>
      <name val="Arial"/>
      <family val="2"/>
    </font>
    <font>
      <b/>
      <sz val="14"/>
      <color theme="7" tint="0.79998168889431442"/>
      <name val="Arial"/>
      <family val="2"/>
    </font>
    <font>
      <sz val="14"/>
      <color theme="7" tint="0.79998168889431442"/>
      <name val="Arial"/>
      <family val="2"/>
    </font>
    <font>
      <sz val="10"/>
      <color rgb="FFC00000"/>
      <name val="Arial"/>
      <family val="2"/>
    </font>
    <font>
      <u/>
      <sz val="8"/>
      <color rgb="FF002060"/>
      <name val="Arial Narrow"/>
      <family val="2"/>
    </font>
    <font>
      <sz val="8"/>
      <color rgb="FF002060"/>
      <name val="Arial Narrow"/>
      <family val="2"/>
    </font>
    <font>
      <b/>
      <sz val="8"/>
      <color indexed="8"/>
      <name val="Arial Narrow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b/>
      <sz val="8"/>
      <color rgb="FFFF0000"/>
      <name val="Arial"/>
      <family val="2"/>
    </font>
    <font>
      <sz val="10"/>
      <color indexed="8"/>
      <name val="MS Sans Serif"/>
    </font>
    <font>
      <sz val="10"/>
      <color rgb="FF000000"/>
      <name val="Calibri"/>
      <family val="2"/>
      <scheme val="minor"/>
    </font>
    <font>
      <sz val="8"/>
      <color rgb="FF080000"/>
      <name val="Arial"/>
      <family val="2"/>
    </font>
    <font>
      <sz val="11"/>
      <color rgb="FF000000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theme="0"/>
      <name val="Arial"/>
      <family val="2"/>
    </font>
    <font>
      <b/>
      <sz val="8"/>
      <color indexed="9"/>
      <name val="Arial"/>
      <family val="2"/>
    </font>
    <font>
      <b/>
      <sz val="8"/>
      <color rgb="FF00B0F0"/>
      <name val="Arial"/>
      <family val="2"/>
    </font>
    <font>
      <b/>
      <sz val="8"/>
      <color rgb="FF00B050"/>
      <name val="Arial"/>
      <family val="2"/>
    </font>
    <font>
      <b/>
      <sz val="14"/>
      <color indexed="8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80000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color theme="1"/>
      <name val="Arial"/>
      <family val="2"/>
    </font>
    <font>
      <b/>
      <sz val="9"/>
      <color rgb="FFC00000"/>
      <name val="Arial"/>
      <family val="2"/>
    </font>
    <font>
      <sz val="14"/>
      <color theme="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Century Gothic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b/>
      <sz val="12"/>
      <color rgb="FFFF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</borders>
  <cellStyleXfs count="174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1" fillId="0" borderId="0"/>
    <xf numFmtId="44" fontId="1" fillId="0" borderId="0" applyFont="0" applyFill="0" applyBorder="0" applyAlignment="0" applyProtection="0"/>
    <xf numFmtId="0" fontId="25" fillId="0" borderId="0">
      <alignment vertical="center"/>
    </xf>
    <xf numFmtId="9" fontId="1" fillId="0" borderId="0" applyFont="0" applyFill="0" applyBorder="0" applyAlignment="0" applyProtection="0"/>
    <xf numFmtId="0" fontId="43" fillId="0" borderId="0">
      <alignment vertical="top"/>
    </xf>
    <xf numFmtId="0" fontId="51" fillId="0" borderId="0" applyNumberFormat="0" applyFill="0" applyBorder="0" applyAlignment="0" applyProtection="0"/>
    <xf numFmtId="0" fontId="8" fillId="0" borderId="0"/>
    <xf numFmtId="171" fontId="1" fillId="0" borderId="0" applyFont="0" applyFill="0" applyBorder="0" applyAlignment="0" applyProtection="0"/>
    <xf numFmtId="0" fontId="66" fillId="0" borderId="0"/>
    <xf numFmtId="0" fontId="8" fillId="0" borderId="0">
      <alignment wrapText="1"/>
    </xf>
    <xf numFmtId="0" fontId="25" fillId="0" borderId="0">
      <alignment vertical="center"/>
    </xf>
    <xf numFmtId="0" fontId="25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25" fillId="0" borderId="0">
      <alignment vertical="center"/>
    </xf>
    <xf numFmtId="0" fontId="8" fillId="0" borderId="0"/>
    <xf numFmtId="0" fontId="8" fillId="0" borderId="0"/>
    <xf numFmtId="171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5" fillId="0" borderId="0">
      <alignment vertical="center"/>
    </xf>
    <xf numFmtId="9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" fillId="0" borderId="0"/>
    <xf numFmtId="171" fontId="8" fillId="0" borderId="0" applyFont="0" applyFill="0" applyBorder="0" applyAlignment="0" applyProtection="0"/>
    <xf numFmtId="171" fontId="43" fillId="0" borderId="0" applyFont="0" applyFill="0" applyBorder="0" applyAlignment="0" applyProtection="0">
      <alignment vertical="top"/>
    </xf>
    <xf numFmtId="0" fontId="25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43" fillId="0" borderId="0">
      <alignment vertical="top"/>
    </xf>
    <xf numFmtId="0" fontId="8" fillId="0" borderId="0"/>
    <xf numFmtId="0" fontId="1" fillId="0" borderId="0"/>
    <xf numFmtId="171" fontId="1" fillId="0" borderId="0" applyFont="0" applyFill="0" applyBorder="0" applyAlignment="0" applyProtection="0"/>
    <xf numFmtId="0" fontId="43" fillId="0" borderId="0">
      <alignment vertical="top"/>
    </xf>
    <xf numFmtId="174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75" fontId="8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8" fillId="0" borderId="0"/>
    <xf numFmtId="171" fontId="1" fillId="0" borderId="0" applyFont="0" applyFill="0" applyBorder="0" applyAlignment="0" applyProtection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8" fillId="0" borderId="0"/>
    <xf numFmtId="0" fontId="25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8" fillId="0" borderId="0" applyFont="0" applyFill="0" applyBorder="0" applyAlignment="0" applyProtection="0"/>
    <xf numFmtId="0" fontId="82" fillId="0" borderId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0" fontId="82" fillId="0" borderId="0"/>
    <xf numFmtId="43" fontId="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3" fillId="0" borderId="0">
      <alignment vertical="top"/>
    </xf>
    <xf numFmtId="0" fontId="8" fillId="0" borderId="0"/>
    <xf numFmtId="43" fontId="79" fillId="0" borderId="0" applyFont="0" applyFill="0" applyBorder="0" applyAlignment="0" applyProtection="0"/>
    <xf numFmtId="0" fontId="1" fillId="0" borderId="0"/>
    <xf numFmtId="0" fontId="1" fillId="0" borderId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43" fillId="0" borderId="0">
      <alignment vertical="top"/>
    </xf>
    <xf numFmtId="0" fontId="83" fillId="0" borderId="0"/>
    <xf numFmtId="0" fontId="8" fillId="0" borderId="0"/>
    <xf numFmtId="0" fontId="43" fillId="0" borderId="0">
      <alignment vertical="top"/>
    </xf>
    <xf numFmtId="0" fontId="8" fillId="0" borderId="0"/>
    <xf numFmtId="17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43" fillId="0" borderId="0" applyFont="0" applyFill="0" applyBorder="0" applyAlignment="0" applyProtection="0">
      <alignment vertical="top"/>
    </xf>
    <xf numFmtId="0" fontId="1" fillId="0" borderId="0"/>
    <xf numFmtId="0" fontId="1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9" fillId="0" borderId="0" applyFont="0" applyFill="0" applyBorder="0" applyAlignment="0" applyProtection="0"/>
    <xf numFmtId="0" fontId="1" fillId="0" borderId="0"/>
    <xf numFmtId="0" fontId="1" fillId="0" borderId="0"/>
    <xf numFmtId="175" fontId="1" fillId="0" borderId="0"/>
    <xf numFmtId="0" fontId="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9" fillId="0" borderId="0" applyFont="0" applyFill="0" applyBorder="0" applyAlignment="0" applyProtection="0"/>
  </cellStyleXfs>
  <cellXfs count="84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164" fontId="7" fillId="0" borderId="0" xfId="3" applyNumberFormat="1" applyFont="1" applyAlignment="1">
      <alignment horizontal="center" vertical="center" wrapText="1"/>
    </xf>
    <xf numFmtId="0" fontId="9" fillId="2" borderId="10" xfId="3" quotePrefix="1" applyFont="1" applyFill="1" applyBorder="1" applyAlignment="1">
      <alignment horizontal="center" vertical="center"/>
    </xf>
    <xf numFmtId="164" fontId="11" fillId="0" borderId="0" xfId="3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2" borderId="12" xfId="0" applyFont="1" applyFill="1" applyBorder="1" applyAlignment="1" applyProtection="1">
      <alignment horizontal="left" vertical="center" wrapText="1" indent="4"/>
      <protection locked="0"/>
    </xf>
    <xf numFmtId="164" fontId="2" fillId="2" borderId="9" xfId="0" applyNumberFormat="1" applyFont="1" applyFill="1" applyBorder="1" applyAlignment="1">
      <alignment vertical="center"/>
    </xf>
    <xf numFmtId="0" fontId="12" fillId="2" borderId="14" xfId="0" applyFont="1" applyFill="1" applyBorder="1" applyAlignment="1" applyProtection="1">
      <alignment vertical="center"/>
      <protection locked="0"/>
    </xf>
    <xf numFmtId="164" fontId="13" fillId="0" borderId="0" xfId="3" applyNumberFormat="1" applyFont="1" applyAlignment="1">
      <alignment horizontal="right" vertical="center"/>
    </xf>
    <xf numFmtId="0" fontId="14" fillId="0" borderId="19" xfId="3" quotePrefix="1" applyFont="1" applyBorder="1" applyAlignment="1">
      <alignment horizontal="left"/>
    </xf>
    <xf numFmtId="0" fontId="13" fillId="0" borderId="0" xfId="3" quotePrefix="1" applyFont="1" applyAlignment="1">
      <alignment horizontal="center" vertical="center"/>
    </xf>
    <xf numFmtId="164" fontId="13" fillId="0" borderId="0" xfId="3" applyNumberFormat="1" applyFont="1" applyAlignment="1">
      <alignment horizontal="center" vertical="center"/>
    </xf>
    <xf numFmtId="164" fontId="13" fillId="0" borderId="0" xfId="3" applyNumberFormat="1" applyFont="1" applyAlignment="1">
      <alignment horizontal="right"/>
    </xf>
    <xf numFmtId="43" fontId="2" fillId="0" borderId="0" xfId="1" applyFont="1" applyBorder="1"/>
    <xf numFmtId="2" fontId="7" fillId="2" borderId="1" xfId="4" applyNumberFormat="1" applyFont="1" applyFill="1" applyBorder="1" applyAlignment="1">
      <alignment horizontal="left" vertical="center"/>
    </xf>
    <xf numFmtId="2" fontId="7" fillId="2" borderId="9" xfId="4" applyNumberFormat="1" applyFont="1" applyFill="1" applyBorder="1" applyAlignment="1">
      <alignment horizontal="left" vertical="center"/>
    </xf>
    <xf numFmtId="2" fontId="7" fillId="2" borderId="18" xfId="4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2" borderId="18" xfId="0" applyNumberFormat="1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7" fillId="2" borderId="12" xfId="0" applyFont="1" applyFill="1" applyBorder="1" applyAlignment="1" applyProtection="1">
      <alignment horizontal="left" vertical="center" wrapText="1" indent="3"/>
      <protection locked="0"/>
    </xf>
    <xf numFmtId="0" fontId="15" fillId="3" borderId="25" xfId="0" applyFont="1" applyFill="1" applyBorder="1" applyAlignment="1">
      <alignment vertical="center" wrapText="1"/>
    </xf>
    <xf numFmtId="0" fontId="7" fillId="2" borderId="12" xfId="0" applyFont="1" applyFill="1" applyBorder="1" applyAlignment="1" applyProtection="1">
      <alignment horizontal="left" vertical="center" wrapText="1" indent="4"/>
      <protection locked="0"/>
    </xf>
    <xf numFmtId="0" fontId="9" fillId="2" borderId="12" xfId="0" applyFont="1" applyFill="1" applyBorder="1" applyAlignment="1" applyProtection="1">
      <alignment horizontal="left" vertical="center" wrapText="1" indent="5"/>
      <protection locked="0"/>
    </xf>
    <xf numFmtId="164" fontId="9" fillId="2" borderId="10" xfId="3" applyNumberFormat="1" applyFont="1" applyFill="1" applyBorder="1" applyAlignment="1">
      <alignment horizontal="right" vertical="center"/>
    </xf>
    <xf numFmtId="43" fontId="9" fillId="0" borderId="10" xfId="1" applyFont="1" applyFill="1" applyBorder="1" applyAlignment="1">
      <alignment horizontal="right" vertical="center"/>
    </xf>
    <xf numFmtId="43" fontId="7" fillId="2" borderId="11" xfId="1" quotePrefix="1" applyFont="1" applyFill="1" applyBorder="1" applyAlignment="1">
      <alignment horizontal="right" vertical="center"/>
    </xf>
    <xf numFmtId="43" fontId="9" fillId="0" borderId="16" xfId="1" applyFont="1" applyFill="1" applyBorder="1" applyAlignment="1">
      <alignment horizontal="right" vertical="center"/>
    </xf>
    <xf numFmtId="43" fontId="10" fillId="0" borderId="17" xfId="1" applyFont="1" applyFill="1" applyBorder="1" applyAlignment="1" applyProtection="1">
      <alignment horizontal="right" vertical="center"/>
      <protection locked="0"/>
    </xf>
    <xf numFmtId="43" fontId="9" fillId="2" borderId="11" xfId="1" quotePrefix="1" applyFont="1" applyFill="1" applyBorder="1" applyAlignment="1">
      <alignment horizontal="right" vertical="center"/>
    </xf>
    <xf numFmtId="44" fontId="7" fillId="2" borderId="13" xfId="6" applyFont="1" applyFill="1" applyBorder="1" applyAlignment="1">
      <alignment horizontal="center" vertical="center"/>
    </xf>
    <xf numFmtId="43" fontId="9" fillId="2" borderId="13" xfId="1" applyFont="1" applyFill="1" applyBorder="1" applyAlignment="1" applyProtection="1">
      <alignment horizontal="left" vertical="center"/>
      <protection locked="0"/>
    </xf>
    <xf numFmtId="0" fontId="18" fillId="4" borderId="1" xfId="4" applyFont="1" applyFill="1" applyBorder="1" applyAlignment="1">
      <alignment horizontal="center" vertical="center"/>
    </xf>
    <xf numFmtId="0" fontId="18" fillId="4" borderId="2" xfId="4" applyFont="1" applyFill="1" applyBorder="1" applyAlignment="1">
      <alignment horizontal="center" vertical="center"/>
    </xf>
    <xf numFmtId="44" fontId="18" fillId="4" borderId="3" xfId="6" applyFont="1" applyFill="1" applyBorder="1" applyAlignment="1">
      <alignment horizontal="right" vertical="center"/>
    </xf>
    <xf numFmtId="0" fontId="18" fillId="4" borderId="9" xfId="4" applyFont="1" applyFill="1" applyBorder="1" applyAlignment="1">
      <alignment horizontal="center" vertical="center"/>
    </xf>
    <xf numFmtId="0" fontId="18" fillId="4" borderId="0" xfId="4" applyFont="1" applyFill="1" applyAlignment="1">
      <alignment horizontal="center" vertical="center"/>
    </xf>
    <xf numFmtId="44" fontId="18" fillId="4" borderId="13" xfId="6" applyFont="1" applyFill="1" applyBorder="1" applyAlignment="1">
      <alignment horizontal="right" vertical="center"/>
    </xf>
    <xf numFmtId="0" fontId="18" fillId="4" borderId="18" xfId="4" applyFont="1" applyFill="1" applyBorder="1" applyAlignment="1">
      <alignment horizontal="center" vertical="center"/>
    </xf>
    <xf numFmtId="0" fontId="18" fillId="4" borderId="19" xfId="4" applyFont="1" applyFill="1" applyBorder="1" applyAlignment="1">
      <alignment horizontal="center" vertical="center"/>
    </xf>
    <xf numFmtId="44" fontId="18" fillId="4" borderId="20" xfId="6" applyFont="1" applyFill="1" applyBorder="1" applyAlignment="1">
      <alignment horizontal="right" vertical="center"/>
    </xf>
    <xf numFmtId="165" fontId="18" fillId="4" borderId="2" xfId="4" applyNumberFormat="1" applyFont="1" applyFill="1" applyBorder="1" applyAlignment="1">
      <alignment horizontal="right" vertical="center"/>
    </xf>
    <xf numFmtId="165" fontId="18" fillId="4" borderId="0" xfId="4" applyNumberFormat="1" applyFont="1" applyFill="1" applyAlignment="1">
      <alignment horizontal="right" vertical="center"/>
    </xf>
    <xf numFmtId="165" fontId="18" fillId="4" borderId="19" xfId="4" applyNumberFormat="1" applyFont="1" applyFill="1" applyBorder="1" applyAlignment="1">
      <alignment horizontal="right" vertical="center"/>
    </xf>
    <xf numFmtId="0" fontId="18" fillId="4" borderId="4" xfId="2" applyFont="1" applyFill="1" applyBorder="1" applyAlignment="1">
      <alignment horizontal="center" vertical="center"/>
    </xf>
    <xf numFmtId="0" fontId="18" fillId="4" borderId="27" xfId="2" applyFont="1" applyFill="1" applyBorder="1" applyAlignment="1">
      <alignment horizontal="center" vertical="center"/>
    </xf>
    <xf numFmtId="4" fontId="18" fillId="4" borderId="27" xfId="2" applyNumberFormat="1" applyFont="1" applyFill="1" applyBorder="1" applyAlignment="1">
      <alignment horizontal="center" vertical="center" wrapText="1"/>
    </xf>
    <xf numFmtId="4" fontId="18" fillId="4" borderId="28" xfId="2" applyNumberFormat="1" applyFont="1" applyFill="1" applyBorder="1" applyAlignment="1">
      <alignment horizontal="center" vertical="center" wrapText="1"/>
    </xf>
    <xf numFmtId="0" fontId="2" fillId="2" borderId="0" xfId="0" applyFont="1" applyFill="1"/>
    <xf numFmtId="44" fontId="2" fillId="2" borderId="10" xfId="1" applyNumberFormat="1" applyFont="1" applyFill="1" applyBorder="1" applyAlignment="1">
      <alignment vertical="center"/>
    </xf>
    <xf numFmtId="44" fontId="9" fillId="2" borderId="13" xfId="1" applyNumberFormat="1" applyFont="1" applyFill="1" applyBorder="1" applyAlignment="1" applyProtection="1">
      <alignment horizontal="left" vertical="center"/>
      <protection locked="0"/>
    </xf>
    <xf numFmtId="44" fontId="7" fillId="5" borderId="3" xfId="6" applyFont="1" applyFill="1" applyBorder="1" applyAlignment="1">
      <alignment horizontal="center" vertical="center"/>
    </xf>
    <xf numFmtId="44" fontId="7" fillId="5" borderId="20" xfId="6" applyFont="1" applyFill="1" applyBorder="1" applyAlignment="1">
      <alignment horizontal="center" vertical="center"/>
    </xf>
    <xf numFmtId="4" fontId="7" fillId="6" borderId="29" xfId="2" applyNumberFormat="1" applyFont="1" applyFill="1" applyBorder="1" applyAlignment="1">
      <alignment horizontal="center" vertical="center" wrapText="1"/>
    </xf>
    <xf numFmtId="44" fontId="7" fillId="2" borderId="13" xfId="1" applyNumberFormat="1" applyFont="1" applyFill="1" applyBorder="1" applyAlignment="1" applyProtection="1">
      <alignment horizontal="left" vertical="center"/>
      <protection locked="0"/>
    </xf>
    <xf numFmtId="43" fontId="10" fillId="2" borderId="17" xfId="1" applyFont="1" applyFill="1" applyBorder="1" applyAlignment="1" applyProtection="1">
      <alignment vertical="center"/>
      <protection locked="0"/>
    </xf>
    <xf numFmtId="0" fontId="7" fillId="8" borderId="12" xfId="0" applyFont="1" applyFill="1" applyBorder="1" applyAlignment="1" applyProtection="1">
      <alignment horizontal="left" vertical="center" wrapText="1" indent="3"/>
      <protection locked="0"/>
    </xf>
    <xf numFmtId="43" fontId="7" fillId="8" borderId="11" xfId="1" quotePrefix="1" applyFont="1" applyFill="1" applyBorder="1" applyAlignment="1">
      <alignment horizontal="right" vertical="center"/>
    </xf>
    <xf numFmtId="0" fontId="7" fillId="7" borderId="12" xfId="0" applyFont="1" applyFill="1" applyBorder="1" applyAlignment="1" applyProtection="1">
      <alignment horizontal="left" vertical="center" wrapText="1" indent="4"/>
      <protection locked="0"/>
    </xf>
    <xf numFmtId="43" fontId="7" fillId="7" borderId="11" xfId="1" quotePrefix="1" applyFont="1" applyFill="1" applyBorder="1" applyAlignment="1">
      <alignment horizontal="right" vertical="center"/>
    </xf>
    <xf numFmtId="0" fontId="7" fillId="3" borderId="12" xfId="0" applyFont="1" applyFill="1" applyBorder="1" applyAlignment="1" applyProtection="1">
      <alignment horizontal="left" vertical="center" wrapText="1" indent="5"/>
      <protection locked="0"/>
    </xf>
    <xf numFmtId="43" fontId="9" fillId="2" borderId="10" xfId="1" applyFont="1" applyFill="1" applyBorder="1" applyAlignment="1">
      <alignment horizontal="right" vertical="center"/>
    </xf>
    <xf numFmtId="164" fontId="11" fillId="2" borderId="0" xfId="3" applyNumberFormat="1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44" fontId="7" fillId="7" borderId="13" xfId="1" applyNumberFormat="1" applyFont="1" applyFill="1" applyBorder="1" applyAlignment="1" applyProtection="1">
      <alignment horizontal="left" vertical="center"/>
      <protection locked="0"/>
    </xf>
    <xf numFmtId="43" fontId="7" fillId="8" borderId="10" xfId="1" applyFont="1" applyFill="1" applyBorder="1" applyAlignment="1">
      <alignment horizontal="right" vertical="center"/>
    </xf>
    <xf numFmtId="164" fontId="20" fillId="0" borderId="0" xfId="3" applyNumberFormat="1" applyFont="1" applyAlignment="1">
      <alignment horizontal="right" vertical="center"/>
    </xf>
    <xf numFmtId="0" fontId="19" fillId="0" borderId="0" xfId="0" applyFont="1" applyAlignment="1">
      <alignment vertical="center"/>
    </xf>
    <xf numFmtId="43" fontId="7" fillId="7" borderId="10" xfId="1" applyFont="1" applyFill="1" applyBorder="1" applyAlignment="1">
      <alignment horizontal="right" vertical="center"/>
    </xf>
    <xf numFmtId="44" fontId="4" fillId="7" borderId="10" xfId="1" applyNumberFormat="1" applyFont="1" applyFill="1" applyBorder="1" applyAlignment="1">
      <alignment vertical="center"/>
    </xf>
    <xf numFmtId="43" fontId="7" fillId="3" borderId="10" xfId="1" applyFont="1" applyFill="1" applyBorder="1" applyAlignment="1">
      <alignment horizontal="right" vertical="center"/>
    </xf>
    <xf numFmtId="43" fontId="7" fillId="3" borderId="11" xfId="1" quotePrefix="1" applyFont="1" applyFill="1" applyBorder="1" applyAlignment="1">
      <alignment horizontal="right" vertical="center"/>
    </xf>
    <xf numFmtId="44" fontId="4" fillId="3" borderId="10" xfId="1" applyNumberFormat="1" applyFont="1" applyFill="1" applyBorder="1" applyAlignment="1">
      <alignment vertical="center"/>
    </xf>
    <xf numFmtId="44" fontId="7" fillId="3" borderId="13" xfId="1" applyNumberFormat="1" applyFont="1" applyFill="1" applyBorder="1" applyAlignment="1" applyProtection="1">
      <alignment horizontal="left" vertical="center"/>
      <protection locked="0"/>
    </xf>
    <xf numFmtId="0" fontId="7" fillId="3" borderId="10" xfId="3" quotePrefix="1" applyFont="1" applyFill="1" applyBorder="1" applyAlignment="1">
      <alignment horizontal="center" vertical="center"/>
    </xf>
    <xf numFmtId="164" fontId="7" fillId="3" borderId="10" xfId="3" applyNumberFormat="1" applyFont="1" applyFill="1" applyBorder="1" applyAlignment="1">
      <alignment horizontal="center" vertical="center"/>
    </xf>
    <xf numFmtId="164" fontId="7" fillId="0" borderId="0" xfId="3" applyNumberFormat="1" applyFont="1" applyAlignment="1">
      <alignment horizontal="right" vertical="center"/>
    </xf>
    <xf numFmtId="0" fontId="21" fillId="0" borderId="0" xfId="0" applyFont="1" applyAlignment="1">
      <alignment vertical="center"/>
    </xf>
    <xf numFmtId="44" fontId="7" fillId="8" borderId="13" xfId="1" applyNumberFormat="1" applyFont="1" applyFill="1" applyBorder="1" applyAlignment="1" applyProtection="1">
      <alignment horizontal="left" vertical="center"/>
      <protection locked="0"/>
    </xf>
    <xf numFmtId="0" fontId="9" fillId="2" borderId="26" xfId="3" quotePrefix="1" applyFont="1" applyFill="1" applyBorder="1" applyAlignment="1">
      <alignment horizontal="center" vertical="center"/>
    </xf>
    <xf numFmtId="0" fontId="7" fillId="8" borderId="26" xfId="3" quotePrefix="1" applyFont="1" applyFill="1" applyBorder="1" applyAlignment="1">
      <alignment horizontal="center" vertical="center"/>
    </xf>
    <xf numFmtId="0" fontId="7" fillId="7" borderId="26" xfId="3" quotePrefix="1" applyFont="1" applyFill="1" applyBorder="1" applyAlignment="1">
      <alignment horizontal="center" vertical="center"/>
    </xf>
    <xf numFmtId="0" fontId="7" fillId="3" borderId="26" xfId="3" quotePrefix="1" applyFont="1" applyFill="1" applyBorder="1" applyAlignment="1">
      <alignment horizontal="center" vertical="center"/>
    </xf>
    <xf numFmtId="0" fontId="9" fillId="2" borderId="15" xfId="0" applyFont="1" applyFill="1" applyBorder="1" applyAlignment="1" applyProtection="1">
      <alignment horizontal="center" vertical="center"/>
      <protection locked="0"/>
    </xf>
    <xf numFmtId="43" fontId="4" fillId="8" borderId="9" xfId="0" applyNumberFormat="1" applyFont="1" applyFill="1" applyBorder="1" applyAlignment="1">
      <alignment vertical="center"/>
    </xf>
    <xf numFmtId="43" fontId="2" fillId="2" borderId="9" xfId="0" applyNumberFormat="1" applyFont="1" applyFill="1" applyBorder="1" applyAlignment="1">
      <alignment vertical="center"/>
    </xf>
    <xf numFmtId="43" fontId="4" fillId="7" borderId="9" xfId="0" applyNumberFormat="1" applyFont="1" applyFill="1" applyBorder="1" applyAlignment="1">
      <alignment vertical="center"/>
    </xf>
    <xf numFmtId="43" fontId="4" fillId="3" borderId="9" xfId="0" applyNumberFormat="1" applyFont="1" applyFill="1" applyBorder="1" applyAlignment="1">
      <alignment vertical="center"/>
    </xf>
    <xf numFmtId="44" fontId="9" fillId="2" borderId="16" xfId="1" applyNumberFormat="1" applyFont="1" applyFill="1" applyBorder="1" applyAlignment="1">
      <alignment vertical="center"/>
    </xf>
    <xf numFmtId="43" fontId="22" fillId="2" borderId="9" xfId="0" applyNumberFormat="1" applyFont="1" applyFill="1" applyBorder="1" applyAlignment="1">
      <alignment vertical="center"/>
    </xf>
    <xf numFmtId="0" fontId="9" fillId="4" borderId="26" xfId="3" quotePrefix="1" applyFont="1" applyFill="1" applyBorder="1" applyAlignment="1">
      <alignment horizontal="center" vertical="center"/>
    </xf>
    <xf numFmtId="43" fontId="9" fillId="4" borderId="10" xfId="1" applyFont="1" applyFill="1" applyBorder="1" applyAlignment="1">
      <alignment horizontal="right" vertical="center"/>
    </xf>
    <xf numFmtId="0" fontId="18" fillId="4" borderId="12" xfId="0" applyFont="1" applyFill="1" applyBorder="1" applyAlignment="1" applyProtection="1">
      <alignment vertical="center" wrapText="1"/>
      <protection locked="0"/>
    </xf>
    <xf numFmtId="164" fontId="18" fillId="4" borderId="9" xfId="0" applyNumberFormat="1" applyFont="1" applyFill="1" applyBorder="1" applyAlignment="1">
      <alignment vertical="center"/>
    </xf>
    <xf numFmtId="44" fontId="18" fillId="4" borderId="13" xfId="1" applyNumberFormat="1" applyFont="1" applyFill="1" applyBorder="1" applyAlignment="1" applyProtection="1">
      <alignment horizontal="left" vertical="center"/>
      <protection locked="0"/>
    </xf>
    <xf numFmtId="44" fontId="4" fillId="8" borderId="10" xfId="1" applyNumberFormat="1" applyFont="1" applyFill="1" applyBorder="1" applyAlignment="1">
      <alignment vertical="center"/>
    </xf>
    <xf numFmtId="44" fontId="2" fillId="0" borderId="0" xfId="0" applyNumberFormat="1" applyFont="1"/>
    <xf numFmtId="44" fontId="3" fillId="0" borderId="0" xfId="0" applyNumberFormat="1" applyFont="1"/>
    <xf numFmtId="44" fontId="2" fillId="0" borderId="0" xfId="0" applyNumberFormat="1" applyFont="1" applyAlignment="1">
      <alignment vertical="center"/>
    </xf>
    <xf numFmtId="44" fontId="18" fillId="4" borderId="10" xfId="1" applyNumberFormat="1" applyFont="1" applyFill="1" applyBorder="1" applyAlignment="1">
      <alignment vertical="center"/>
    </xf>
    <xf numFmtId="44" fontId="2" fillId="0" borderId="0" xfId="1" applyNumberFormat="1" applyFont="1" applyBorder="1"/>
    <xf numFmtId="44" fontId="7" fillId="2" borderId="2" xfId="4" applyNumberFormat="1" applyFont="1" applyFill="1" applyBorder="1" applyAlignment="1">
      <alignment horizontal="right" vertical="center"/>
    </xf>
    <xf numFmtId="44" fontId="7" fillId="2" borderId="0" xfId="4" applyNumberFormat="1" applyFont="1" applyFill="1" applyAlignment="1">
      <alignment horizontal="right" vertical="center"/>
    </xf>
    <xf numFmtId="44" fontId="7" fillId="2" borderId="19" xfId="4" applyNumberFormat="1" applyFont="1" applyFill="1" applyBorder="1" applyAlignment="1">
      <alignment horizontal="right" vertical="center"/>
    </xf>
    <xf numFmtId="44" fontId="2" fillId="2" borderId="0" xfId="0" applyNumberFormat="1" applyFont="1" applyFill="1"/>
    <xf numFmtId="44" fontId="4" fillId="0" borderId="0" xfId="0" applyNumberFormat="1" applyFont="1" applyAlignment="1">
      <alignment vertical="center" wrapText="1"/>
    </xf>
    <xf numFmtId="44" fontId="7" fillId="6" borderId="7" xfId="2" applyNumberFormat="1" applyFont="1" applyFill="1" applyBorder="1" applyAlignment="1">
      <alignment horizontal="center" vertical="center" wrapText="1"/>
    </xf>
    <xf numFmtId="44" fontId="7" fillId="5" borderId="13" xfId="6" applyFont="1" applyFill="1" applyBorder="1" applyAlignment="1">
      <alignment horizontal="center" vertical="center"/>
    </xf>
    <xf numFmtId="9" fontId="7" fillId="2" borderId="0" xfId="4" applyNumberFormat="1" applyFont="1" applyFill="1" applyAlignment="1">
      <alignment horizontal="right" vertical="center"/>
    </xf>
    <xf numFmtId="44" fontId="9" fillId="2" borderId="11" xfId="1" applyNumberFormat="1" applyFont="1" applyFill="1" applyBorder="1" applyAlignment="1" applyProtection="1">
      <alignment vertical="center"/>
      <protection locked="0"/>
    </xf>
    <xf numFmtId="44" fontId="2" fillId="2" borderId="0" xfId="1" applyNumberFormat="1" applyFont="1" applyFill="1" applyBorder="1" applyAlignment="1">
      <alignment vertical="center"/>
    </xf>
    <xf numFmtId="44" fontId="4" fillId="8" borderId="0" xfId="1" applyNumberFormat="1" applyFont="1" applyFill="1" applyBorder="1" applyAlignment="1">
      <alignment vertical="center"/>
    </xf>
    <xf numFmtId="44" fontId="4" fillId="7" borderId="0" xfId="1" applyNumberFormat="1" applyFont="1" applyFill="1" applyBorder="1" applyAlignment="1">
      <alignment vertical="center"/>
    </xf>
    <xf numFmtId="44" fontId="4" fillId="3" borderId="0" xfId="1" applyNumberFormat="1" applyFont="1" applyFill="1" applyBorder="1" applyAlignment="1">
      <alignment vertical="center"/>
    </xf>
    <xf numFmtId="43" fontId="9" fillId="2" borderId="9" xfId="0" applyNumberFormat="1" applyFont="1" applyFill="1" applyBorder="1" applyAlignment="1">
      <alignment vertical="center"/>
    </xf>
    <xf numFmtId="44" fontId="9" fillId="2" borderId="10" xfId="1" applyNumberFormat="1" applyFont="1" applyFill="1" applyBorder="1" applyAlignment="1">
      <alignment vertical="center"/>
    </xf>
    <xf numFmtId="43" fontId="29" fillId="2" borderId="9" xfId="0" applyNumberFormat="1" applyFont="1" applyFill="1" applyBorder="1" applyAlignment="1">
      <alignment vertical="center"/>
    </xf>
    <xf numFmtId="44" fontId="29" fillId="2" borderId="10" xfId="1" applyNumberFormat="1" applyFont="1" applyFill="1" applyBorder="1" applyAlignment="1">
      <alignment vertical="center"/>
    </xf>
    <xf numFmtId="44" fontId="29" fillId="2" borderId="13" xfId="1" applyNumberFormat="1" applyFont="1" applyFill="1" applyBorder="1" applyAlignment="1" applyProtection="1">
      <alignment horizontal="left" vertical="center"/>
      <protection locked="0"/>
    </xf>
    <xf numFmtId="43" fontId="24" fillId="11" borderId="10" xfId="1" applyFont="1" applyFill="1" applyBorder="1" applyAlignment="1">
      <alignment horizontal="right" vertical="center"/>
    </xf>
    <xf numFmtId="43" fontId="24" fillId="11" borderId="11" xfId="1" quotePrefix="1" applyFont="1" applyFill="1" applyBorder="1" applyAlignment="1">
      <alignment horizontal="right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1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6" fillId="0" borderId="0" xfId="0" applyFont="1" applyAlignment="1">
      <alignment horizontal="left"/>
    </xf>
    <xf numFmtId="0" fontId="37" fillId="2" borderId="1" xfId="0" applyFont="1" applyFill="1" applyBorder="1" applyAlignment="1">
      <alignment horizontal="left" vertical="center"/>
    </xf>
    <xf numFmtId="0" fontId="38" fillId="2" borderId="2" xfId="0" applyFont="1" applyFill="1" applyBorder="1" applyAlignment="1">
      <alignment horizontal="left" vertical="center"/>
    </xf>
    <xf numFmtId="0" fontId="37" fillId="2" borderId="2" xfId="0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 vertical="center"/>
    </xf>
    <xf numFmtId="0" fontId="37" fillId="2" borderId="9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0" fontId="37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38" fillId="2" borderId="13" xfId="0" applyFont="1" applyFill="1" applyBorder="1" applyAlignment="1">
      <alignment horizontal="left" vertical="center"/>
    </xf>
    <xf numFmtId="0" fontId="37" fillId="2" borderId="18" xfId="0" applyFont="1" applyFill="1" applyBorder="1" applyAlignment="1">
      <alignment horizontal="left" vertical="center"/>
    </xf>
    <xf numFmtId="0" fontId="38" fillId="2" borderId="19" xfId="0" applyFont="1" applyFill="1" applyBorder="1" applyAlignment="1">
      <alignment horizontal="left" vertical="center"/>
    </xf>
    <xf numFmtId="0" fontId="37" fillId="2" borderId="19" xfId="0" applyFont="1" applyFill="1" applyBorder="1" applyAlignment="1">
      <alignment horizontal="center" vertical="center"/>
    </xf>
    <xf numFmtId="0" fontId="37" fillId="2" borderId="19" xfId="0" applyFont="1" applyFill="1" applyBorder="1" applyAlignment="1">
      <alignment horizontal="left" vertical="center"/>
    </xf>
    <xf numFmtId="49" fontId="38" fillId="2" borderId="20" xfId="0" applyNumberFormat="1" applyFont="1" applyFill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0" fillId="0" borderId="38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36" fillId="2" borderId="0" xfId="0" applyFont="1" applyFill="1" applyAlignment="1">
      <alignment vertical="center"/>
    </xf>
    <xf numFmtId="0" fontId="36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4" fontId="38" fillId="0" borderId="0" xfId="0" applyNumberFormat="1" applyFont="1" applyAlignment="1">
      <alignment vertical="center"/>
    </xf>
    <xf numFmtId="49" fontId="27" fillId="2" borderId="0" xfId="0" applyNumberFormat="1" applyFont="1" applyFill="1" applyAlignment="1">
      <alignment vertical="center" readingOrder="1"/>
    </xf>
    <xf numFmtId="0" fontId="27" fillId="2" borderId="0" xfId="0" applyFont="1" applyFill="1" applyAlignment="1">
      <alignment vertical="center" wrapText="1"/>
    </xf>
    <xf numFmtId="4" fontId="27" fillId="2" borderId="0" xfId="0" applyNumberFormat="1" applyFont="1" applyFill="1" applyAlignment="1">
      <alignment horizontal="left" vertical="center"/>
    </xf>
    <xf numFmtId="0" fontId="47" fillId="0" borderId="0" xfId="0" applyFont="1" applyAlignment="1">
      <alignment vertical="center"/>
    </xf>
    <xf numFmtId="0" fontId="37" fillId="16" borderId="4" xfId="0" applyFont="1" applyFill="1" applyBorder="1" applyAlignment="1">
      <alignment vertical="center" readingOrder="1"/>
    </xf>
    <xf numFmtId="0" fontId="38" fillId="16" borderId="5" xfId="0" applyFont="1" applyFill="1" applyBorder="1" applyAlignment="1">
      <alignment vertical="center" wrapText="1"/>
    </xf>
    <xf numFmtId="0" fontId="45" fillId="16" borderId="5" xfId="0" applyFont="1" applyFill="1" applyBorder="1" applyAlignment="1">
      <alignment horizontal="left" vertical="center"/>
    </xf>
    <xf numFmtId="168" fontId="48" fillId="16" borderId="6" xfId="0" applyNumberFormat="1" applyFont="1" applyFill="1" applyBorder="1" applyAlignment="1">
      <alignment horizontal="center" vertical="center"/>
    </xf>
    <xf numFmtId="9" fontId="45" fillId="16" borderId="5" xfId="0" applyNumberFormat="1" applyFont="1" applyFill="1" applyBorder="1" applyAlignment="1">
      <alignment horizontal="center" vertical="center"/>
    </xf>
    <xf numFmtId="0" fontId="32" fillId="15" borderId="0" xfId="0" applyFont="1" applyFill="1" applyAlignment="1">
      <alignment vertical="center"/>
    </xf>
    <xf numFmtId="0" fontId="0" fillId="15" borderId="0" xfId="0" applyFill="1" applyAlignment="1">
      <alignment vertical="center"/>
    </xf>
    <xf numFmtId="168" fontId="48" fillId="15" borderId="0" xfId="0" applyNumberFormat="1" applyFont="1" applyFill="1" applyAlignment="1">
      <alignment horizontal="center" vertical="center"/>
    </xf>
    <xf numFmtId="0" fontId="41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50" fillId="0" borderId="0" xfId="0" applyFont="1" applyAlignment="1">
      <alignment horizontal="left" vertical="center"/>
    </xf>
    <xf numFmtId="0" fontId="50" fillId="0" borderId="0" xfId="0" applyFont="1"/>
    <xf numFmtId="0" fontId="0" fillId="2" borderId="0" xfId="0" applyFill="1" applyAlignment="1">
      <alignment vertical="center" readingOrder="1"/>
    </xf>
    <xf numFmtId="0" fontId="52" fillId="2" borderId="0" xfId="0" applyFont="1" applyFill="1" applyAlignment="1">
      <alignment vertical="center" wrapText="1"/>
    </xf>
    <xf numFmtId="0" fontId="53" fillId="2" borderId="0" xfId="0" applyFont="1" applyFill="1" applyAlignment="1">
      <alignment vertical="center" wrapText="1"/>
    </xf>
    <xf numFmtId="0" fontId="53" fillId="2" borderId="0" xfId="0" applyFont="1" applyFill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54" fillId="2" borderId="0" xfId="0" applyFont="1" applyFill="1" applyAlignment="1">
      <alignment vertical="center"/>
    </xf>
    <xf numFmtId="169" fontId="57" fillId="0" borderId="0" xfId="11" applyNumberFormat="1" applyFont="1" applyAlignment="1" applyProtection="1">
      <alignment vertical="center"/>
      <protection locked="0" hidden="1"/>
    </xf>
    <xf numFmtId="169" fontId="57" fillId="0" borderId="0" xfId="11" applyNumberFormat="1" applyFont="1" applyAlignment="1" applyProtection="1">
      <alignment horizontal="center" vertical="center" wrapText="1"/>
      <protection locked="0" hidden="1"/>
    </xf>
    <xf numFmtId="169" fontId="55" fillId="0" borderId="0" xfId="11" applyNumberFormat="1" applyFont="1" applyAlignment="1" applyProtection="1">
      <alignment vertical="center"/>
      <protection locked="0" hidden="1"/>
    </xf>
    <xf numFmtId="170" fontId="57" fillId="0" borderId="0" xfId="11" applyNumberFormat="1" applyFont="1" applyAlignment="1" applyProtection="1">
      <alignment horizontal="left" vertical="center" wrapText="1"/>
      <protection locked="0" hidden="1"/>
    </xf>
    <xf numFmtId="1" fontId="57" fillId="0" borderId="0" xfId="11" applyNumberFormat="1" applyFont="1" applyAlignment="1" applyProtection="1">
      <alignment horizontal="left" vertical="center"/>
      <protection locked="0" hidden="1"/>
    </xf>
    <xf numFmtId="1" fontId="58" fillId="0" borderId="0" xfId="10" applyNumberFormat="1" applyFont="1" applyBorder="1" applyAlignment="1" applyProtection="1">
      <alignment horizontal="left" vertical="center"/>
      <protection locked="0" hidden="1"/>
    </xf>
    <xf numFmtId="0" fontId="61" fillId="19" borderId="54" xfId="0" applyFont="1" applyFill="1" applyBorder="1" applyAlignment="1">
      <alignment horizontal="center" vertical="top"/>
    </xf>
    <xf numFmtId="171" fontId="61" fillId="19" borderId="55" xfId="12" applyFont="1" applyFill="1" applyBorder="1" applyAlignment="1">
      <alignment horizontal="center" vertical="center"/>
    </xf>
    <xf numFmtId="171" fontId="61" fillId="19" borderId="53" xfId="12" applyFont="1" applyFill="1" applyBorder="1" applyAlignment="1">
      <alignment horizontal="right" vertical="center"/>
    </xf>
    <xf numFmtId="0" fontId="62" fillId="2" borderId="0" xfId="0" applyFont="1" applyFill="1"/>
    <xf numFmtId="0" fontId="61" fillId="20" borderId="54" xfId="0" applyFont="1" applyFill="1" applyBorder="1" applyAlignment="1">
      <alignment horizontal="center" vertical="top"/>
    </xf>
    <xf numFmtId="171" fontId="61" fillId="20" borderId="55" xfId="12" applyFont="1" applyFill="1" applyBorder="1" applyAlignment="1">
      <alignment horizontal="center" vertical="center"/>
    </xf>
    <xf numFmtId="171" fontId="61" fillId="20" borderId="53" xfId="12" applyFont="1" applyFill="1" applyBorder="1" applyAlignment="1">
      <alignment horizontal="right" vertical="center"/>
    </xf>
    <xf numFmtId="0" fontId="61" fillId="10" borderId="52" xfId="0" quotePrefix="1" applyFont="1" applyFill="1" applyBorder="1" applyAlignment="1">
      <alignment horizontal="center" vertical="center"/>
    </xf>
    <xf numFmtId="0" fontId="61" fillId="10" borderId="53" xfId="0" applyFont="1" applyFill="1" applyBorder="1" applyAlignment="1">
      <alignment vertical="top" wrapText="1"/>
    </xf>
    <xf numFmtId="0" fontId="61" fillId="10" borderId="54" xfId="0" applyFont="1" applyFill="1" applyBorder="1" applyAlignment="1">
      <alignment horizontal="center" vertical="top"/>
    </xf>
    <xf numFmtId="171" fontId="61" fillId="10" borderId="55" xfId="12" applyFont="1" applyFill="1" applyBorder="1" applyAlignment="1">
      <alignment horizontal="center" vertical="center"/>
    </xf>
    <xf numFmtId="171" fontId="61" fillId="10" borderId="53" xfId="12" applyFont="1" applyFill="1" applyBorder="1" applyAlignment="1">
      <alignment horizontal="right" vertical="center"/>
    </xf>
    <xf numFmtId="0" fontId="63" fillId="0" borderId="0" xfId="0" applyFont="1"/>
    <xf numFmtId="0" fontId="64" fillId="0" borderId="0" xfId="0" applyFont="1"/>
    <xf numFmtId="0" fontId="61" fillId="21" borderId="52" xfId="0" quotePrefix="1" applyFont="1" applyFill="1" applyBorder="1" applyAlignment="1">
      <alignment horizontal="center" vertical="center"/>
    </xf>
    <xf numFmtId="0" fontId="61" fillId="21" borderId="53" xfId="0" applyFont="1" applyFill="1" applyBorder="1" applyAlignment="1">
      <alignment vertical="top" wrapText="1"/>
    </xf>
    <xf numFmtId="0" fontId="61" fillId="21" borderId="54" xfId="0" applyFont="1" applyFill="1" applyBorder="1" applyAlignment="1">
      <alignment horizontal="center" vertical="top"/>
    </xf>
    <xf numFmtId="171" fontId="61" fillId="21" borderId="55" xfId="12" applyFont="1" applyFill="1" applyBorder="1" applyAlignment="1">
      <alignment horizontal="center" vertical="center"/>
    </xf>
    <xf numFmtId="171" fontId="61" fillId="21" borderId="53" xfId="12" applyFont="1" applyFill="1" applyBorder="1" applyAlignment="1">
      <alignment horizontal="right" vertical="center"/>
    </xf>
    <xf numFmtId="0" fontId="8" fillId="0" borderId="54" xfId="0" applyFont="1" applyBorder="1" applyAlignment="1">
      <alignment horizontal="center" vertical="top"/>
    </xf>
    <xf numFmtId="171" fontId="8" fillId="0" borderId="55" xfId="0" applyNumberFormat="1" applyFont="1" applyBorder="1" applyAlignment="1">
      <alignment vertical="center"/>
    </xf>
    <xf numFmtId="171" fontId="8" fillId="0" borderId="55" xfId="0" applyNumberFormat="1" applyFont="1" applyBorder="1"/>
    <xf numFmtId="171" fontId="8" fillId="0" borderId="53" xfId="0" applyNumberFormat="1" applyFont="1" applyBorder="1"/>
    <xf numFmtId="0" fontId="61" fillId="20" borderId="53" xfId="0" applyFont="1" applyFill="1" applyBorder="1" applyAlignment="1">
      <alignment vertical="top" wrapText="1"/>
    </xf>
    <xf numFmtId="49" fontId="8" fillId="0" borderId="52" xfId="0" quotePrefix="1" applyNumberFormat="1" applyFont="1" applyBorder="1" applyAlignment="1">
      <alignment horizontal="center" vertical="center"/>
    </xf>
    <xf numFmtId="0" fontId="8" fillId="2" borderId="52" xfId="0" quotePrefix="1" applyFont="1" applyFill="1" applyBorder="1" applyAlignment="1">
      <alignment horizontal="center" vertical="center"/>
    </xf>
    <xf numFmtId="9" fontId="61" fillId="10" borderId="53" xfId="8" applyFont="1" applyFill="1" applyBorder="1" applyAlignment="1">
      <alignment vertical="center" wrapText="1"/>
    </xf>
    <xf numFmtId="0" fontId="8" fillId="0" borderId="53" xfId="0" applyFont="1" applyBorder="1" applyAlignment="1">
      <alignment vertical="top" wrapText="1"/>
    </xf>
    <xf numFmtId="0" fontId="65" fillId="0" borderId="0" xfId="0" applyFont="1"/>
    <xf numFmtId="0" fontId="39" fillId="10" borderId="4" xfId="0" applyFont="1" applyFill="1" applyBorder="1" applyAlignment="1">
      <alignment vertical="center"/>
    </xf>
    <xf numFmtId="0" fontId="64" fillId="0" borderId="0" xfId="0" applyFont="1" applyAlignment="1">
      <alignment horizontal="left" vertical="center"/>
    </xf>
    <xf numFmtId="171" fontId="64" fillId="0" borderId="0" xfId="0" applyNumberFormat="1" applyFont="1"/>
    <xf numFmtId="171" fontId="64" fillId="0" borderId="0" xfId="0" applyNumberFormat="1" applyFont="1" applyAlignment="1">
      <alignment horizontal="center" vertical="center"/>
    </xf>
    <xf numFmtId="44" fontId="2" fillId="6" borderId="10" xfId="1" applyNumberFormat="1" applyFont="1" applyFill="1" applyBorder="1" applyAlignment="1">
      <alignment vertical="center"/>
    </xf>
    <xf numFmtId="43" fontId="2" fillId="6" borderId="9" xfId="0" applyNumberFormat="1" applyFont="1" applyFill="1" applyBorder="1" applyAlignment="1">
      <alignment vertical="center"/>
    </xf>
    <xf numFmtId="0" fontId="0" fillId="2" borderId="0" xfId="0" applyFill="1" applyAlignment="1">
      <alignment vertical="top"/>
    </xf>
    <xf numFmtId="0" fontId="27" fillId="2" borderId="0" xfId="0" applyFont="1" applyFill="1" applyAlignment="1">
      <alignment vertical="top" wrapText="1"/>
    </xf>
    <xf numFmtId="0" fontId="38" fillId="16" borderId="5" xfId="0" applyFont="1" applyFill="1" applyBorder="1" applyAlignment="1">
      <alignment vertical="top" wrapText="1"/>
    </xf>
    <xf numFmtId="0" fontId="9" fillId="2" borderId="12" xfId="0" applyFont="1" applyFill="1" applyBorder="1" applyAlignment="1" applyProtection="1">
      <alignment horizontal="left" vertical="center" wrapText="1" indent="15"/>
      <protection locked="0"/>
    </xf>
    <xf numFmtId="0" fontId="9" fillId="2" borderId="12" xfId="0" applyFont="1" applyFill="1" applyBorder="1" applyAlignment="1" applyProtection="1">
      <alignment horizontal="left" vertical="center" wrapText="1" indent="14"/>
      <protection locked="0"/>
    </xf>
    <xf numFmtId="43" fontId="2" fillId="0" borderId="0" xfId="0" applyNumberFormat="1" applyFont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18" fillId="4" borderId="27" xfId="2" applyNumberFormat="1" applyFont="1" applyFill="1" applyBorder="1" applyAlignment="1">
      <alignment horizontal="center" vertical="center" wrapText="1"/>
    </xf>
    <xf numFmtId="43" fontId="9" fillId="2" borderId="10" xfId="3" applyNumberFormat="1" applyFont="1" applyFill="1" applyBorder="1" applyAlignment="1">
      <alignment horizontal="right" vertical="center"/>
    </xf>
    <xf numFmtId="43" fontId="9" fillId="4" borderId="10" xfId="3" applyNumberFormat="1" applyFont="1" applyFill="1" applyBorder="1" applyAlignment="1">
      <alignment horizontal="right" vertical="center"/>
    </xf>
    <xf numFmtId="43" fontId="7" fillId="8" borderId="10" xfId="3" applyNumberFormat="1" applyFont="1" applyFill="1" applyBorder="1" applyAlignment="1">
      <alignment horizontal="right" vertical="center"/>
    </xf>
    <xf numFmtId="43" fontId="7" fillId="7" borderId="10" xfId="3" applyNumberFormat="1" applyFont="1" applyFill="1" applyBorder="1" applyAlignment="1">
      <alignment horizontal="right" vertical="center"/>
    </xf>
    <xf numFmtId="43" fontId="7" fillId="3" borderId="10" xfId="3" applyNumberFormat="1" applyFont="1" applyFill="1" applyBorder="1" applyAlignment="1">
      <alignment horizontal="right" vertical="center"/>
    </xf>
    <xf numFmtId="43" fontId="7" fillId="3" borderId="10" xfId="3" applyNumberFormat="1" applyFont="1" applyFill="1" applyBorder="1" applyAlignment="1">
      <alignment horizontal="center" vertical="center"/>
    </xf>
    <xf numFmtId="43" fontId="9" fillId="2" borderId="16" xfId="0" applyNumberFormat="1" applyFont="1" applyFill="1" applyBorder="1" applyAlignment="1" applyProtection="1">
      <alignment horizontal="right" vertical="center"/>
      <protection locked="0"/>
    </xf>
    <xf numFmtId="43" fontId="13" fillId="0" borderId="0" xfId="3" applyNumberFormat="1" applyFont="1" applyAlignment="1">
      <alignment horizontal="center" vertical="center"/>
    </xf>
    <xf numFmtId="43" fontId="18" fillId="4" borderId="2" xfId="4" applyNumberFormat="1" applyFont="1" applyFill="1" applyBorder="1" applyAlignment="1">
      <alignment horizontal="center" vertical="center"/>
    </xf>
    <xf numFmtId="43" fontId="18" fillId="4" borderId="0" xfId="4" applyNumberFormat="1" applyFont="1" applyFill="1" applyAlignment="1">
      <alignment horizontal="center" vertical="center"/>
    </xf>
    <xf numFmtId="43" fontId="18" fillId="4" borderId="19" xfId="4" applyNumberFormat="1" applyFont="1" applyFill="1" applyBorder="1" applyAlignment="1">
      <alignment horizontal="center" vertical="center"/>
    </xf>
    <xf numFmtId="0" fontId="72" fillId="2" borderId="12" xfId="0" applyFont="1" applyFill="1" applyBorder="1" applyAlignment="1" applyProtection="1">
      <alignment horizontal="left" vertical="center" wrapText="1" indent="14"/>
      <protection locked="0"/>
    </xf>
    <xf numFmtId="0" fontId="72" fillId="2" borderId="10" xfId="3" quotePrefix="1" applyFont="1" applyFill="1" applyBorder="1" applyAlignment="1">
      <alignment horizontal="center" vertical="center"/>
    </xf>
    <xf numFmtId="43" fontId="72" fillId="2" borderId="10" xfId="3" applyNumberFormat="1" applyFont="1" applyFill="1" applyBorder="1" applyAlignment="1">
      <alignment horizontal="right" vertical="center"/>
    </xf>
    <xf numFmtId="43" fontId="72" fillId="2" borderId="10" xfId="1" applyFont="1" applyFill="1" applyBorder="1" applyAlignment="1">
      <alignment horizontal="right" vertical="center"/>
    </xf>
    <xf numFmtId="43" fontId="72" fillId="2" borderId="11" xfId="1" quotePrefix="1" applyFont="1" applyFill="1" applyBorder="1" applyAlignment="1">
      <alignment horizontal="right" vertical="center"/>
    </xf>
    <xf numFmtId="0" fontId="73" fillId="25" borderId="12" xfId="0" applyFont="1" applyFill="1" applyBorder="1" applyAlignment="1" applyProtection="1">
      <alignment vertical="center" wrapText="1"/>
      <protection locked="0"/>
    </xf>
    <xf numFmtId="0" fontId="74" fillId="25" borderId="26" xfId="3" quotePrefix="1" applyFont="1" applyFill="1" applyBorder="1" applyAlignment="1">
      <alignment horizontal="center" vertical="center"/>
    </xf>
    <xf numFmtId="43" fontId="74" fillId="25" borderId="10" xfId="3" applyNumberFormat="1" applyFont="1" applyFill="1" applyBorder="1" applyAlignment="1">
      <alignment horizontal="right" vertical="center"/>
    </xf>
    <xf numFmtId="43" fontId="74" fillId="25" borderId="10" xfId="1" applyFont="1" applyFill="1" applyBorder="1" applyAlignment="1">
      <alignment horizontal="right" vertical="center"/>
    </xf>
    <xf numFmtId="43" fontId="73" fillId="25" borderId="11" xfId="1" quotePrefix="1" applyFont="1" applyFill="1" applyBorder="1" applyAlignment="1">
      <alignment horizontal="right" vertical="center"/>
    </xf>
    <xf numFmtId="164" fontId="73" fillId="25" borderId="9" xfId="0" applyNumberFormat="1" applyFont="1" applyFill="1" applyBorder="1" applyAlignment="1">
      <alignment vertical="center"/>
    </xf>
    <xf numFmtId="44" fontId="73" fillId="25" borderId="10" xfId="1" applyNumberFormat="1" applyFont="1" applyFill="1" applyBorder="1" applyAlignment="1">
      <alignment vertical="center"/>
    </xf>
    <xf numFmtId="44" fontId="73" fillId="25" borderId="13" xfId="1" applyNumberFormat="1" applyFont="1" applyFill="1" applyBorder="1" applyAlignment="1" applyProtection="1">
      <alignment horizontal="left" vertical="center"/>
      <protection locked="0"/>
    </xf>
    <xf numFmtId="167" fontId="7" fillId="6" borderId="22" xfId="4" applyNumberFormat="1" applyFont="1" applyFill="1" applyBorder="1" applyAlignment="1">
      <alignment horizontal="center" vertical="center"/>
    </xf>
    <xf numFmtId="4" fontId="7" fillId="6" borderId="8" xfId="2" applyNumberFormat="1" applyFont="1" applyFill="1" applyBorder="1" applyAlignment="1">
      <alignment horizontal="center" vertical="center" wrapText="1"/>
    </xf>
    <xf numFmtId="43" fontId="2" fillId="2" borderId="12" xfId="0" applyNumberFormat="1" applyFont="1" applyFill="1" applyBorder="1" applyAlignment="1">
      <alignment vertical="center"/>
    </xf>
    <xf numFmtId="44" fontId="9" fillId="2" borderId="11" xfId="1" quotePrefix="1" applyNumberFormat="1" applyFont="1" applyFill="1" applyBorder="1" applyAlignment="1">
      <alignment horizontal="right" vertical="center"/>
    </xf>
    <xf numFmtId="44" fontId="9" fillId="2" borderId="13" xfId="1" quotePrefix="1" applyNumberFormat="1" applyFont="1" applyFill="1" applyBorder="1" applyAlignment="1">
      <alignment horizontal="right" vertical="center"/>
    </xf>
    <xf numFmtId="43" fontId="2" fillId="0" borderId="0" xfId="0" applyNumberFormat="1" applyFont="1"/>
    <xf numFmtId="43" fontId="3" fillId="0" borderId="0" xfId="0" applyNumberFormat="1" applyFont="1"/>
    <xf numFmtId="43" fontId="4" fillId="0" borderId="0" xfId="0" applyNumberFormat="1" applyFont="1" applyAlignment="1">
      <alignment vertical="center" wrapText="1"/>
    </xf>
    <xf numFmtId="43" fontId="2" fillId="2" borderId="10" xfId="1" applyFont="1" applyFill="1" applyBorder="1" applyAlignment="1">
      <alignment vertical="center"/>
    </xf>
    <xf numFmtId="43" fontId="73" fillId="25" borderId="10" xfId="1" applyFont="1" applyFill="1" applyBorder="1" applyAlignment="1">
      <alignment vertical="center"/>
    </xf>
    <xf numFmtId="43" fontId="18" fillId="4" borderId="10" xfId="1" applyFont="1" applyFill="1" applyBorder="1" applyAlignment="1">
      <alignment vertical="center"/>
    </xf>
    <xf numFmtId="43" fontId="2" fillId="8" borderId="10" xfId="1" applyFont="1" applyFill="1" applyBorder="1" applyAlignment="1">
      <alignment vertical="center"/>
    </xf>
    <xf numFmtId="43" fontId="2" fillId="7" borderId="10" xfId="1" applyFont="1" applyFill="1" applyBorder="1" applyAlignment="1">
      <alignment vertical="center"/>
    </xf>
    <xf numFmtId="43" fontId="71" fillId="3" borderId="10" xfId="1" applyFont="1" applyFill="1" applyBorder="1" applyAlignment="1">
      <alignment vertical="center"/>
    </xf>
    <xf numFmtId="43" fontId="24" fillId="2" borderId="10" xfId="1" applyFont="1" applyFill="1" applyBorder="1" applyAlignment="1">
      <alignment vertical="center"/>
    </xf>
    <xf numFmtId="43" fontId="2" fillId="3" borderId="10" xfId="1" applyFont="1" applyFill="1" applyBorder="1" applyAlignment="1">
      <alignment vertical="center"/>
    </xf>
    <xf numFmtId="43" fontId="70" fillId="2" borderId="10" xfId="1" applyFont="1" applyFill="1" applyBorder="1" applyAlignment="1">
      <alignment vertical="center"/>
    </xf>
    <xf numFmtId="43" fontId="9" fillId="2" borderId="10" xfId="1" applyFont="1" applyFill="1" applyBorder="1" applyAlignment="1">
      <alignment vertical="center"/>
    </xf>
    <xf numFmtId="43" fontId="9" fillId="2" borderId="16" xfId="1" applyFont="1" applyFill="1" applyBorder="1" applyAlignment="1">
      <alignment vertical="center"/>
    </xf>
    <xf numFmtId="43" fontId="7" fillId="2" borderId="2" xfId="4" applyNumberFormat="1" applyFont="1" applyFill="1" applyBorder="1" applyAlignment="1">
      <alignment horizontal="right" vertical="center"/>
    </xf>
    <xf numFmtId="43" fontId="7" fillId="2" borderId="0" xfId="4" applyNumberFormat="1" applyFont="1" applyFill="1" applyAlignment="1">
      <alignment horizontal="right" vertical="center"/>
    </xf>
    <xf numFmtId="43" fontId="7" fillId="2" borderId="19" xfId="4" applyNumberFormat="1" applyFont="1" applyFill="1" applyBorder="1" applyAlignment="1">
      <alignment horizontal="right" vertical="center"/>
    </xf>
    <xf numFmtId="43" fontId="2" fillId="2" borderId="0" xfId="0" applyNumberFormat="1" applyFont="1" applyFill="1"/>
    <xf numFmtId="10" fontId="7" fillId="2" borderId="0" xfId="4" applyNumberFormat="1" applyFont="1" applyFill="1" applyAlignment="1">
      <alignment horizontal="right" vertical="center"/>
    </xf>
    <xf numFmtId="0" fontId="9" fillId="26" borderId="63" xfId="0" applyFont="1" applyFill="1" applyBorder="1" applyAlignment="1" applyProtection="1">
      <alignment horizontal="left" vertical="center" wrapText="1" indent="15"/>
      <protection locked="0"/>
    </xf>
    <xf numFmtId="0" fontId="9" fillId="26" borderId="66" xfId="3" quotePrefix="1" applyFont="1" applyFill="1" applyBorder="1" applyAlignment="1">
      <alignment horizontal="center" vertical="center"/>
    </xf>
    <xf numFmtId="43" fontId="9" fillId="26" borderId="66" xfId="3" applyNumberFormat="1" applyFont="1" applyFill="1" applyBorder="1" applyAlignment="1">
      <alignment horizontal="right" vertical="center"/>
    </xf>
    <xf numFmtId="43" fontId="9" fillId="26" borderId="66" xfId="1" applyFont="1" applyFill="1" applyBorder="1" applyAlignment="1">
      <alignment horizontal="right" vertical="center"/>
    </xf>
    <xf numFmtId="43" fontId="9" fillId="26" borderId="67" xfId="1" quotePrefix="1" applyFont="1" applyFill="1" applyBorder="1" applyAlignment="1">
      <alignment horizontal="right" vertical="center"/>
    </xf>
    <xf numFmtId="0" fontId="9" fillId="26" borderId="12" xfId="0" applyFont="1" applyFill="1" applyBorder="1" applyAlignment="1" applyProtection="1">
      <alignment horizontal="left" vertical="center" wrapText="1" indent="15"/>
      <protection locked="0"/>
    </xf>
    <xf numFmtId="0" fontId="9" fillId="26" borderId="10" xfId="3" quotePrefix="1" applyFont="1" applyFill="1" applyBorder="1" applyAlignment="1">
      <alignment horizontal="center" vertical="center"/>
    </xf>
    <xf numFmtId="43" fontId="9" fillId="26" borderId="10" xfId="3" applyNumberFormat="1" applyFont="1" applyFill="1" applyBorder="1" applyAlignment="1">
      <alignment horizontal="right" vertical="center"/>
    </xf>
    <xf numFmtId="43" fontId="9" fillId="26" borderId="10" xfId="1" applyFont="1" applyFill="1" applyBorder="1" applyAlignment="1">
      <alignment horizontal="right" vertical="center"/>
    </xf>
    <xf numFmtId="43" fontId="9" fillId="26" borderId="11" xfId="1" quotePrefix="1" applyFont="1" applyFill="1" applyBorder="1" applyAlignment="1">
      <alignment horizontal="right" vertical="center"/>
    </xf>
    <xf numFmtId="0" fontId="9" fillId="26" borderId="64" xfId="3" quotePrefix="1" applyFont="1" applyFill="1" applyBorder="1" applyAlignment="1">
      <alignment horizontal="center" vertical="center"/>
    </xf>
    <xf numFmtId="43" fontId="9" fillId="26" borderId="64" xfId="3" applyNumberFormat="1" applyFont="1" applyFill="1" applyBorder="1" applyAlignment="1">
      <alignment horizontal="right" vertical="center"/>
    </xf>
    <xf numFmtId="43" fontId="9" fillId="26" borderId="64" xfId="1" applyFont="1" applyFill="1" applyBorder="1" applyAlignment="1">
      <alignment horizontal="right" vertical="center"/>
    </xf>
    <xf numFmtId="43" fontId="9" fillId="26" borderId="65" xfId="1" quotePrefix="1" applyFont="1" applyFill="1" applyBorder="1" applyAlignment="1">
      <alignment horizontal="right" vertical="center"/>
    </xf>
    <xf numFmtId="0" fontId="9" fillId="26" borderId="68" xfId="0" applyFont="1" applyFill="1" applyBorder="1" applyAlignment="1" applyProtection="1">
      <alignment horizontal="left" vertical="center" wrapText="1" indent="15"/>
      <protection locked="0"/>
    </xf>
    <xf numFmtId="0" fontId="9" fillId="26" borderId="55" xfId="3" quotePrefix="1" applyFont="1" applyFill="1" applyBorder="1" applyAlignment="1">
      <alignment horizontal="center" vertical="center"/>
    </xf>
    <xf numFmtId="43" fontId="9" fillId="26" borderId="55" xfId="3" applyNumberFormat="1" applyFont="1" applyFill="1" applyBorder="1" applyAlignment="1">
      <alignment horizontal="right" vertical="center"/>
    </xf>
    <xf numFmtId="43" fontId="9" fillId="26" borderId="55" xfId="1" applyFont="1" applyFill="1" applyBorder="1" applyAlignment="1">
      <alignment horizontal="right" vertical="center"/>
    </xf>
    <xf numFmtId="43" fontId="9" fillId="26" borderId="69" xfId="1" quotePrefix="1" applyFont="1" applyFill="1" applyBorder="1" applyAlignment="1">
      <alignment horizontal="right" vertical="center"/>
    </xf>
    <xf numFmtId="171" fontId="8" fillId="0" borderId="25" xfId="0" applyNumberFormat="1" applyFont="1" applyBorder="1" applyAlignment="1">
      <alignment vertical="center"/>
    </xf>
    <xf numFmtId="43" fontId="2" fillId="26" borderId="9" xfId="0" applyNumberFormat="1" applyFont="1" applyFill="1" applyBorder="1" applyAlignment="1">
      <alignment vertical="center"/>
    </xf>
    <xf numFmtId="43" fontId="9" fillId="26" borderId="10" xfId="1" applyFont="1" applyFill="1" applyBorder="1" applyAlignment="1">
      <alignment vertical="center"/>
    </xf>
    <xf numFmtId="44" fontId="7" fillId="6" borderId="8" xfId="2" applyNumberFormat="1" applyFont="1" applyFill="1" applyBorder="1" applyAlignment="1">
      <alignment horizontal="center" vertical="center" wrapText="1"/>
    </xf>
    <xf numFmtId="44" fontId="2" fillId="2" borderId="13" xfId="1" applyNumberFormat="1" applyFont="1" applyFill="1" applyBorder="1" applyAlignment="1">
      <alignment vertical="center"/>
    </xf>
    <xf numFmtId="44" fontId="73" fillId="25" borderId="13" xfId="1" applyNumberFormat="1" applyFont="1" applyFill="1" applyBorder="1" applyAlignment="1">
      <alignment vertical="center"/>
    </xf>
    <xf numFmtId="44" fontId="4" fillId="8" borderId="13" xfId="1" applyNumberFormat="1" applyFont="1" applyFill="1" applyBorder="1" applyAlignment="1">
      <alignment vertical="center"/>
    </xf>
    <xf numFmtId="44" fontId="4" fillId="7" borderId="13" xfId="1" applyNumberFormat="1" applyFont="1" applyFill="1" applyBorder="1" applyAlignment="1">
      <alignment vertical="center"/>
    </xf>
    <xf numFmtId="44" fontId="4" fillId="3" borderId="13" xfId="1" applyNumberFormat="1" applyFont="1" applyFill="1" applyBorder="1" applyAlignment="1">
      <alignment vertical="center"/>
    </xf>
    <xf numFmtId="43" fontId="4" fillId="8" borderId="10" xfId="1" applyFont="1" applyFill="1" applyBorder="1" applyAlignment="1">
      <alignment vertical="center"/>
    </xf>
    <xf numFmtId="43" fontId="4" fillId="7" borderId="10" xfId="1" applyFont="1" applyFill="1" applyBorder="1" applyAlignment="1">
      <alignment vertical="center"/>
    </xf>
    <xf numFmtId="43" fontId="4" fillId="3" borderId="10" xfId="1" applyFont="1" applyFill="1" applyBorder="1" applyAlignment="1">
      <alignment vertical="center"/>
    </xf>
    <xf numFmtId="4" fontId="71" fillId="22" borderId="29" xfId="2" applyNumberFormat="1" applyFont="1" applyFill="1" applyBorder="1" applyAlignment="1">
      <alignment horizontal="center" vertical="center" wrapText="1"/>
    </xf>
    <xf numFmtId="43" fontId="71" fillId="22" borderId="7" xfId="2" applyNumberFormat="1" applyFont="1" applyFill="1" applyBorder="1" applyAlignment="1">
      <alignment horizontal="center" vertical="center" wrapText="1"/>
    </xf>
    <xf numFmtId="4" fontId="71" fillId="22" borderId="8" xfId="2" applyNumberFormat="1" applyFont="1" applyFill="1" applyBorder="1" applyAlignment="1">
      <alignment horizontal="center" vertical="center" wrapText="1"/>
    </xf>
    <xf numFmtId="166" fontId="7" fillId="22" borderId="22" xfId="4" applyNumberFormat="1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left" vertical="center" indent="2"/>
    </xf>
    <xf numFmtId="172" fontId="38" fillId="2" borderId="3" xfId="0" applyNumberFormat="1" applyFont="1" applyFill="1" applyBorder="1" applyAlignment="1">
      <alignment horizontal="left" vertical="center"/>
    </xf>
    <xf numFmtId="0" fontId="37" fillId="2" borderId="9" xfId="0" applyFont="1" applyFill="1" applyBorder="1" applyAlignment="1">
      <alignment horizontal="left" vertical="center" indent="2"/>
    </xf>
    <xf numFmtId="0" fontId="37" fillId="2" borderId="18" xfId="0" applyFont="1" applyFill="1" applyBorder="1" applyAlignment="1">
      <alignment horizontal="left" vertical="center" indent="2"/>
    </xf>
    <xf numFmtId="4" fontId="40" fillId="14" borderId="29" xfId="0" applyNumberFormat="1" applyFont="1" applyFill="1" applyBorder="1" applyAlignment="1">
      <alignment horizontal="left" vertical="center" wrapText="1"/>
    </xf>
    <xf numFmtId="4" fontId="40" fillId="14" borderId="7" xfId="0" applyNumberFormat="1" applyFont="1" applyFill="1" applyBorder="1" applyAlignment="1">
      <alignment horizontal="left" vertical="center" wrapText="1"/>
    </xf>
    <xf numFmtId="4" fontId="40" fillId="14" borderId="8" xfId="0" applyNumberFormat="1" applyFont="1" applyFill="1" applyBorder="1" applyAlignment="1">
      <alignment horizontal="left" vertical="center" wrapText="1"/>
    </xf>
    <xf numFmtId="0" fontId="42" fillId="15" borderId="56" xfId="0" applyFont="1" applyFill="1" applyBorder="1" applyAlignment="1" applyProtection="1">
      <alignment horizontal="left" vertical="center"/>
      <protection locked="0"/>
    </xf>
    <xf numFmtId="0" fontId="42" fillId="15" borderId="25" xfId="9" applyFont="1" applyFill="1" applyBorder="1" applyAlignment="1">
      <alignment horizontal="left" vertical="center" indent="1"/>
    </xf>
    <xf numFmtId="0" fontId="44" fillId="15" borderId="25" xfId="9" applyFont="1" applyFill="1" applyBorder="1" applyAlignment="1">
      <alignment horizontal="center" vertical="center"/>
    </xf>
    <xf numFmtId="4" fontId="44" fillId="15" borderId="25" xfId="0" applyNumberFormat="1" applyFont="1" applyFill="1" applyBorder="1" applyAlignment="1" applyProtection="1">
      <alignment horizontal="center" vertical="center"/>
      <protection locked="0"/>
    </xf>
    <xf numFmtId="4" fontId="44" fillId="15" borderId="71" xfId="0" applyNumberFormat="1" applyFont="1" applyFill="1" applyBorder="1" applyAlignment="1" applyProtection="1">
      <alignment horizontal="center" vertical="center"/>
      <protection locked="0"/>
    </xf>
    <xf numFmtId="0" fontId="45" fillId="0" borderId="56" xfId="0" applyFont="1" applyBorder="1" applyAlignment="1" applyProtection="1">
      <alignment horizontal="left" vertical="center"/>
      <protection locked="0"/>
    </xf>
    <xf numFmtId="0" fontId="45" fillId="0" borderId="25" xfId="9" applyFont="1" applyBorder="1" applyAlignment="1">
      <alignment horizontal="left" vertical="center" indent="2"/>
    </xf>
    <xf numFmtId="0" fontId="38" fillId="0" borderId="25" xfId="9" applyFont="1" applyBorder="1" applyAlignment="1">
      <alignment horizontal="center" vertical="center"/>
    </xf>
    <xf numFmtId="4" fontId="36" fillId="0" borderId="25" xfId="0" applyNumberFormat="1" applyFont="1" applyBorder="1" applyAlignment="1" applyProtection="1">
      <alignment horizontal="center" vertical="center"/>
      <protection locked="0"/>
    </xf>
    <xf numFmtId="4" fontId="36" fillId="0" borderId="71" xfId="0" applyNumberFormat="1" applyFont="1" applyBorder="1" applyAlignment="1" applyProtection="1">
      <alignment horizontal="center" vertical="center"/>
      <protection locked="0"/>
    </xf>
    <xf numFmtId="0" fontId="46" fillId="2" borderId="56" xfId="0" applyFont="1" applyFill="1" applyBorder="1" applyAlignment="1" applyProtection="1">
      <alignment horizontal="left" vertical="center"/>
      <protection locked="0"/>
    </xf>
    <xf numFmtId="0" fontId="38" fillId="0" borderId="25" xfId="0" applyFont="1" applyBorder="1" applyAlignment="1">
      <alignment horizontal="left" vertical="center" wrapText="1" indent="3"/>
    </xf>
    <xf numFmtId="0" fontId="38" fillId="0" borderId="25" xfId="0" applyFont="1" applyBorder="1" applyAlignment="1">
      <alignment horizontal="center" vertical="center"/>
    </xf>
    <xf numFmtId="4" fontId="38" fillId="0" borderId="25" xfId="0" applyNumberFormat="1" applyFont="1" applyBorder="1" applyAlignment="1">
      <alignment horizontal="center" vertical="center"/>
    </xf>
    <xf numFmtId="4" fontId="38" fillId="0" borderId="71" xfId="0" applyNumberFormat="1" applyFont="1" applyBorder="1" applyAlignment="1">
      <alignment horizontal="center" vertical="center"/>
    </xf>
    <xf numFmtId="0" fontId="46" fillId="0" borderId="25" xfId="0" applyFont="1" applyBorder="1" applyAlignment="1">
      <alignment horizontal="left" vertical="center" wrapText="1" indent="3"/>
    </xf>
    <xf numFmtId="0" fontId="46" fillId="0" borderId="25" xfId="0" applyFont="1" applyBorder="1" applyAlignment="1">
      <alignment horizontal="center" vertical="center"/>
    </xf>
    <xf numFmtId="4" fontId="46" fillId="0" borderId="25" xfId="0" applyNumberFormat="1" applyFont="1" applyBorder="1" applyAlignment="1">
      <alignment horizontal="center" vertical="center"/>
    </xf>
    <xf numFmtId="4" fontId="46" fillId="0" borderId="71" xfId="0" applyNumberFormat="1" applyFont="1" applyBorder="1" applyAlignment="1">
      <alignment horizontal="center" vertical="center"/>
    </xf>
    <xf numFmtId="0" fontId="46" fillId="0" borderId="56" xfId="0" applyFont="1" applyBorder="1" applyAlignment="1" applyProtection="1">
      <alignment horizontal="left" vertical="center"/>
      <protection locked="0"/>
    </xf>
    <xf numFmtId="0" fontId="45" fillId="2" borderId="56" xfId="0" applyFont="1" applyFill="1" applyBorder="1" applyAlignment="1" applyProtection="1">
      <alignment horizontal="left" vertical="center"/>
      <protection locked="0"/>
    </xf>
    <xf numFmtId="0" fontId="46" fillId="0" borderId="25" xfId="0" applyFont="1" applyBorder="1" applyAlignment="1">
      <alignment horizontal="left" vertical="center" indent="3"/>
    </xf>
    <xf numFmtId="4" fontId="37" fillId="0" borderId="0" xfId="0" applyNumberFormat="1" applyFont="1" applyAlignment="1">
      <alignment vertical="center"/>
    </xf>
    <xf numFmtId="0" fontId="46" fillId="0" borderId="57" xfId="0" applyFont="1" applyBorder="1" applyAlignment="1" applyProtection="1">
      <alignment horizontal="left" vertical="center"/>
      <protection locked="0"/>
    </xf>
    <xf numFmtId="0" fontId="38" fillId="0" borderId="58" xfId="0" applyFont="1" applyBorder="1" applyAlignment="1">
      <alignment horizontal="left" vertical="center" wrapText="1" indent="3"/>
    </xf>
    <xf numFmtId="0" fontId="38" fillId="0" borderId="16" xfId="0" applyFont="1" applyBorder="1" applyAlignment="1">
      <alignment horizontal="center" vertical="center"/>
    </xf>
    <xf numFmtId="4" fontId="38" fillId="0" borderId="16" xfId="0" applyNumberFormat="1" applyFont="1" applyBorder="1" applyAlignment="1">
      <alignment horizontal="center" vertical="center"/>
    </xf>
    <xf numFmtId="4" fontId="38" fillId="0" borderId="58" xfId="0" applyNumberFormat="1" applyFont="1" applyBorder="1" applyAlignment="1">
      <alignment horizontal="center" vertical="center"/>
    </xf>
    <xf numFmtId="4" fontId="38" fillId="0" borderId="17" xfId="0" applyNumberFormat="1" applyFont="1" applyBorder="1" applyAlignment="1">
      <alignment horizontal="center" vertical="center"/>
    </xf>
    <xf numFmtId="0" fontId="0" fillId="15" borderId="0" xfId="0" applyFill="1" applyAlignment="1">
      <alignment vertical="top"/>
    </xf>
    <xf numFmtId="173" fontId="0" fillId="15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47" fillId="0" borderId="0" xfId="0" applyFont="1" applyAlignment="1">
      <alignment horizontal="center" vertical="center"/>
    </xf>
    <xf numFmtId="0" fontId="0" fillId="0" borderId="0" xfId="0" applyAlignment="1">
      <alignment vertical="center" readingOrder="1"/>
    </xf>
    <xf numFmtId="4" fontId="41" fillId="14" borderId="7" xfId="0" applyNumberFormat="1" applyFont="1" applyFill="1" applyBorder="1" applyAlignment="1">
      <alignment horizontal="center" vertical="center" wrapText="1"/>
    </xf>
    <xf numFmtId="4" fontId="41" fillId="14" borderId="8" xfId="0" applyNumberFormat="1" applyFont="1" applyFill="1" applyBorder="1" applyAlignment="1">
      <alignment horizontal="center" vertical="center" wrapText="1"/>
    </xf>
    <xf numFmtId="0" fontId="36" fillId="0" borderId="25" xfId="0" applyFont="1" applyBorder="1" applyAlignment="1">
      <alignment horizontal="center" vertical="center"/>
    </xf>
    <xf numFmtId="0" fontId="45" fillId="0" borderId="72" xfId="0" applyFont="1" applyBorder="1" applyAlignment="1" applyProtection="1">
      <alignment horizontal="left" vertical="center"/>
      <protection locked="0"/>
    </xf>
    <xf numFmtId="0" fontId="38" fillId="0" borderId="24" xfId="0" applyFont="1" applyBorder="1" applyAlignment="1">
      <alignment horizontal="center" vertical="center"/>
    </xf>
    <xf numFmtId="0" fontId="38" fillId="0" borderId="58" xfId="0" applyFont="1" applyBorder="1" applyAlignment="1">
      <alignment horizontal="center" vertical="center"/>
    </xf>
    <xf numFmtId="4" fontId="38" fillId="0" borderId="73" xfId="0" applyNumberFormat="1" applyFont="1" applyBorder="1" applyAlignment="1">
      <alignment horizontal="center" vertical="center"/>
    </xf>
    <xf numFmtId="169" fontId="56" fillId="0" borderId="9" xfId="11" applyNumberFormat="1" applyFont="1" applyBorder="1" applyAlignment="1" applyProtection="1">
      <alignment vertical="center" wrapText="1"/>
      <protection locked="0" hidden="1"/>
    </xf>
    <xf numFmtId="169" fontId="57" fillId="0" borderId="13" xfId="11" applyNumberFormat="1" applyFont="1" applyBorder="1" applyAlignment="1" applyProtection="1">
      <alignment horizontal="center" vertical="center" wrapText="1"/>
      <protection locked="0" hidden="1"/>
    </xf>
    <xf numFmtId="169" fontId="57" fillId="0" borderId="9" xfId="11" applyNumberFormat="1" applyFont="1" applyBorder="1" applyAlignment="1" applyProtection="1">
      <alignment vertical="center" wrapText="1"/>
      <protection locked="0" hidden="1"/>
    </xf>
    <xf numFmtId="169" fontId="55" fillId="0" borderId="13" xfId="11" applyNumberFormat="1" applyFont="1" applyBorder="1" applyAlignment="1" applyProtection="1">
      <alignment vertical="center"/>
      <protection locked="0" hidden="1"/>
    </xf>
    <xf numFmtId="169" fontId="55" fillId="0" borderId="22" xfId="11" applyNumberFormat="1" applyFont="1" applyBorder="1" applyAlignment="1" applyProtection="1">
      <alignment vertical="center"/>
      <protection locked="0" hidden="1"/>
    </xf>
    <xf numFmtId="172" fontId="55" fillId="0" borderId="24" xfId="11" applyNumberFormat="1" applyFont="1" applyBorder="1" applyAlignment="1" applyProtection="1">
      <alignment vertical="center"/>
      <protection locked="0" hidden="1"/>
    </xf>
    <xf numFmtId="169" fontId="55" fillId="0" borderId="18" xfId="11" applyNumberFormat="1" applyFont="1" applyBorder="1" applyAlignment="1" applyProtection="1">
      <alignment vertical="center"/>
      <protection locked="0" hidden="1"/>
    </xf>
    <xf numFmtId="169" fontId="55" fillId="0" borderId="19" xfId="11" applyNumberFormat="1" applyFont="1" applyBorder="1" applyAlignment="1" applyProtection="1">
      <alignment vertical="center"/>
      <protection locked="0" hidden="1"/>
    </xf>
    <xf numFmtId="169" fontId="55" fillId="0" borderId="20" xfId="11" applyNumberFormat="1" applyFont="1" applyBorder="1" applyAlignment="1" applyProtection="1">
      <alignment vertical="center"/>
      <protection locked="0" hidden="1"/>
    </xf>
    <xf numFmtId="0" fontId="61" fillId="19" borderId="52" xfId="0" quotePrefix="1" applyFont="1" applyFill="1" applyBorder="1" applyAlignment="1">
      <alignment horizontal="center" vertical="center"/>
    </xf>
    <xf numFmtId="0" fontId="61" fillId="19" borderId="53" xfId="0" applyFont="1" applyFill="1" applyBorder="1" applyAlignment="1">
      <alignment vertical="top" wrapText="1"/>
    </xf>
    <xf numFmtId="0" fontId="61" fillId="20" borderId="52" xfId="0" quotePrefix="1" applyFont="1" applyFill="1" applyBorder="1" applyAlignment="1">
      <alignment horizontal="center" vertical="center"/>
    </xf>
    <xf numFmtId="49" fontId="8" fillId="24" borderId="52" xfId="0" quotePrefix="1" applyNumberFormat="1" applyFont="1" applyFill="1" applyBorder="1" applyAlignment="1">
      <alignment horizontal="center" vertical="center"/>
    </xf>
    <xf numFmtId="0" fontId="8" fillId="24" borderId="53" xfId="0" applyFont="1" applyFill="1" applyBorder="1" applyAlignment="1">
      <alignment vertical="top" wrapText="1"/>
    </xf>
    <xf numFmtId="0" fontId="8" fillId="24" borderId="54" xfId="0" applyFont="1" applyFill="1" applyBorder="1" applyAlignment="1">
      <alignment horizontal="center" vertical="top"/>
    </xf>
    <xf numFmtId="171" fontId="8" fillId="24" borderId="55" xfId="0" applyNumberFormat="1" applyFont="1" applyFill="1" applyBorder="1" applyAlignment="1">
      <alignment vertical="center"/>
    </xf>
    <xf numFmtId="171" fontId="8" fillId="24" borderId="55" xfId="0" applyNumberFormat="1" applyFont="1" applyFill="1" applyBorder="1"/>
    <xf numFmtId="171" fontId="8" fillId="24" borderId="53" xfId="0" applyNumberFormat="1" applyFont="1" applyFill="1" applyBorder="1"/>
    <xf numFmtId="0" fontId="8" fillId="24" borderId="53" xfId="0" applyFont="1" applyFill="1" applyBorder="1" applyAlignment="1">
      <alignment vertical="center" wrapText="1"/>
    </xf>
    <xf numFmtId="0" fontId="8" fillId="24" borderId="54" xfId="0" applyFont="1" applyFill="1" applyBorder="1" applyAlignment="1">
      <alignment horizontal="center" vertical="center"/>
    </xf>
    <xf numFmtId="49" fontId="8" fillId="27" borderId="52" xfId="0" quotePrefix="1" applyNumberFormat="1" applyFont="1" applyFill="1" applyBorder="1" applyAlignment="1">
      <alignment horizontal="center" vertical="center"/>
    </xf>
    <xf numFmtId="0" fontId="8" fillId="27" borderId="53" xfId="0" applyFont="1" applyFill="1" applyBorder="1" applyAlignment="1">
      <alignment vertical="top" wrapText="1"/>
    </xf>
    <xf numFmtId="0" fontId="8" fillId="27" borderId="54" xfId="0" applyFont="1" applyFill="1" applyBorder="1" applyAlignment="1">
      <alignment horizontal="center" vertical="top"/>
    </xf>
    <xf numFmtId="171" fontId="8" fillId="27" borderId="55" xfId="0" applyNumberFormat="1" applyFont="1" applyFill="1" applyBorder="1" applyAlignment="1">
      <alignment vertical="center"/>
    </xf>
    <xf numFmtId="171" fontId="8" fillId="27" borderId="53" xfId="0" applyNumberFormat="1" applyFont="1" applyFill="1" applyBorder="1"/>
    <xf numFmtId="49" fontId="75" fillId="9" borderId="52" xfId="0" quotePrefix="1" applyNumberFormat="1" applyFont="1" applyFill="1" applyBorder="1" applyAlignment="1">
      <alignment horizontal="center" vertical="center"/>
    </xf>
    <xf numFmtId="0" fontId="75" fillId="9" borderId="53" xfId="0" applyFont="1" applyFill="1" applyBorder="1" applyAlignment="1">
      <alignment vertical="top" wrapText="1"/>
    </xf>
    <xf numFmtId="0" fontId="75" fillId="9" borderId="54" xfId="0" applyFont="1" applyFill="1" applyBorder="1" applyAlignment="1">
      <alignment horizontal="center" vertical="top"/>
    </xf>
    <xf numFmtId="171" fontId="75" fillId="9" borderId="55" xfId="0" applyNumberFormat="1" applyFont="1" applyFill="1" applyBorder="1" applyAlignment="1">
      <alignment vertical="center"/>
    </xf>
    <xf numFmtId="171" fontId="75" fillId="12" borderId="53" xfId="0" applyNumberFormat="1" applyFont="1" applyFill="1" applyBorder="1"/>
    <xf numFmtId="9" fontId="61" fillId="10" borderId="52" xfId="8" quotePrefix="1" applyFont="1" applyFill="1" applyBorder="1" applyAlignment="1">
      <alignment horizontal="center" vertical="center"/>
    </xf>
    <xf numFmtId="171" fontId="61" fillId="24" borderId="53" xfId="0" applyNumberFormat="1" applyFont="1" applyFill="1" applyBorder="1"/>
    <xf numFmtId="9" fontId="61" fillId="10" borderId="53" xfId="8" applyFont="1" applyFill="1" applyBorder="1" applyAlignment="1">
      <alignment vertical="top" wrapText="1"/>
    </xf>
    <xf numFmtId="9" fontId="61" fillId="10" borderId="54" xfId="8" applyFont="1" applyFill="1" applyBorder="1" applyAlignment="1">
      <alignment horizontal="center" vertical="top"/>
    </xf>
    <xf numFmtId="9" fontId="61" fillId="10" borderId="55" xfId="8" applyFont="1" applyFill="1" applyBorder="1" applyAlignment="1">
      <alignment horizontal="center" vertical="center"/>
    </xf>
    <xf numFmtId="9" fontId="61" fillId="10" borderId="53" xfId="8" applyFont="1" applyFill="1" applyBorder="1" applyAlignment="1">
      <alignment horizontal="right" vertical="center"/>
    </xf>
    <xf numFmtId="9" fontId="64" fillId="0" borderId="0" xfId="8" applyFont="1" applyFill="1"/>
    <xf numFmtId="9" fontId="62" fillId="2" borderId="0" xfId="8" applyFont="1" applyFill="1"/>
    <xf numFmtId="171" fontId="61" fillId="24" borderId="53" xfId="0" applyNumberFormat="1" applyFont="1" applyFill="1" applyBorder="1" applyAlignment="1">
      <alignment vertical="center"/>
    </xf>
    <xf numFmtId="171" fontId="8" fillId="27" borderId="55" xfId="0" applyNumberFormat="1" applyFont="1" applyFill="1" applyBorder="1"/>
    <xf numFmtId="49" fontId="8" fillId="28" borderId="52" xfId="0" quotePrefix="1" applyNumberFormat="1" applyFont="1" applyFill="1" applyBorder="1" applyAlignment="1">
      <alignment horizontal="center" vertical="center"/>
    </xf>
    <xf numFmtId="0" fontId="8" fillId="28" borderId="53" xfId="0" applyFont="1" applyFill="1" applyBorder="1" applyAlignment="1">
      <alignment vertical="top" wrapText="1"/>
    </xf>
    <xf numFmtId="0" fontId="8" fillId="28" borderId="54" xfId="0" applyFont="1" applyFill="1" applyBorder="1" applyAlignment="1">
      <alignment horizontal="center" vertical="top"/>
    </xf>
    <xf numFmtId="171" fontId="8" fillId="28" borderId="55" xfId="0" applyNumberFormat="1" applyFont="1" applyFill="1" applyBorder="1" applyAlignment="1">
      <alignment vertical="center"/>
    </xf>
    <xf numFmtId="171" fontId="8" fillId="28" borderId="55" xfId="0" applyNumberFormat="1" applyFont="1" applyFill="1" applyBorder="1"/>
    <xf numFmtId="171" fontId="8" fillId="28" borderId="53" xfId="0" applyNumberFormat="1" applyFont="1" applyFill="1" applyBorder="1"/>
    <xf numFmtId="49" fontId="8" fillId="11" borderId="52" xfId="0" quotePrefix="1" applyNumberFormat="1" applyFont="1" applyFill="1" applyBorder="1" applyAlignment="1">
      <alignment horizontal="center" vertical="center"/>
    </xf>
    <xf numFmtId="0" fontId="8" fillId="11" borderId="53" xfId="0" applyFont="1" applyFill="1" applyBorder="1" applyAlignment="1">
      <alignment vertical="top" wrapText="1"/>
    </xf>
    <xf numFmtId="0" fontId="8" fillId="11" borderId="54" xfId="0" applyFont="1" applyFill="1" applyBorder="1" applyAlignment="1">
      <alignment horizontal="center" vertical="top"/>
    </xf>
    <xf numFmtId="171" fontId="8" fillId="11" borderId="55" xfId="0" applyNumberFormat="1" applyFont="1" applyFill="1" applyBorder="1" applyAlignment="1">
      <alignment vertical="center"/>
    </xf>
    <xf numFmtId="171" fontId="8" fillId="11" borderId="55" xfId="0" applyNumberFormat="1" applyFont="1" applyFill="1" applyBorder="1"/>
    <xf numFmtId="171" fontId="8" fillId="11" borderId="53" xfId="0" applyNumberFormat="1" applyFont="1" applyFill="1" applyBorder="1"/>
    <xf numFmtId="0" fontId="8" fillId="10" borderId="54" xfId="0" applyFont="1" applyFill="1" applyBorder="1" applyAlignment="1">
      <alignment horizontal="center" vertical="top"/>
    </xf>
    <xf numFmtId="171" fontId="8" fillId="10" borderId="55" xfId="0" applyNumberFormat="1" applyFont="1" applyFill="1" applyBorder="1" applyAlignment="1">
      <alignment vertical="center"/>
    </xf>
    <xf numFmtId="171" fontId="8" fillId="10" borderId="55" xfId="12" applyFont="1" applyFill="1" applyBorder="1" applyAlignment="1">
      <alignment horizontal="center" vertical="center"/>
    </xf>
    <xf numFmtId="171" fontId="8" fillId="10" borderId="53" xfId="0" applyNumberFormat="1" applyFont="1" applyFill="1" applyBorder="1"/>
    <xf numFmtId="0" fontId="8" fillId="24" borderId="52" xfId="0" quotePrefix="1" applyFont="1" applyFill="1" applyBorder="1" applyAlignment="1">
      <alignment horizontal="center" vertical="center"/>
    </xf>
    <xf numFmtId="171" fontId="8" fillId="24" borderId="55" xfId="12" applyFont="1" applyFill="1" applyBorder="1" applyAlignment="1">
      <alignment horizontal="center" vertical="center"/>
    </xf>
    <xf numFmtId="171" fontId="8" fillId="10" borderId="55" xfId="0" applyNumberFormat="1" applyFont="1" applyFill="1" applyBorder="1"/>
    <xf numFmtId="0" fontId="61" fillId="19" borderId="54" xfId="0" quotePrefix="1" applyFont="1" applyFill="1" applyBorder="1" applyAlignment="1">
      <alignment horizontal="center" vertical="center"/>
    </xf>
    <xf numFmtId="0" fontId="61" fillId="19" borderId="25" xfId="0" applyFont="1" applyFill="1" applyBorder="1" applyAlignment="1">
      <alignment vertical="top" wrapText="1"/>
    </xf>
    <xf numFmtId="0" fontId="61" fillId="19" borderId="25" xfId="0" applyFont="1" applyFill="1" applyBorder="1" applyAlignment="1">
      <alignment horizontal="center" vertical="top"/>
    </xf>
    <xf numFmtId="171" fontId="61" fillId="19" borderId="25" xfId="12" applyFont="1" applyFill="1" applyBorder="1" applyAlignment="1">
      <alignment horizontal="center" vertical="center"/>
    </xf>
    <xf numFmtId="171" fontId="61" fillId="19" borderId="71" xfId="12" applyFont="1" applyFill="1" applyBorder="1" applyAlignment="1">
      <alignment horizontal="right" vertical="center"/>
    </xf>
    <xf numFmtId="0" fontId="61" fillId="21" borderId="54" xfId="0" quotePrefix="1" applyFont="1" applyFill="1" applyBorder="1" applyAlignment="1">
      <alignment horizontal="center" vertical="center"/>
    </xf>
    <xf numFmtId="0" fontId="61" fillId="21" borderId="25" xfId="0" applyFont="1" applyFill="1" applyBorder="1" applyAlignment="1">
      <alignment vertical="top" wrapText="1"/>
    </xf>
    <xf numFmtId="0" fontId="61" fillId="21" borderId="25" xfId="0" applyFont="1" applyFill="1" applyBorder="1" applyAlignment="1">
      <alignment horizontal="center" vertical="top"/>
    </xf>
    <xf numFmtId="171" fontId="61" fillId="21" borderId="25" xfId="12" applyFont="1" applyFill="1" applyBorder="1" applyAlignment="1">
      <alignment horizontal="center" vertical="center"/>
    </xf>
    <xf numFmtId="171" fontId="61" fillId="21" borderId="71" xfId="12" applyFont="1" applyFill="1" applyBorder="1" applyAlignment="1">
      <alignment horizontal="right" vertical="center"/>
    </xf>
    <xf numFmtId="0" fontId="61" fillId="10" borderId="54" xfId="0" quotePrefix="1" applyFont="1" applyFill="1" applyBorder="1" applyAlignment="1">
      <alignment horizontal="center" vertical="center"/>
    </xf>
    <xf numFmtId="0" fontId="61" fillId="10" borderId="25" xfId="0" applyFont="1" applyFill="1" applyBorder="1" applyAlignment="1">
      <alignment vertical="top" wrapText="1"/>
    </xf>
    <xf numFmtId="0" fontId="61" fillId="10" borderId="25" xfId="0" applyFont="1" applyFill="1" applyBorder="1" applyAlignment="1">
      <alignment horizontal="center" vertical="top"/>
    </xf>
    <xf numFmtId="171" fontId="61" fillId="10" borderId="25" xfId="12" applyFont="1" applyFill="1" applyBorder="1" applyAlignment="1">
      <alignment horizontal="center" vertical="center"/>
    </xf>
    <xf numFmtId="171" fontId="61" fillId="10" borderId="71" xfId="12" applyFont="1" applyFill="1" applyBorder="1" applyAlignment="1">
      <alignment horizontal="right" vertical="center"/>
    </xf>
    <xf numFmtId="0" fontId="63" fillId="2" borderId="0" xfId="0" applyFont="1" applyFill="1"/>
    <xf numFmtId="0" fontId="8" fillId="24" borderId="54" xfId="0" quotePrefix="1" applyFont="1" applyFill="1" applyBorder="1" applyAlignment="1">
      <alignment horizontal="center" vertical="center"/>
    </xf>
    <xf numFmtId="0" fontId="8" fillId="24" borderId="25" xfId="0" applyFont="1" applyFill="1" applyBorder="1" applyAlignment="1">
      <alignment vertical="top" wrapText="1"/>
    </xf>
    <xf numFmtId="0" fontId="8" fillId="24" borderId="25" xfId="0" applyFont="1" applyFill="1" applyBorder="1" applyAlignment="1">
      <alignment horizontal="center" vertical="top"/>
    </xf>
    <xf numFmtId="171" fontId="8" fillId="24" borderId="25" xfId="0" applyNumberFormat="1" applyFont="1" applyFill="1" applyBorder="1" applyAlignment="1">
      <alignment vertical="center"/>
    </xf>
    <xf numFmtId="171" fontId="8" fillId="24" borderId="25" xfId="12" applyFont="1" applyFill="1" applyBorder="1" applyAlignment="1">
      <alignment vertical="center"/>
    </xf>
    <xf numFmtId="171" fontId="8" fillId="24" borderId="71" xfId="0" applyNumberFormat="1" applyFont="1" applyFill="1" applyBorder="1" applyAlignment="1">
      <alignment vertical="center"/>
    </xf>
    <xf numFmtId="4" fontId="64" fillId="2" borderId="0" xfId="0" applyNumberFormat="1" applyFont="1" applyFill="1"/>
    <xf numFmtId="0" fontId="64" fillId="2" borderId="0" xfId="0" applyFont="1" applyFill="1"/>
    <xf numFmtId="0" fontId="8" fillId="27" borderId="54" xfId="0" quotePrefix="1" applyFont="1" applyFill="1" applyBorder="1" applyAlignment="1">
      <alignment horizontal="center" vertical="center"/>
    </xf>
    <xf numFmtId="0" fontId="8" fillId="27" borderId="25" xfId="0" applyFont="1" applyFill="1" applyBorder="1" applyAlignment="1">
      <alignment vertical="top" wrapText="1"/>
    </xf>
    <xf numFmtId="0" fontId="8" fillId="27" borderId="25" xfId="0" applyFont="1" applyFill="1" applyBorder="1" applyAlignment="1">
      <alignment horizontal="center" vertical="top"/>
    </xf>
    <xf numFmtId="171" fontId="8" fillId="27" borderId="25" xfId="0" applyNumberFormat="1" applyFont="1" applyFill="1" applyBorder="1" applyAlignment="1">
      <alignment vertical="center"/>
    </xf>
    <xf numFmtId="171" fontId="8" fillId="27" borderId="25" xfId="12" applyFont="1" applyFill="1" applyBorder="1" applyAlignment="1">
      <alignment vertical="center"/>
    </xf>
    <xf numFmtId="171" fontId="8" fillId="27" borderId="71" xfId="0" applyNumberFormat="1" applyFont="1" applyFill="1" applyBorder="1" applyAlignment="1">
      <alignment vertical="center"/>
    </xf>
    <xf numFmtId="0" fontId="8" fillId="24" borderId="25" xfId="0" applyFont="1" applyFill="1" applyBorder="1" applyAlignment="1">
      <alignment vertical="top"/>
    </xf>
    <xf numFmtId="0" fontId="62" fillId="0" borderId="0" xfId="0" applyFont="1"/>
    <xf numFmtId="171" fontId="61" fillId="10" borderId="25" xfId="12" applyFont="1" applyFill="1" applyBorder="1" applyAlignment="1">
      <alignment vertical="center"/>
    </xf>
    <xf numFmtId="171" fontId="61" fillId="10" borderId="71" xfId="12" applyFont="1" applyFill="1" applyBorder="1" applyAlignment="1">
      <alignment vertical="center"/>
    </xf>
    <xf numFmtId="0" fontId="8" fillId="24" borderId="25" xfId="0" applyFont="1" applyFill="1" applyBorder="1" applyAlignment="1">
      <alignment horizontal="center" vertical="center"/>
    </xf>
    <xf numFmtId="0" fontId="61" fillId="20" borderId="25" xfId="0" applyFont="1" applyFill="1" applyBorder="1" applyAlignment="1">
      <alignment vertical="center" wrapText="1"/>
    </xf>
    <xf numFmtId="0" fontId="8" fillId="10" borderId="25" xfId="0" applyFont="1" applyFill="1" applyBorder="1" applyAlignment="1">
      <alignment horizontal="center" vertical="center"/>
    </xf>
    <xf numFmtId="171" fontId="8" fillId="10" borderId="25" xfId="0" applyNumberFormat="1" applyFont="1" applyFill="1" applyBorder="1" applyAlignment="1">
      <alignment vertical="center"/>
    </xf>
    <xf numFmtId="171" fontId="8" fillId="10" borderId="25" xfId="12" applyFont="1" applyFill="1" applyBorder="1" applyAlignment="1">
      <alignment vertical="center"/>
    </xf>
    <xf numFmtId="171" fontId="8" fillId="10" borderId="71" xfId="0" applyNumberFormat="1" applyFont="1" applyFill="1" applyBorder="1" applyAlignment="1">
      <alignment vertical="center"/>
    </xf>
    <xf numFmtId="49" fontId="8" fillId="24" borderId="54" xfId="0" quotePrefix="1" applyNumberFormat="1" applyFont="1" applyFill="1" applyBorder="1" applyAlignment="1">
      <alignment horizontal="center" vertical="center"/>
    </xf>
    <xf numFmtId="0" fontId="61" fillId="20" borderId="25" xfId="0" applyFont="1" applyFill="1" applyBorder="1" applyAlignment="1">
      <alignment vertical="top" wrapText="1"/>
    </xf>
    <xf numFmtId="0" fontId="8" fillId="10" borderId="25" xfId="0" applyFont="1" applyFill="1" applyBorder="1" applyAlignment="1">
      <alignment horizontal="center" vertical="top"/>
    </xf>
    <xf numFmtId="0" fontId="8" fillId="28" borderId="54" xfId="0" quotePrefix="1" applyFont="1" applyFill="1" applyBorder="1" applyAlignment="1">
      <alignment horizontal="center" vertical="center"/>
    </xf>
    <xf numFmtId="0" fontId="8" fillId="28" borderId="25" xfId="0" applyFont="1" applyFill="1" applyBorder="1" applyAlignment="1">
      <alignment vertical="top" wrapText="1"/>
    </xf>
    <xf numFmtId="0" fontId="8" fillId="28" borderId="25" xfId="0" applyFont="1" applyFill="1" applyBorder="1" applyAlignment="1">
      <alignment horizontal="center" vertical="top"/>
    </xf>
    <xf numFmtId="171" fontId="8" fillId="28" borderId="25" xfId="0" applyNumberFormat="1" applyFont="1" applyFill="1" applyBorder="1" applyAlignment="1">
      <alignment vertical="center"/>
    </xf>
    <xf numFmtId="171" fontId="8" fillId="28" borderId="71" xfId="0" applyNumberFormat="1" applyFont="1" applyFill="1" applyBorder="1" applyAlignment="1">
      <alignment vertical="center"/>
    </xf>
    <xf numFmtId="0" fontId="76" fillId="0" borderId="0" xfId="0" applyFont="1"/>
    <xf numFmtId="0" fontId="77" fillId="0" borderId="0" xfId="0" applyFont="1"/>
    <xf numFmtId="0" fontId="8" fillId="24" borderId="25" xfId="0" applyFont="1" applyFill="1" applyBorder="1" applyAlignment="1">
      <alignment vertical="center" wrapText="1"/>
    </xf>
    <xf numFmtId="9" fontId="61" fillId="10" borderId="25" xfId="8" applyFont="1" applyFill="1" applyBorder="1" applyAlignment="1">
      <alignment vertical="top" wrapText="1"/>
    </xf>
    <xf numFmtId="0" fontId="8" fillId="24" borderId="25" xfId="0" applyFont="1" applyFill="1" applyBorder="1" applyAlignment="1">
      <alignment horizontal="left" vertical="center" wrapText="1"/>
    </xf>
    <xf numFmtId="171" fontId="61" fillId="21" borderId="25" xfId="12" applyFont="1" applyFill="1" applyBorder="1" applyAlignment="1">
      <alignment vertical="center"/>
    </xf>
    <xf numFmtId="171" fontId="61" fillId="21" borderId="71" xfId="12" applyFont="1" applyFill="1" applyBorder="1" applyAlignment="1">
      <alignment vertical="center"/>
    </xf>
    <xf numFmtId="0" fontId="8" fillId="0" borderId="54" xfId="0" quotePrefix="1" applyFont="1" applyBorder="1" applyAlignment="1">
      <alignment horizontal="center" vertical="center"/>
    </xf>
    <xf numFmtId="0" fontId="8" fillId="0" borderId="25" xfId="0" applyFont="1" applyBorder="1" applyAlignment="1">
      <alignment vertical="top" wrapText="1"/>
    </xf>
    <xf numFmtId="0" fontId="8" fillId="0" borderId="25" xfId="0" applyFont="1" applyBorder="1" applyAlignment="1">
      <alignment horizontal="center" vertical="top"/>
    </xf>
    <xf numFmtId="171" fontId="8" fillId="0" borderId="25" xfId="12" applyFont="1" applyFill="1" applyBorder="1" applyAlignment="1">
      <alignment vertical="center"/>
    </xf>
    <xf numFmtId="171" fontId="8" fillId="0" borderId="71" xfId="0" applyNumberFormat="1" applyFont="1" applyBorder="1" applyAlignment="1">
      <alignment vertical="center"/>
    </xf>
    <xf numFmtId="0" fontId="8" fillId="2" borderId="54" xfId="0" quotePrefix="1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vertical="top" wrapText="1"/>
    </xf>
    <xf numFmtId="0" fontId="8" fillId="2" borderId="25" xfId="0" applyFont="1" applyFill="1" applyBorder="1" applyAlignment="1">
      <alignment horizontal="center" vertical="top"/>
    </xf>
    <xf numFmtId="171" fontId="8" fillId="2" borderId="25" xfId="0" applyNumberFormat="1" applyFont="1" applyFill="1" applyBorder="1" applyAlignment="1">
      <alignment vertical="center"/>
    </xf>
    <xf numFmtId="171" fontId="8" fillId="2" borderId="71" xfId="0" applyNumberFormat="1" applyFont="1" applyFill="1" applyBorder="1" applyAlignment="1">
      <alignment vertical="center"/>
    </xf>
    <xf numFmtId="0" fontId="8" fillId="0" borderId="25" xfId="0" applyFont="1" applyBorder="1" applyAlignment="1">
      <alignment horizontal="center" vertical="center"/>
    </xf>
    <xf numFmtId="0" fontId="61" fillId="21" borderId="74" xfId="0" quotePrefix="1" applyFont="1" applyFill="1" applyBorder="1" applyAlignment="1">
      <alignment horizontal="center" vertical="center"/>
    </xf>
    <xf numFmtId="0" fontId="8" fillId="2" borderId="72" xfId="0" quotePrefix="1" applyFont="1" applyFill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171" fontId="8" fillId="0" borderId="25" xfId="12" applyFont="1" applyFill="1" applyBorder="1" applyAlignment="1">
      <alignment horizontal="center" vertical="center"/>
    </xf>
    <xf numFmtId="171" fontId="8" fillId="0" borderId="71" xfId="0" applyNumberFormat="1" applyFont="1" applyBorder="1" applyAlignment="1">
      <alignment horizontal="center"/>
    </xf>
    <xf numFmtId="0" fontId="39" fillId="10" borderId="25" xfId="0" applyFont="1" applyFill="1" applyBorder="1" applyAlignment="1">
      <alignment vertical="center"/>
    </xf>
    <xf numFmtId="171" fontId="39" fillId="10" borderId="71" xfId="13" applyNumberFormat="1" applyFont="1" applyFill="1" applyBorder="1" applyAlignment="1">
      <alignment horizontal="center" vertical="center"/>
    </xf>
    <xf numFmtId="9" fontId="39" fillId="10" borderId="25" xfId="0" applyNumberFormat="1" applyFont="1" applyFill="1" applyBorder="1" applyAlignment="1">
      <alignment vertical="center"/>
    </xf>
    <xf numFmtId="0" fontId="39" fillId="0" borderId="4" xfId="0" applyFont="1" applyBorder="1" applyAlignment="1">
      <alignment horizontal="left" vertical="center"/>
    </xf>
    <xf numFmtId="0" fontId="65" fillId="0" borderId="25" xfId="0" applyFont="1" applyBorder="1"/>
    <xf numFmtId="171" fontId="65" fillId="0" borderId="25" xfId="0" applyNumberFormat="1" applyFont="1" applyBorder="1"/>
    <xf numFmtId="10" fontId="39" fillId="0" borderId="25" xfId="0" applyNumberFormat="1" applyFont="1" applyBorder="1" applyAlignment="1">
      <alignment horizontal="center" vertical="center"/>
    </xf>
    <xf numFmtId="171" fontId="65" fillId="0" borderId="71" xfId="12" applyFont="1" applyBorder="1"/>
    <xf numFmtId="0" fontId="39" fillId="10" borderId="58" xfId="0" applyFont="1" applyFill="1" applyBorder="1" applyAlignment="1">
      <alignment vertical="center"/>
    </xf>
    <xf numFmtId="7" fontId="39" fillId="10" borderId="73" xfId="13" applyNumberFormat="1" applyFont="1" applyFill="1" applyBorder="1" applyAlignment="1">
      <alignment horizontal="right" vertical="center"/>
    </xf>
    <xf numFmtId="0" fontId="23" fillId="0" borderId="58" xfId="0" applyFont="1" applyBorder="1" applyAlignment="1">
      <alignment horizontal="center" vertical="center"/>
    </xf>
    <xf numFmtId="0" fontId="25" fillId="0" borderId="0" xfId="7" applyAlignment="1">
      <alignment horizontal="left" vertical="center"/>
    </xf>
    <xf numFmtId="0" fontId="25" fillId="0" borderId="0" xfId="7" applyAlignment="1">
      <alignment horizontal="left" vertical="center" wrapText="1"/>
    </xf>
    <xf numFmtId="0" fontId="25" fillId="0" borderId="0" xfId="7" applyAlignment="1">
      <alignment horizontal="center" vertical="center"/>
    </xf>
    <xf numFmtId="0" fontId="25" fillId="0" borderId="0" xfId="7">
      <alignment vertical="center"/>
    </xf>
    <xf numFmtId="176" fontId="25" fillId="0" borderId="0" xfId="7" applyNumberFormat="1">
      <alignment vertical="center"/>
    </xf>
    <xf numFmtId="0" fontId="25" fillId="0" borderId="0" xfId="7" applyAlignment="1" applyProtection="1">
      <alignment horizontal="left" vertical="center"/>
      <protection locked="0"/>
    </xf>
    <xf numFmtId="0" fontId="86" fillId="0" borderId="0" xfId="7" applyFont="1" applyAlignment="1">
      <alignment horizontal="left" vertical="top" wrapText="1"/>
    </xf>
    <xf numFmtId="0" fontId="88" fillId="31" borderId="25" xfId="7" applyFont="1" applyFill="1" applyBorder="1" applyAlignment="1" applyProtection="1">
      <alignment horizontal="left" vertical="center"/>
      <protection locked="0"/>
    </xf>
    <xf numFmtId="171" fontId="88" fillId="13" borderId="25" xfId="64" applyFont="1" applyFill="1" applyBorder="1" applyAlignment="1" applyProtection="1">
      <alignment horizontal="center" vertical="center"/>
      <protection locked="0"/>
    </xf>
    <xf numFmtId="176" fontId="87" fillId="30" borderId="25" xfId="7" applyNumberFormat="1" applyFont="1" applyFill="1" applyBorder="1" applyAlignment="1" applyProtection="1">
      <alignment horizontal="right" vertical="center"/>
      <protection locked="0"/>
    </xf>
    <xf numFmtId="0" fontId="85" fillId="2" borderId="25" xfId="0" applyFont="1" applyFill="1" applyBorder="1"/>
    <xf numFmtId="14" fontId="78" fillId="0" borderId="0" xfId="7" applyNumberFormat="1" applyFont="1" applyAlignment="1">
      <alignment horizontal="left" vertical="top"/>
    </xf>
    <xf numFmtId="49" fontId="81" fillId="0" borderId="25" xfId="0" applyNumberFormat="1" applyFont="1" applyBorder="1"/>
    <xf numFmtId="0" fontId="85" fillId="2" borderId="25" xfId="0" applyFont="1" applyFill="1" applyBorder="1" applyAlignment="1">
      <alignment horizontal="center"/>
    </xf>
    <xf numFmtId="176" fontId="87" fillId="30" borderId="22" xfId="7" applyNumberFormat="1" applyFont="1" applyFill="1" applyBorder="1" applyAlignment="1" applyProtection="1">
      <alignment horizontal="right" vertical="center"/>
      <protection locked="0"/>
    </xf>
    <xf numFmtId="49" fontId="89" fillId="0" borderId="25" xfId="0" applyNumberFormat="1" applyFont="1" applyBorder="1"/>
    <xf numFmtId="49" fontId="89" fillId="2" borderId="25" xfId="0" applyNumberFormat="1" applyFont="1" applyFill="1" applyBorder="1"/>
    <xf numFmtId="49" fontId="90" fillId="0" borderId="25" xfId="0" applyNumberFormat="1" applyFont="1" applyBorder="1"/>
    <xf numFmtId="9" fontId="23" fillId="0" borderId="25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4" fontId="26" fillId="0" borderId="0" xfId="7" applyNumberFormat="1" applyFont="1" applyAlignment="1">
      <alignment horizontal="center" vertical="center"/>
    </xf>
    <xf numFmtId="176" fontId="23" fillId="0" borderId="71" xfId="0" applyNumberFormat="1" applyFont="1" applyBorder="1" applyAlignment="1">
      <alignment horizontal="center" vertical="center"/>
    </xf>
    <xf numFmtId="176" fontId="23" fillId="0" borderId="73" xfId="0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176" fontId="23" fillId="0" borderId="76" xfId="0" applyNumberFormat="1" applyFont="1" applyBorder="1" applyAlignment="1">
      <alignment horizontal="center" vertical="center"/>
    </xf>
    <xf numFmtId="0" fontId="87" fillId="29" borderId="1" xfId="7" applyFont="1" applyFill="1" applyBorder="1" applyAlignment="1" applyProtection="1">
      <alignment horizontal="left" vertical="center"/>
      <protection locked="0"/>
    </xf>
    <xf numFmtId="0" fontId="87" fillId="29" borderId="2" xfId="7" applyFont="1" applyFill="1" applyBorder="1" applyAlignment="1" applyProtection="1">
      <alignment horizontal="left" vertical="center" wrapText="1"/>
      <protection locked="0"/>
    </xf>
    <xf numFmtId="0" fontId="87" fillId="29" borderId="2" xfId="7" applyFont="1" applyFill="1" applyBorder="1" applyAlignment="1" applyProtection="1">
      <alignment horizontal="center" vertical="center" wrapText="1"/>
      <protection locked="0"/>
    </xf>
    <xf numFmtId="43" fontId="87" fillId="29" borderId="2" xfId="17" applyFont="1" applyFill="1" applyBorder="1" applyAlignment="1" applyProtection="1">
      <alignment horizontal="center" vertical="center" wrapText="1"/>
      <protection locked="0"/>
    </xf>
    <xf numFmtId="176" fontId="87" fillId="29" borderId="2" xfId="17" applyNumberFormat="1" applyFont="1" applyFill="1" applyBorder="1" applyAlignment="1" applyProtection="1">
      <alignment horizontal="center" vertical="center" wrapText="1"/>
      <protection locked="0"/>
    </xf>
    <xf numFmtId="176" fontId="87" fillId="29" borderId="8" xfId="17" applyNumberFormat="1" applyFont="1" applyFill="1" applyBorder="1" applyAlignment="1" applyProtection="1">
      <alignment horizontal="center" vertical="center" wrapText="1"/>
      <protection locked="0"/>
    </xf>
    <xf numFmtId="49" fontId="88" fillId="31" borderId="56" xfId="7" applyNumberFormat="1" applyFont="1" applyFill="1" applyBorder="1" applyAlignment="1" applyProtection="1">
      <alignment horizontal="left" vertical="center"/>
      <protection locked="0"/>
    </xf>
    <xf numFmtId="176" fontId="87" fillId="30" borderId="71" xfId="7" applyNumberFormat="1" applyFont="1" applyFill="1" applyBorder="1" applyAlignment="1" applyProtection="1">
      <alignment horizontal="right" vertical="center"/>
      <protection locked="0"/>
    </xf>
    <xf numFmtId="49" fontId="81" fillId="0" borderId="56" xfId="0" applyNumberFormat="1" applyFont="1" applyBorder="1"/>
    <xf numFmtId="0" fontId="0" fillId="2" borderId="71" xfId="0" applyFill="1" applyBorder="1"/>
    <xf numFmtId="49" fontId="89" fillId="0" borderId="56" xfId="0" applyNumberFormat="1" applyFont="1" applyBorder="1"/>
    <xf numFmtId="49" fontId="90" fillId="0" borderId="56" xfId="0" applyNumberFormat="1" applyFont="1" applyBorder="1"/>
    <xf numFmtId="49" fontId="89" fillId="2" borderId="25" xfId="0" applyNumberFormat="1" applyFont="1" applyFill="1" applyBorder="1" applyAlignment="1">
      <alignment horizontal="left" indent="1"/>
    </xf>
    <xf numFmtId="0" fontId="86" fillId="0" borderId="0" xfId="7" applyFont="1" applyAlignment="1">
      <alignment horizontal="left" vertical="center" wrapText="1"/>
    </xf>
    <xf numFmtId="0" fontId="85" fillId="2" borderId="22" xfId="0" applyFont="1" applyFill="1" applyBorder="1" applyAlignment="1">
      <alignment horizontal="center" vertical="center"/>
    </xf>
    <xf numFmtId="0" fontId="92" fillId="2" borderId="25" xfId="0" applyFont="1" applyFill="1" applyBorder="1" applyAlignment="1">
      <alignment horizontal="center"/>
    </xf>
    <xf numFmtId="0" fontId="92" fillId="2" borderId="25" xfId="0" applyFont="1" applyFill="1" applyBorder="1"/>
    <xf numFmtId="0" fontId="92" fillId="2" borderId="22" xfId="0" applyFont="1" applyFill="1" applyBorder="1" applyAlignment="1">
      <alignment horizontal="center" vertical="center"/>
    </xf>
    <xf numFmtId="0" fontId="93" fillId="2" borderId="71" xfId="0" applyFont="1" applyFill="1" applyBorder="1"/>
    <xf numFmtId="49" fontId="94" fillId="2" borderId="25" xfId="0" applyNumberFormat="1" applyFont="1" applyFill="1" applyBorder="1" applyAlignment="1">
      <alignment horizontal="center"/>
    </xf>
    <xf numFmtId="2" fontId="93" fillId="0" borderId="25" xfId="0" applyNumberFormat="1" applyFont="1" applyBorder="1" applyAlignment="1">
      <alignment horizontal="center"/>
    </xf>
    <xf numFmtId="164" fontId="94" fillId="2" borderId="22" xfId="0" applyNumberFormat="1" applyFont="1" applyFill="1" applyBorder="1" applyAlignment="1">
      <alignment horizontal="center" vertical="center"/>
    </xf>
    <xf numFmtId="176" fontId="93" fillId="2" borderId="71" xfId="17" applyNumberFormat="1" applyFont="1" applyFill="1" applyBorder="1"/>
    <xf numFmtId="49" fontId="94" fillId="0" borderId="25" xfId="0" applyNumberFormat="1" applyFont="1" applyBorder="1"/>
    <xf numFmtId="164" fontId="94" fillId="0" borderId="22" xfId="0" applyNumberFormat="1" applyFont="1" applyBorder="1" applyAlignment="1">
      <alignment horizontal="center" vertical="center"/>
    </xf>
    <xf numFmtId="0" fontId="95" fillId="15" borderId="0" xfId="0" applyFont="1" applyFill="1" applyAlignment="1">
      <alignment vertical="center"/>
    </xf>
    <xf numFmtId="0" fontId="93" fillId="15" borderId="0" xfId="0" applyFont="1" applyFill="1" applyAlignment="1">
      <alignment vertical="center"/>
    </xf>
    <xf numFmtId="168" fontId="96" fillId="15" borderId="0" xfId="0" applyNumberFormat="1" applyFont="1" applyFill="1" applyAlignment="1">
      <alignment horizontal="center" vertical="center"/>
    </xf>
    <xf numFmtId="0" fontId="97" fillId="0" borderId="0" xfId="0" applyFont="1" applyAlignment="1">
      <alignment vertical="center"/>
    </xf>
    <xf numFmtId="0" fontId="93" fillId="0" borderId="0" xfId="0" applyFont="1" applyAlignment="1">
      <alignment vertical="center"/>
    </xf>
    <xf numFmtId="0" fontId="98" fillId="0" borderId="0" xfId="0" applyFont="1" applyAlignment="1">
      <alignment vertical="center"/>
    </xf>
    <xf numFmtId="0" fontId="93" fillId="0" borderId="0" xfId="0" applyFont="1" applyAlignment="1">
      <alignment horizontal="left" vertical="center"/>
    </xf>
    <xf numFmtId="0" fontId="93" fillId="0" borderId="0" xfId="0" applyFont="1"/>
    <xf numFmtId="0" fontId="26" fillId="0" borderId="0" xfId="7" applyFont="1" applyAlignment="1">
      <alignment horizontal="left" vertical="center" wrapText="1"/>
    </xf>
    <xf numFmtId="49" fontId="84" fillId="24" borderId="25" xfId="0" applyNumberFormat="1" applyFont="1" applyFill="1" applyBorder="1"/>
    <xf numFmtId="49" fontId="94" fillId="24" borderId="25" xfId="0" applyNumberFormat="1" applyFont="1" applyFill="1" applyBorder="1" applyAlignment="1">
      <alignment horizontal="center"/>
    </xf>
    <xf numFmtId="2" fontId="93" fillId="24" borderId="25" xfId="0" applyNumberFormat="1" applyFont="1" applyFill="1" applyBorder="1" applyAlignment="1">
      <alignment horizontal="center"/>
    </xf>
    <xf numFmtId="164" fontId="94" fillId="24" borderId="22" xfId="0" applyNumberFormat="1" applyFont="1" applyFill="1" applyBorder="1" applyAlignment="1">
      <alignment horizontal="center" vertical="center"/>
    </xf>
    <xf numFmtId="176" fontId="93" fillId="24" borderId="71" xfId="17" applyNumberFormat="1" applyFont="1" applyFill="1" applyBorder="1"/>
    <xf numFmtId="49" fontId="84" fillId="24" borderId="56" xfId="0" applyNumberFormat="1" applyFont="1" applyFill="1" applyBorder="1"/>
    <xf numFmtId="0" fontId="0" fillId="32" borderId="60" xfId="0" applyFill="1" applyBorder="1"/>
    <xf numFmtId="2" fontId="0" fillId="0" borderId="0" xfId="0" applyNumberFormat="1"/>
    <xf numFmtId="49" fontId="25" fillId="24" borderId="56" xfId="0" applyNumberFormat="1" applyFont="1" applyFill="1" applyBorder="1"/>
    <xf numFmtId="49" fontId="97" fillId="24" borderId="25" xfId="0" applyNumberFormat="1" applyFont="1" applyFill="1" applyBorder="1" applyAlignment="1">
      <alignment horizontal="center"/>
    </xf>
    <xf numFmtId="164" fontId="97" fillId="24" borderId="22" xfId="0" applyNumberFormat="1" applyFont="1" applyFill="1" applyBorder="1" applyAlignment="1">
      <alignment horizontal="center" vertical="center"/>
    </xf>
    <xf numFmtId="49" fontId="25" fillId="24" borderId="25" xfId="0" applyNumberFormat="1" applyFont="1" applyFill="1" applyBorder="1"/>
    <xf numFmtId="2" fontId="97" fillId="24" borderId="25" xfId="0" applyNumberFormat="1" applyFont="1" applyFill="1" applyBorder="1" applyAlignment="1">
      <alignment horizontal="center"/>
    </xf>
    <xf numFmtId="176" fontId="97" fillId="24" borderId="71" xfId="17" applyNumberFormat="1" applyFont="1" applyFill="1" applyBorder="1"/>
    <xf numFmtId="49" fontId="25" fillId="27" borderId="56" xfId="0" applyNumberFormat="1" applyFont="1" applyFill="1" applyBorder="1"/>
    <xf numFmtId="49" fontId="25" fillId="27" borderId="25" xfId="0" applyNumberFormat="1" applyFont="1" applyFill="1" applyBorder="1"/>
    <xf numFmtId="49" fontId="97" fillId="27" borderId="25" xfId="0" applyNumberFormat="1" applyFont="1" applyFill="1" applyBorder="1" applyAlignment="1">
      <alignment horizontal="center"/>
    </xf>
    <xf numFmtId="2" fontId="97" fillId="27" borderId="25" xfId="0" applyNumberFormat="1" applyFont="1" applyFill="1" applyBorder="1" applyAlignment="1">
      <alignment horizontal="center"/>
    </xf>
    <xf numFmtId="164" fontId="97" fillId="27" borderId="22" xfId="0" applyNumberFormat="1" applyFont="1" applyFill="1" applyBorder="1" applyAlignment="1">
      <alignment horizontal="center" vertical="center"/>
    </xf>
    <xf numFmtId="176" fontId="97" fillId="27" borderId="71" xfId="17" applyNumberFormat="1" applyFont="1" applyFill="1" applyBorder="1"/>
    <xf numFmtId="49" fontId="94" fillId="24" borderId="25" xfId="0" applyNumberFormat="1" applyFont="1" applyFill="1" applyBorder="1" applyAlignment="1">
      <alignment horizontal="center" vertical="center"/>
    </xf>
    <xf numFmtId="49" fontId="84" fillId="24" borderId="58" xfId="0" applyNumberFormat="1" applyFont="1" applyFill="1" applyBorder="1"/>
    <xf numFmtId="49" fontId="94" fillId="24" borderId="58" xfId="0" applyNumberFormat="1" applyFont="1" applyFill="1" applyBorder="1" applyAlignment="1">
      <alignment horizontal="center" vertical="center"/>
    </xf>
    <xf numFmtId="2" fontId="93" fillId="24" borderId="58" xfId="0" applyNumberFormat="1" applyFont="1" applyFill="1" applyBorder="1" applyAlignment="1">
      <alignment horizontal="center"/>
    </xf>
    <xf numFmtId="164" fontId="94" fillId="24" borderId="59" xfId="0" applyNumberFormat="1" applyFont="1" applyFill="1" applyBorder="1" applyAlignment="1">
      <alignment horizontal="center" vertical="center"/>
    </xf>
    <xf numFmtId="176" fontId="93" fillId="24" borderId="73" xfId="17" applyNumberFormat="1" applyFont="1" applyFill="1" applyBorder="1"/>
    <xf numFmtId="49" fontId="28" fillId="24" borderId="56" xfId="0" applyNumberFormat="1" applyFont="1" applyFill="1" applyBorder="1"/>
    <xf numFmtId="0" fontId="92" fillId="24" borderId="25" xfId="0" applyFont="1" applyFill="1" applyBorder="1" applyAlignment="1">
      <alignment horizontal="center"/>
    </xf>
    <xf numFmtId="176" fontId="99" fillId="24" borderId="71" xfId="17" applyNumberFormat="1" applyFont="1" applyFill="1" applyBorder="1"/>
    <xf numFmtId="43" fontId="4" fillId="2" borderId="9" xfId="0" applyNumberFormat="1" applyFont="1" applyFill="1" applyBorder="1" applyAlignment="1">
      <alignment vertical="center"/>
    </xf>
    <xf numFmtId="0" fontId="24" fillId="11" borderId="12" xfId="0" applyFont="1" applyFill="1" applyBorder="1" applyAlignment="1" applyProtection="1">
      <alignment horizontal="left" vertical="center" wrapText="1" indent="15"/>
      <protection locked="0"/>
    </xf>
    <xf numFmtId="43" fontId="24" fillId="11" borderId="10" xfId="3" applyNumberFormat="1" applyFont="1" applyFill="1" applyBorder="1" applyAlignment="1">
      <alignment horizontal="right" vertical="center"/>
    </xf>
    <xf numFmtId="0" fontId="24" fillId="11" borderId="26" xfId="3" quotePrefix="1" applyFont="1" applyFill="1" applyBorder="1" applyAlignment="1">
      <alignment horizontal="center" vertical="center"/>
    </xf>
    <xf numFmtId="0" fontId="71" fillId="11" borderId="12" xfId="0" applyFont="1" applyFill="1" applyBorder="1" applyAlignment="1" applyProtection="1">
      <alignment horizontal="left" vertical="center" wrapText="1" indent="15"/>
      <protection locked="0"/>
    </xf>
    <xf numFmtId="0" fontId="71" fillId="11" borderId="10" xfId="3" quotePrefix="1" applyFont="1" applyFill="1" applyBorder="1" applyAlignment="1">
      <alignment horizontal="center" vertical="center"/>
    </xf>
    <xf numFmtId="43" fontId="71" fillId="11" borderId="10" xfId="3" applyNumberFormat="1" applyFont="1" applyFill="1" applyBorder="1" applyAlignment="1">
      <alignment horizontal="right" vertical="center"/>
    </xf>
    <xf numFmtId="43" fontId="71" fillId="11" borderId="10" xfId="1" applyFont="1" applyFill="1" applyBorder="1" applyAlignment="1">
      <alignment horizontal="right" vertical="center"/>
    </xf>
    <xf numFmtId="43" fontId="71" fillId="11" borderId="11" xfId="1" quotePrefix="1" applyFont="1" applyFill="1" applyBorder="1" applyAlignment="1">
      <alignment horizontal="right" vertical="center"/>
    </xf>
    <xf numFmtId="0" fontId="19" fillId="29" borderId="0" xfId="0" applyFont="1" applyFill="1" applyAlignment="1">
      <alignment vertical="center"/>
    </xf>
    <xf numFmtId="43" fontId="71" fillId="2" borderId="10" xfId="1" applyFont="1" applyFill="1" applyBorder="1" applyAlignment="1">
      <alignment vertical="center"/>
    </xf>
    <xf numFmtId="44" fontId="71" fillId="2" borderId="13" xfId="1" applyNumberFormat="1" applyFont="1" applyFill="1" applyBorder="1" applyAlignment="1" applyProtection="1">
      <alignment horizontal="left" vertical="center"/>
      <protection locked="0"/>
    </xf>
    <xf numFmtId="43" fontId="2" fillId="12" borderId="9" xfId="0" applyNumberFormat="1" applyFont="1" applyFill="1" applyBorder="1" applyAlignment="1">
      <alignment vertical="center"/>
    </xf>
    <xf numFmtId="44" fontId="2" fillId="12" borderId="10" xfId="1" applyNumberFormat="1" applyFont="1" applyFill="1" applyBorder="1" applyAlignment="1">
      <alignment vertical="center"/>
    </xf>
    <xf numFmtId="44" fontId="9" fillId="12" borderId="13" xfId="1" applyNumberFormat="1" applyFont="1" applyFill="1" applyBorder="1" applyAlignment="1" applyProtection="1">
      <alignment horizontal="left" vertical="center"/>
      <protection locked="0"/>
    </xf>
    <xf numFmtId="0" fontId="7" fillId="3" borderId="12" xfId="0" applyFont="1" applyFill="1" applyBorder="1" applyAlignment="1" applyProtection="1">
      <alignment horizontal="left" vertical="center" wrapText="1" indent="14"/>
      <protection locked="0"/>
    </xf>
    <xf numFmtId="164" fontId="20" fillId="3" borderId="0" xfId="3" applyNumberFormat="1" applyFont="1" applyFill="1" applyAlignment="1">
      <alignment horizontal="right" vertical="center"/>
    </xf>
    <xf numFmtId="44" fontId="2" fillId="26" borderId="10" xfId="1" applyNumberFormat="1" applyFont="1" applyFill="1" applyBorder="1" applyAlignment="1">
      <alignment vertical="center"/>
    </xf>
    <xf numFmtId="44" fontId="9" fillId="26" borderId="13" xfId="1" applyNumberFormat="1" applyFont="1" applyFill="1" applyBorder="1" applyAlignment="1" applyProtection="1">
      <alignment horizontal="left" vertical="center"/>
      <protection locked="0"/>
    </xf>
    <xf numFmtId="43" fontId="2" fillId="26" borderId="10" xfId="1" applyFont="1" applyFill="1" applyBorder="1" applyAlignment="1">
      <alignment vertical="center"/>
    </xf>
    <xf numFmtId="0" fontId="9" fillId="2" borderId="34" xfId="0" applyFont="1" applyFill="1" applyBorder="1" applyAlignment="1" applyProtection="1">
      <alignment horizontal="left" vertical="center" wrapText="1" indent="14"/>
      <protection locked="0"/>
    </xf>
    <xf numFmtId="0" fontId="9" fillId="2" borderId="31" xfId="0" applyFont="1" applyFill="1" applyBorder="1" applyAlignment="1" applyProtection="1">
      <alignment horizontal="left" vertical="center" wrapText="1" indent="14"/>
      <protection locked="0"/>
    </xf>
    <xf numFmtId="0" fontId="9" fillId="2" borderId="32" xfId="3" quotePrefix="1" applyFont="1" applyFill="1" applyBorder="1" applyAlignment="1">
      <alignment horizontal="center" vertical="center"/>
    </xf>
    <xf numFmtId="43" fontId="9" fillId="2" borderId="32" xfId="3" applyNumberFormat="1" applyFont="1" applyFill="1" applyBorder="1" applyAlignment="1">
      <alignment horizontal="right" vertical="center"/>
    </xf>
    <xf numFmtId="43" fontId="9" fillId="2" borderId="32" xfId="1" applyFont="1" applyFill="1" applyBorder="1" applyAlignment="1">
      <alignment horizontal="right" vertical="center"/>
    </xf>
    <xf numFmtId="43" fontId="9" fillId="2" borderId="33" xfId="1" quotePrefix="1" applyFont="1" applyFill="1" applyBorder="1" applyAlignment="1">
      <alignment horizontal="right" vertical="center"/>
    </xf>
    <xf numFmtId="0" fontId="9" fillId="2" borderId="35" xfId="3" quotePrefix="1" applyFont="1" applyFill="1" applyBorder="1" applyAlignment="1">
      <alignment horizontal="center" vertical="center"/>
    </xf>
    <xf numFmtId="43" fontId="9" fillId="2" borderId="35" xfId="3" applyNumberFormat="1" applyFont="1" applyFill="1" applyBorder="1" applyAlignment="1">
      <alignment horizontal="right" vertical="center"/>
    </xf>
    <xf numFmtId="43" fontId="9" fillId="2" borderId="35" xfId="1" applyFont="1" applyFill="1" applyBorder="1" applyAlignment="1">
      <alignment horizontal="right" vertical="center"/>
    </xf>
    <xf numFmtId="43" fontId="9" fillId="2" borderId="36" xfId="1" quotePrefix="1" applyFont="1" applyFill="1" applyBorder="1" applyAlignment="1">
      <alignment horizontal="right" vertical="center"/>
    </xf>
    <xf numFmtId="0" fontId="5" fillId="23" borderId="0" xfId="0" applyFont="1" applyFill="1" applyAlignment="1">
      <alignment vertical="center"/>
    </xf>
    <xf numFmtId="43" fontId="24" fillId="26" borderId="10" xfId="1" applyFont="1" applyFill="1" applyBorder="1" applyAlignment="1">
      <alignment vertical="center"/>
    </xf>
    <xf numFmtId="0" fontId="9" fillId="26" borderId="12" xfId="0" applyFont="1" applyFill="1" applyBorder="1" applyAlignment="1" applyProtection="1">
      <alignment horizontal="left" vertical="center" wrapText="1" indent="14"/>
      <protection locked="0"/>
    </xf>
    <xf numFmtId="0" fontId="19" fillId="2" borderId="0" xfId="0" applyFont="1" applyFill="1" applyAlignment="1">
      <alignment vertical="center"/>
    </xf>
    <xf numFmtId="44" fontId="7" fillId="8" borderId="11" xfId="1" quotePrefix="1" applyNumberFormat="1" applyFont="1" applyFill="1" applyBorder="1" applyAlignment="1">
      <alignment horizontal="right" vertical="center"/>
    </xf>
    <xf numFmtId="44" fontId="7" fillId="7" borderId="11" xfId="1" quotePrefix="1" applyNumberFormat="1" applyFont="1" applyFill="1" applyBorder="1" applyAlignment="1">
      <alignment horizontal="right" vertical="center"/>
    </xf>
    <xf numFmtId="0" fontId="68" fillId="2" borderId="12" xfId="0" applyFont="1" applyFill="1" applyBorder="1" applyAlignment="1" applyProtection="1">
      <alignment horizontal="left" vertical="center" wrapText="1" indent="15"/>
      <protection locked="0"/>
    </xf>
    <xf numFmtId="0" fontId="9" fillId="24" borderId="12" xfId="0" applyFont="1" applyFill="1" applyBorder="1" applyAlignment="1" applyProtection="1">
      <alignment horizontal="left" vertical="center" wrapText="1" indent="15"/>
      <protection locked="0"/>
    </xf>
    <xf numFmtId="43" fontId="9" fillId="24" borderId="10" xfId="3" applyNumberFormat="1" applyFont="1" applyFill="1" applyBorder="1" applyAlignment="1">
      <alignment horizontal="right" vertical="center"/>
    </xf>
    <xf numFmtId="43" fontId="9" fillId="24" borderId="10" xfId="1" applyFont="1" applyFill="1" applyBorder="1" applyAlignment="1">
      <alignment horizontal="right" vertical="center"/>
    </xf>
    <xf numFmtId="43" fontId="9" fillId="24" borderId="11" xfId="1" quotePrefix="1" applyFont="1" applyFill="1" applyBorder="1" applyAlignment="1">
      <alignment horizontal="right" vertical="center"/>
    </xf>
    <xf numFmtId="43" fontId="87" fillId="29" borderId="2" xfId="1" applyFont="1" applyFill="1" applyBorder="1" applyAlignment="1" applyProtection="1">
      <alignment horizontal="center" vertical="center" wrapText="1"/>
      <protection locked="0"/>
    </xf>
    <xf numFmtId="176" fontId="87" fillId="29" borderId="2" xfId="1" applyNumberFormat="1" applyFont="1" applyFill="1" applyBorder="1" applyAlignment="1" applyProtection="1">
      <alignment horizontal="center" vertical="center" wrapText="1"/>
      <protection locked="0"/>
    </xf>
    <xf numFmtId="176" fontId="87" fillId="29" borderId="8" xfId="1" applyNumberFormat="1" applyFont="1" applyFill="1" applyBorder="1" applyAlignment="1" applyProtection="1">
      <alignment horizontal="center" vertical="center" wrapText="1"/>
      <protection locked="0"/>
    </xf>
    <xf numFmtId="49" fontId="84" fillId="2" borderId="56" xfId="0" applyNumberFormat="1" applyFont="1" applyFill="1" applyBorder="1"/>
    <xf numFmtId="49" fontId="84" fillId="2" borderId="25" xfId="0" applyNumberFormat="1" applyFont="1" applyFill="1" applyBorder="1"/>
    <xf numFmtId="176" fontId="93" fillId="2" borderId="71" xfId="1" applyNumberFormat="1" applyFont="1" applyFill="1" applyBorder="1"/>
    <xf numFmtId="2" fontId="93" fillId="2" borderId="25" xfId="0" applyNumberFormat="1" applyFont="1" applyFill="1" applyBorder="1" applyAlignment="1">
      <alignment horizontal="center"/>
    </xf>
    <xf numFmtId="49" fontId="28" fillId="0" borderId="56" xfId="0" applyNumberFormat="1" applyFont="1" applyBorder="1"/>
    <xf numFmtId="49" fontId="84" fillId="0" borderId="56" xfId="0" applyNumberFormat="1" applyFont="1" applyBorder="1"/>
    <xf numFmtId="49" fontId="94" fillId="0" borderId="25" xfId="0" applyNumberFormat="1" applyFont="1" applyBorder="1" applyAlignment="1">
      <alignment horizontal="center" vertical="center"/>
    </xf>
    <xf numFmtId="49" fontId="84" fillId="2" borderId="58" xfId="0" applyNumberFormat="1" applyFont="1" applyFill="1" applyBorder="1"/>
    <xf numFmtId="49" fontId="94" fillId="0" borderId="58" xfId="0" applyNumberFormat="1" applyFont="1" applyBorder="1" applyAlignment="1">
      <alignment horizontal="center" vertical="center"/>
    </xf>
    <xf numFmtId="2" fontId="93" fillId="0" borderId="58" xfId="0" applyNumberFormat="1" applyFont="1" applyBorder="1" applyAlignment="1">
      <alignment horizontal="center"/>
    </xf>
    <xf numFmtId="164" fontId="94" fillId="0" borderId="59" xfId="0" applyNumberFormat="1" applyFont="1" applyBorder="1" applyAlignment="1">
      <alignment horizontal="center" vertical="center"/>
    </xf>
    <xf numFmtId="176" fontId="93" fillId="2" borderId="73" xfId="1" applyNumberFormat="1" applyFont="1" applyFill="1" applyBorder="1"/>
    <xf numFmtId="49" fontId="84" fillId="2" borderId="0" xfId="0" applyNumberFormat="1" applyFont="1" applyFill="1"/>
    <xf numFmtId="0" fontId="97" fillId="12" borderId="0" xfId="0" applyFont="1" applyFill="1" applyAlignment="1">
      <alignment vertical="center"/>
    </xf>
    <xf numFmtId="0" fontId="93" fillId="12" borderId="0" xfId="0" applyFont="1" applyFill="1" applyAlignment="1">
      <alignment vertical="center"/>
    </xf>
    <xf numFmtId="0" fontId="97" fillId="6" borderId="0" xfId="0" applyFont="1" applyFill="1" applyAlignment="1">
      <alignment vertical="center"/>
    </xf>
    <xf numFmtId="0" fontId="93" fillId="6" borderId="0" xfId="0" applyFont="1" applyFill="1" applyAlignment="1">
      <alignment vertical="center"/>
    </xf>
    <xf numFmtId="0" fontId="93" fillId="6" borderId="0" xfId="0" applyFont="1" applyFill="1" applyAlignment="1">
      <alignment horizontal="left" vertical="center"/>
    </xf>
    <xf numFmtId="0" fontId="93" fillId="6" borderId="0" xfId="0" applyFont="1" applyFill="1"/>
    <xf numFmtId="0" fontId="9" fillId="24" borderId="26" xfId="3" quotePrefix="1" applyFont="1" applyFill="1" applyBorder="1" applyAlignment="1">
      <alignment horizontal="center" vertical="center"/>
    </xf>
    <xf numFmtId="0" fontId="13" fillId="11" borderId="12" xfId="0" applyFont="1" applyFill="1" applyBorder="1" applyAlignment="1" applyProtection="1">
      <alignment horizontal="left" vertical="center" wrapText="1" indent="15"/>
      <protection locked="0"/>
    </xf>
    <xf numFmtId="0" fontId="70" fillId="12" borderId="12" xfId="0" applyFont="1" applyFill="1" applyBorder="1" applyAlignment="1" applyProtection="1">
      <alignment horizontal="left" vertical="center" wrapText="1" indent="15"/>
      <protection locked="0"/>
    </xf>
    <xf numFmtId="0" fontId="24" fillId="26" borderId="63" xfId="0" applyFont="1" applyFill="1" applyBorder="1" applyAlignment="1" applyProtection="1">
      <alignment horizontal="left" vertical="center" wrapText="1" indent="15"/>
      <protection locked="0"/>
    </xf>
    <xf numFmtId="0" fontId="24" fillId="26" borderId="12" xfId="0" applyFont="1" applyFill="1" applyBorder="1" applyAlignment="1" applyProtection="1">
      <alignment horizontal="left" vertical="center" wrapText="1" indent="15"/>
      <protection locked="0"/>
    </xf>
    <xf numFmtId="0" fontId="24" fillId="26" borderId="62" xfId="0" applyFont="1" applyFill="1" applyBorder="1" applyAlignment="1" applyProtection="1">
      <alignment horizontal="left" vertical="center" wrapText="1" indent="15"/>
      <protection locked="0"/>
    </xf>
    <xf numFmtId="43" fontId="2" fillId="2" borderId="74" xfId="0" applyNumberFormat="1" applyFont="1" applyFill="1" applyBorder="1" applyAlignment="1">
      <alignment vertical="center"/>
    </xf>
    <xf numFmtId="44" fontId="2" fillId="2" borderId="64" xfId="1" applyNumberFormat="1" applyFont="1" applyFill="1" applyBorder="1" applyAlignment="1">
      <alignment vertical="center"/>
    </xf>
    <xf numFmtId="44" fontId="9" fillId="2" borderId="77" xfId="1" applyNumberFormat="1" applyFont="1" applyFill="1" applyBorder="1" applyAlignment="1" applyProtection="1">
      <alignment horizontal="left" vertical="center"/>
      <protection locked="0"/>
    </xf>
    <xf numFmtId="43" fontId="2" fillId="2" borderId="78" xfId="0" applyNumberFormat="1" applyFont="1" applyFill="1" applyBorder="1" applyAlignment="1">
      <alignment vertical="center"/>
    </xf>
    <xf numFmtId="44" fontId="2" fillId="2" borderId="66" xfId="1" applyNumberFormat="1" applyFont="1" applyFill="1" applyBorder="1" applyAlignment="1">
      <alignment vertical="center"/>
    </xf>
    <xf numFmtId="44" fontId="9" fillId="2" borderId="79" xfId="1" applyNumberFormat="1" applyFont="1" applyFill="1" applyBorder="1" applyAlignment="1" applyProtection="1">
      <alignment horizontal="left" vertical="center"/>
      <protection locked="0"/>
    </xf>
    <xf numFmtId="43" fontId="2" fillId="12" borderId="78" xfId="0" applyNumberFormat="1" applyFont="1" applyFill="1" applyBorder="1" applyAlignment="1">
      <alignment vertical="center"/>
    </xf>
    <xf numFmtId="44" fontId="2" fillId="12" borderId="66" xfId="1" applyNumberFormat="1" applyFont="1" applyFill="1" applyBorder="1" applyAlignment="1">
      <alignment vertical="center"/>
    </xf>
    <xf numFmtId="44" fontId="9" fillId="12" borderId="79" xfId="1" applyNumberFormat="1" applyFont="1" applyFill="1" applyBorder="1" applyAlignment="1" applyProtection="1">
      <alignment horizontal="left" vertical="center"/>
      <protection locked="0"/>
    </xf>
    <xf numFmtId="43" fontId="2" fillId="12" borderId="74" xfId="0" applyNumberFormat="1" applyFont="1" applyFill="1" applyBorder="1" applyAlignment="1">
      <alignment vertical="center"/>
    </xf>
    <xf numFmtId="44" fontId="2" fillId="12" borderId="64" xfId="1" applyNumberFormat="1" applyFont="1" applyFill="1" applyBorder="1" applyAlignment="1">
      <alignment vertical="center"/>
    </xf>
    <xf numFmtId="44" fontId="9" fillId="12" borderId="77" xfId="1" applyNumberFormat="1" applyFont="1" applyFill="1" applyBorder="1" applyAlignment="1" applyProtection="1">
      <alignment horizontal="left" vertical="center"/>
      <protection locked="0"/>
    </xf>
    <xf numFmtId="0" fontId="71" fillId="12" borderId="12" xfId="0" applyFont="1" applyFill="1" applyBorder="1" applyAlignment="1" applyProtection="1">
      <alignment horizontal="left" vertical="center" wrapText="1" indent="14"/>
      <protection locked="0"/>
    </xf>
    <xf numFmtId="44" fontId="9" fillId="6" borderId="13" xfId="1" applyNumberFormat="1" applyFont="1" applyFill="1" applyBorder="1" applyAlignment="1" applyProtection="1">
      <alignment horizontal="left" vertical="center"/>
      <protection locked="0"/>
    </xf>
    <xf numFmtId="49" fontId="84" fillId="6" borderId="56" xfId="0" applyNumberFormat="1" applyFont="1" applyFill="1" applyBorder="1"/>
    <xf numFmtId="49" fontId="84" fillId="6" borderId="25" xfId="0" applyNumberFormat="1" applyFont="1" applyFill="1" applyBorder="1"/>
    <xf numFmtId="49" fontId="94" fillId="6" borderId="25" xfId="0" applyNumberFormat="1" applyFont="1" applyFill="1" applyBorder="1" applyAlignment="1">
      <alignment horizontal="center"/>
    </xf>
    <xf numFmtId="2" fontId="93" fillId="6" borderId="25" xfId="0" applyNumberFormat="1" applyFont="1" applyFill="1" applyBorder="1" applyAlignment="1">
      <alignment horizontal="center"/>
    </xf>
    <xf numFmtId="164" fontId="94" fillId="6" borderId="22" xfId="0" applyNumberFormat="1" applyFont="1" applyFill="1" applyBorder="1" applyAlignment="1">
      <alignment horizontal="center" vertical="center"/>
    </xf>
    <xf numFmtId="176" fontId="93" fillId="6" borderId="71" xfId="1" applyNumberFormat="1" applyFont="1" applyFill="1" applyBorder="1"/>
    <xf numFmtId="49" fontId="84" fillId="12" borderId="25" xfId="0" applyNumberFormat="1" applyFont="1" applyFill="1" applyBorder="1"/>
    <xf numFmtId="49" fontId="94" fillId="12" borderId="25" xfId="0" applyNumberFormat="1" applyFont="1" applyFill="1" applyBorder="1" applyAlignment="1">
      <alignment horizontal="center"/>
    </xf>
    <xf numFmtId="2" fontId="93" fillId="12" borderId="25" xfId="0" applyNumberFormat="1" applyFont="1" applyFill="1" applyBorder="1" applyAlignment="1">
      <alignment horizontal="center"/>
    </xf>
    <xf numFmtId="164" fontId="94" fillId="12" borderId="22" xfId="0" applyNumberFormat="1" applyFont="1" applyFill="1" applyBorder="1" applyAlignment="1">
      <alignment horizontal="center" vertical="center"/>
    </xf>
    <xf numFmtId="176" fontId="93" fillId="12" borderId="71" xfId="1" applyNumberFormat="1" applyFont="1" applyFill="1" applyBorder="1"/>
    <xf numFmtId="43" fontId="2" fillId="3" borderId="9" xfId="0" applyNumberFormat="1" applyFont="1" applyFill="1" applyBorder="1" applyAlignment="1">
      <alignment vertical="center"/>
    </xf>
    <xf numFmtId="43" fontId="2" fillId="7" borderId="9" xfId="0" applyNumberFormat="1" applyFont="1" applyFill="1" applyBorder="1" applyAlignment="1">
      <alignment vertical="center"/>
    </xf>
    <xf numFmtId="43" fontId="2" fillId="8" borderId="9" xfId="0" applyNumberFormat="1" applyFont="1" applyFill="1" applyBorder="1" applyAlignment="1">
      <alignment vertical="center"/>
    </xf>
    <xf numFmtId="164" fontId="101" fillId="4" borderId="9" xfId="0" applyNumberFormat="1" applyFont="1" applyFill="1" applyBorder="1" applyAlignment="1">
      <alignment vertical="center"/>
    </xf>
    <xf numFmtId="43" fontId="7" fillId="6" borderId="37" xfId="2" applyNumberFormat="1" applyFont="1" applyFill="1" applyBorder="1" applyAlignment="1">
      <alignment horizontal="center" vertical="center" wrapText="1"/>
    </xf>
    <xf numFmtId="43" fontId="2" fillId="2" borderId="0" xfId="1" applyFont="1" applyFill="1" applyBorder="1" applyAlignment="1">
      <alignment vertical="center"/>
    </xf>
    <xf numFmtId="43" fontId="4" fillId="3" borderId="0" xfId="1" applyFont="1" applyFill="1" applyBorder="1" applyAlignment="1">
      <alignment vertical="center"/>
    </xf>
    <xf numFmtId="43" fontId="9" fillId="2" borderId="15" xfId="1" applyFont="1" applyFill="1" applyBorder="1" applyAlignment="1">
      <alignment vertical="center"/>
    </xf>
    <xf numFmtId="10" fontId="73" fillId="25" borderId="0" xfId="1" applyNumberFormat="1" applyFont="1" applyFill="1" applyBorder="1" applyAlignment="1">
      <alignment vertical="center"/>
    </xf>
    <xf numFmtId="44" fontId="7" fillId="8" borderId="13" xfId="1" quotePrefix="1" applyNumberFormat="1" applyFont="1" applyFill="1" applyBorder="1" applyAlignment="1">
      <alignment horizontal="right" vertical="center"/>
    </xf>
    <xf numFmtId="44" fontId="9" fillId="2" borderId="20" xfId="1" applyNumberFormat="1" applyFont="1" applyFill="1" applyBorder="1" applyAlignment="1">
      <alignment vertical="center"/>
    </xf>
    <xf numFmtId="43" fontId="2" fillId="2" borderId="80" xfId="1" applyFont="1" applyFill="1" applyBorder="1" applyAlignment="1">
      <alignment vertical="center"/>
    </xf>
    <xf numFmtId="43" fontId="7" fillId="27" borderId="7" xfId="2" applyNumberFormat="1" applyFont="1" applyFill="1" applyBorder="1" applyAlignment="1">
      <alignment horizontal="center" vertical="center" wrapText="1"/>
    </xf>
    <xf numFmtId="44" fontId="18" fillId="4" borderId="0" xfId="1" applyNumberFormat="1" applyFont="1" applyFill="1" applyBorder="1" applyAlignment="1" applyProtection="1">
      <alignment horizontal="left" vertical="center"/>
      <protection locked="0"/>
    </xf>
    <xf numFmtId="44" fontId="7" fillId="7" borderId="0" xfId="1" applyNumberFormat="1" applyFont="1" applyFill="1" applyBorder="1" applyAlignment="1" applyProtection="1">
      <alignment horizontal="left" vertical="center"/>
      <protection locked="0"/>
    </xf>
    <xf numFmtId="44" fontId="7" fillId="8" borderId="0" xfId="1" quotePrefix="1" applyNumberFormat="1" applyFont="1" applyFill="1" applyBorder="1" applyAlignment="1">
      <alignment horizontal="right" vertical="center"/>
    </xf>
    <xf numFmtId="44" fontId="7" fillId="8" borderId="0" xfId="1" applyNumberFormat="1" applyFont="1" applyFill="1" applyBorder="1" applyAlignment="1" applyProtection="1">
      <alignment horizontal="left" vertical="center"/>
      <protection locked="0"/>
    </xf>
    <xf numFmtId="10" fontId="73" fillId="25" borderId="26" xfId="1" applyNumberFormat="1" applyFont="1" applyFill="1" applyBorder="1" applyAlignment="1">
      <alignment vertical="center"/>
    </xf>
    <xf numFmtId="10" fontId="18" fillId="4" borderId="10" xfId="1" applyNumberFormat="1" applyFont="1" applyFill="1" applyBorder="1" applyAlignment="1">
      <alignment vertical="center"/>
    </xf>
    <xf numFmtId="44" fontId="7" fillId="6" borderId="3" xfId="6" applyFont="1" applyFill="1" applyBorder="1" applyAlignment="1">
      <alignment horizontal="center" vertical="center"/>
    </xf>
    <xf numFmtId="44" fontId="7" fillId="6" borderId="20" xfId="6" applyFont="1" applyFill="1" applyBorder="1" applyAlignment="1">
      <alignment horizontal="center" vertical="center"/>
    </xf>
    <xf numFmtId="44" fontId="7" fillId="22" borderId="3" xfId="6" applyFont="1" applyFill="1" applyBorder="1" applyAlignment="1">
      <alignment horizontal="center" vertical="center"/>
    </xf>
    <xf numFmtId="44" fontId="7" fillId="22" borderId="13" xfId="6" applyFont="1" applyFill="1" applyBorder="1" applyAlignment="1">
      <alignment horizontal="center" vertical="center"/>
    </xf>
    <xf numFmtId="44" fontId="7" fillId="22" borderId="20" xfId="6" applyFont="1" applyFill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104" fillId="16" borderId="4" xfId="0" applyFont="1" applyFill="1" applyBorder="1" applyAlignment="1">
      <alignment vertical="center" readingOrder="1"/>
    </xf>
    <xf numFmtId="0" fontId="105" fillId="16" borderId="5" xfId="0" applyFont="1" applyFill="1" applyBorder="1" applyAlignment="1">
      <alignment vertical="center" wrapText="1"/>
    </xf>
    <xf numFmtId="0" fontId="104" fillId="16" borderId="5" xfId="0" applyFont="1" applyFill="1" applyBorder="1" applyAlignment="1">
      <alignment horizontal="left" vertical="center"/>
    </xf>
    <xf numFmtId="177" fontId="104" fillId="16" borderId="5" xfId="0" applyNumberFormat="1" applyFont="1" applyFill="1" applyBorder="1" applyAlignment="1">
      <alignment horizontal="center" vertical="center"/>
    </xf>
    <xf numFmtId="168" fontId="106" fillId="16" borderId="6" xfId="0" applyNumberFormat="1" applyFont="1" applyFill="1" applyBorder="1" applyAlignment="1">
      <alignment horizontal="center" vertical="center"/>
    </xf>
    <xf numFmtId="0" fontId="102" fillId="0" borderId="0" xfId="0" applyFont="1" applyAlignment="1">
      <alignment vertical="center"/>
    </xf>
    <xf numFmtId="0" fontId="105" fillId="16" borderId="5" xfId="0" applyFont="1" applyFill="1" applyBorder="1" applyAlignment="1">
      <alignment vertical="top" wrapText="1"/>
    </xf>
    <xf numFmtId="0" fontId="102" fillId="0" borderId="0" xfId="0" applyFont="1"/>
    <xf numFmtId="0" fontId="7" fillId="2" borderId="12" xfId="0" applyFont="1" applyFill="1" applyBorder="1" applyAlignment="1" applyProtection="1">
      <alignment horizontal="left" vertical="center" wrapText="1" indent="14"/>
      <protection locked="0"/>
    </xf>
    <xf numFmtId="0" fontId="24" fillId="2" borderId="12" xfId="0" applyFont="1" applyFill="1" applyBorder="1" applyAlignment="1" applyProtection="1">
      <alignment horizontal="left" vertical="center" wrapText="1" indent="15"/>
      <protection locked="0"/>
    </xf>
    <xf numFmtId="0" fontId="24" fillId="2" borderId="10" xfId="3" quotePrefix="1" applyFont="1" applyFill="1" applyBorder="1" applyAlignment="1">
      <alignment horizontal="center" vertical="center"/>
    </xf>
    <xf numFmtId="43" fontId="24" fillId="2" borderId="10" xfId="3" applyNumberFormat="1" applyFont="1" applyFill="1" applyBorder="1" applyAlignment="1">
      <alignment horizontal="right" vertical="center"/>
    </xf>
    <xf numFmtId="43" fontId="24" fillId="2" borderId="10" xfId="1" applyFont="1" applyFill="1" applyBorder="1" applyAlignment="1">
      <alignment horizontal="right" vertical="center"/>
    </xf>
    <xf numFmtId="43" fontId="24" fillId="2" borderId="11" xfId="1" quotePrefix="1" applyFont="1" applyFill="1" applyBorder="1" applyAlignment="1">
      <alignment horizontal="right" vertical="center"/>
    </xf>
    <xf numFmtId="4" fontId="7" fillId="6" borderId="81" xfId="2" applyNumberFormat="1" applyFont="1" applyFill="1" applyBorder="1" applyAlignment="1">
      <alignment horizontal="center" vertical="center" wrapText="1"/>
    </xf>
    <xf numFmtId="4" fontId="67" fillId="25" borderId="85" xfId="2" applyNumberFormat="1" applyFont="1" applyFill="1" applyBorder="1" applyAlignment="1">
      <alignment horizontal="center" vertical="center" wrapText="1"/>
    </xf>
    <xf numFmtId="44" fontId="67" fillId="25" borderId="86" xfId="2" applyNumberFormat="1" applyFont="1" applyFill="1" applyBorder="1" applyAlignment="1">
      <alignment horizontal="center" vertical="center" wrapText="1"/>
    </xf>
    <xf numFmtId="4" fontId="67" fillId="25" borderId="86" xfId="2" applyNumberFormat="1" applyFont="1" applyFill="1" applyBorder="1" applyAlignment="1">
      <alignment horizontal="center" vertical="center" wrapText="1"/>
    </xf>
    <xf numFmtId="4" fontId="67" fillId="25" borderId="87" xfId="2" applyNumberFormat="1" applyFont="1" applyFill="1" applyBorder="1" applyAlignment="1">
      <alignment horizontal="center" vertical="center" wrapText="1"/>
    </xf>
    <xf numFmtId="43" fontId="87" fillId="29" borderId="2" xfId="132" applyFont="1" applyFill="1" applyBorder="1" applyAlignment="1" applyProtection="1">
      <alignment horizontal="center" vertical="center" wrapText="1"/>
      <protection locked="0"/>
    </xf>
    <xf numFmtId="176" fontId="87" fillId="29" borderId="2" xfId="132" applyNumberFormat="1" applyFont="1" applyFill="1" applyBorder="1" applyAlignment="1" applyProtection="1">
      <alignment horizontal="center" vertical="center" wrapText="1"/>
      <protection locked="0"/>
    </xf>
    <xf numFmtId="176" fontId="87" fillId="29" borderId="8" xfId="132" applyNumberFormat="1" applyFont="1" applyFill="1" applyBorder="1" applyAlignment="1" applyProtection="1">
      <alignment horizontal="center" vertical="center" wrapText="1"/>
      <protection locked="0"/>
    </xf>
    <xf numFmtId="176" fontId="93" fillId="2" borderId="71" xfId="132" applyNumberFormat="1" applyFont="1" applyFill="1" applyBorder="1"/>
    <xf numFmtId="49" fontId="94" fillId="0" borderId="25" xfId="0" applyNumberFormat="1" applyFont="1" applyBorder="1" applyAlignment="1">
      <alignment horizontal="center"/>
    </xf>
    <xf numFmtId="0" fontId="0" fillId="0" borderId="0" xfId="0" applyAlignment="1">
      <alignment horizontal="left" vertical="center"/>
    </xf>
    <xf numFmtId="43" fontId="2" fillId="24" borderId="9" xfId="0" applyNumberFormat="1" applyFont="1" applyFill="1" applyBorder="1" applyAlignment="1">
      <alignment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167" fontId="7" fillId="6" borderId="23" xfId="4" applyNumberFormat="1" applyFont="1" applyFill="1" applyBorder="1" applyAlignment="1">
      <alignment horizontal="center" vertical="center"/>
    </xf>
    <xf numFmtId="167" fontId="7" fillId="6" borderId="24" xfId="4" applyNumberFormat="1" applyFont="1" applyFill="1" applyBorder="1" applyAlignment="1">
      <alignment horizontal="center" vertical="center"/>
    </xf>
    <xf numFmtId="9" fontId="9" fillId="2" borderId="25" xfId="0" applyNumberFormat="1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/>
    </xf>
    <xf numFmtId="9" fontId="9" fillId="2" borderId="22" xfId="0" applyNumberFormat="1" applyFont="1" applyFill="1" applyBorder="1" applyAlignment="1">
      <alignment horizontal="center" vertical="center" wrapText="1"/>
    </xf>
    <xf numFmtId="9" fontId="9" fillId="2" borderId="23" xfId="0" applyNumberFormat="1" applyFont="1" applyFill="1" applyBorder="1" applyAlignment="1">
      <alignment horizontal="center" vertical="center" wrapText="1"/>
    </xf>
    <xf numFmtId="9" fontId="9" fillId="2" borderId="24" xfId="0" applyNumberFormat="1" applyFont="1" applyFill="1" applyBorder="1" applyAlignment="1">
      <alignment horizontal="center" vertical="center"/>
    </xf>
    <xf numFmtId="0" fontId="18" fillId="4" borderId="4" xfId="0" applyFont="1" applyFill="1" applyBorder="1" applyAlignment="1" applyProtection="1">
      <alignment horizontal="right" vertical="center" wrapText="1"/>
      <protection locked="0"/>
    </xf>
    <xf numFmtId="0" fontId="18" fillId="4" borderId="5" xfId="0" applyFont="1" applyFill="1" applyBorder="1" applyAlignment="1" applyProtection="1">
      <alignment horizontal="right" vertical="center" wrapText="1"/>
      <protection locked="0"/>
    </xf>
    <xf numFmtId="0" fontId="18" fillId="4" borderId="21" xfId="0" applyFont="1" applyFill="1" applyBorder="1" applyAlignment="1" applyProtection="1">
      <alignment horizontal="right" vertical="center" wrapText="1"/>
      <protection locked="0"/>
    </xf>
    <xf numFmtId="49" fontId="18" fillId="4" borderId="1" xfId="2" applyNumberFormat="1" applyFont="1" applyFill="1" applyBorder="1" applyAlignment="1">
      <alignment horizontal="center" vertical="center"/>
    </xf>
    <xf numFmtId="49" fontId="18" fillId="4" borderId="2" xfId="2" applyNumberFormat="1" applyFont="1" applyFill="1" applyBorder="1" applyAlignment="1">
      <alignment horizontal="center" vertical="center"/>
    </xf>
    <xf numFmtId="49" fontId="18" fillId="4" borderId="3" xfId="2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67" fillId="25" borderId="82" xfId="0" applyFont="1" applyFill="1" applyBorder="1" applyAlignment="1">
      <alignment horizontal="center" vertical="center"/>
    </xf>
    <xf numFmtId="0" fontId="67" fillId="25" borderId="83" xfId="0" applyFont="1" applyFill="1" applyBorder="1" applyAlignment="1">
      <alignment horizontal="center" vertical="center"/>
    </xf>
    <xf numFmtId="0" fontId="71" fillId="22" borderId="4" xfId="0" applyFont="1" applyFill="1" applyBorder="1" applyAlignment="1">
      <alignment horizontal="center" vertical="center" wrapText="1"/>
    </xf>
    <xf numFmtId="0" fontId="71" fillId="22" borderId="5" xfId="0" applyFont="1" applyFill="1" applyBorder="1" applyAlignment="1">
      <alignment horizontal="center" vertical="center" wrapText="1"/>
    </xf>
    <xf numFmtId="0" fontId="71" fillId="22" borderId="6" xfId="0" applyFont="1" applyFill="1" applyBorder="1" applyAlignment="1">
      <alignment horizontal="center" vertical="center" wrapText="1"/>
    </xf>
    <xf numFmtId="167" fontId="7" fillId="22" borderId="23" xfId="4" applyNumberFormat="1" applyFont="1" applyFill="1" applyBorder="1" applyAlignment="1">
      <alignment horizontal="center" vertical="center"/>
    </xf>
    <xf numFmtId="167" fontId="7" fillId="22" borderId="24" xfId="4" applyNumberFormat="1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7" fillId="25" borderId="84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top" wrapText="1"/>
    </xf>
    <xf numFmtId="0" fontId="7" fillId="3" borderId="4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9" fontId="9" fillId="2" borderId="25" xfId="0" applyNumberFormat="1" applyFont="1" applyFill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 indent="1"/>
    </xf>
    <xf numFmtId="0" fontId="2" fillId="0" borderId="23" xfId="0" applyFont="1" applyBorder="1" applyAlignment="1">
      <alignment horizontal="left" vertical="center" wrapText="1" indent="1"/>
    </xf>
    <xf numFmtId="0" fontId="2" fillId="0" borderId="24" xfId="0" applyFont="1" applyBorder="1" applyAlignment="1">
      <alignment horizontal="left" vertical="center" wrapText="1" indent="1"/>
    </xf>
    <xf numFmtId="9" fontId="9" fillId="2" borderId="22" xfId="0" applyNumberFormat="1" applyFont="1" applyFill="1" applyBorder="1" applyAlignment="1">
      <alignment horizontal="left" vertical="center" wrapText="1"/>
    </xf>
    <xf numFmtId="9" fontId="9" fillId="2" borderId="23" xfId="0" applyNumberFormat="1" applyFont="1" applyFill="1" applyBorder="1" applyAlignment="1">
      <alignment horizontal="left" vertical="center" wrapText="1"/>
    </xf>
    <xf numFmtId="167" fontId="7" fillId="6" borderId="25" xfId="4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0" fillId="0" borderId="7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0" fillId="0" borderId="43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9" fontId="9" fillId="2" borderId="23" xfId="0" applyNumberFormat="1" applyFont="1" applyFill="1" applyBorder="1" applyAlignment="1">
      <alignment horizontal="center" vertical="center"/>
    </xf>
    <xf numFmtId="0" fontId="23" fillId="0" borderId="56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58" xfId="0" applyFont="1" applyBorder="1" applyAlignment="1">
      <alignment horizontal="center" vertical="center"/>
    </xf>
    <xf numFmtId="0" fontId="91" fillId="16" borderId="0" xfId="7" applyFont="1" applyFill="1" applyAlignment="1">
      <alignment horizontal="center" vertical="center" wrapText="1" readingOrder="1"/>
    </xf>
    <xf numFmtId="0" fontId="23" fillId="0" borderId="75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169" fontId="55" fillId="0" borderId="1" xfId="11" applyNumberFormat="1" applyFont="1" applyBorder="1" applyAlignment="1" applyProtection="1">
      <alignment horizontal="center" vertical="center" wrapText="1"/>
      <protection locked="0" hidden="1"/>
    </xf>
    <xf numFmtId="169" fontId="55" fillId="0" borderId="2" xfId="11" applyNumberFormat="1" applyFont="1" applyBorder="1" applyAlignment="1" applyProtection="1">
      <alignment horizontal="center" vertical="center" wrapText="1"/>
      <protection locked="0" hidden="1"/>
    </xf>
    <xf numFmtId="169" fontId="55" fillId="0" borderId="3" xfId="11" applyNumberFormat="1" applyFont="1" applyBorder="1" applyAlignment="1" applyProtection="1">
      <alignment horizontal="center" vertical="center" wrapText="1"/>
      <protection locked="0" hidden="1"/>
    </xf>
    <xf numFmtId="169" fontId="56" fillId="0" borderId="4" xfId="11" applyNumberFormat="1" applyFont="1" applyBorder="1" applyAlignment="1" applyProtection="1">
      <alignment horizontal="center" vertical="center"/>
      <protection locked="0" hidden="1"/>
    </xf>
    <xf numFmtId="169" fontId="56" fillId="0" borderId="5" xfId="11" applyNumberFormat="1" applyFont="1" applyBorder="1" applyAlignment="1" applyProtection="1">
      <alignment horizontal="center" vertical="center"/>
      <protection locked="0" hidden="1"/>
    </xf>
    <xf numFmtId="169" fontId="56" fillId="0" borderId="6" xfId="11" applyNumberFormat="1" applyFont="1" applyBorder="1" applyAlignment="1" applyProtection="1">
      <alignment horizontal="center" vertical="center"/>
      <protection locked="0" hidden="1"/>
    </xf>
    <xf numFmtId="169" fontId="57" fillId="17" borderId="1" xfId="11" applyNumberFormat="1" applyFont="1" applyFill="1" applyBorder="1" applyAlignment="1" applyProtection="1">
      <alignment horizontal="center" vertical="center" wrapText="1"/>
      <protection locked="0" hidden="1"/>
    </xf>
    <xf numFmtId="169" fontId="57" fillId="17" borderId="9" xfId="11" applyNumberFormat="1" applyFont="1" applyFill="1" applyBorder="1" applyAlignment="1" applyProtection="1">
      <alignment horizontal="center" vertical="center" wrapText="1"/>
      <protection locked="0" hidden="1"/>
    </xf>
    <xf numFmtId="169" fontId="57" fillId="17" borderId="18" xfId="11" applyNumberFormat="1" applyFont="1" applyFill="1" applyBorder="1" applyAlignment="1" applyProtection="1">
      <alignment horizontal="center" vertical="center" wrapText="1"/>
      <protection locked="0" hidden="1"/>
    </xf>
    <xf numFmtId="169" fontId="57" fillId="17" borderId="39" xfId="11" applyNumberFormat="1" applyFont="1" applyFill="1" applyBorder="1" applyAlignment="1" applyProtection="1">
      <alignment horizontal="center" vertical="center" wrapText="1"/>
      <protection locked="0" hidden="1"/>
    </xf>
    <xf numFmtId="169" fontId="57" fillId="17" borderId="46" xfId="11" applyNumberFormat="1" applyFont="1" applyFill="1" applyBorder="1" applyAlignment="1" applyProtection="1">
      <alignment horizontal="center" vertical="center" wrapText="1"/>
      <protection locked="0" hidden="1"/>
    </xf>
    <xf numFmtId="169" fontId="57" fillId="17" borderId="50" xfId="11" applyNumberFormat="1" applyFont="1" applyFill="1" applyBorder="1" applyAlignment="1" applyProtection="1">
      <alignment horizontal="center" vertical="center" wrapText="1"/>
      <protection locked="0" hidden="1"/>
    </xf>
    <xf numFmtId="169" fontId="59" fillId="18" borderId="4" xfId="11" applyNumberFormat="1" applyFont="1" applyFill="1" applyBorder="1" applyAlignment="1" applyProtection="1">
      <alignment horizontal="center" vertical="center"/>
      <protection locked="0" hidden="1"/>
    </xf>
    <xf numFmtId="169" fontId="59" fillId="18" borderId="5" xfId="11" applyNumberFormat="1" applyFont="1" applyFill="1" applyBorder="1" applyAlignment="1" applyProtection="1">
      <alignment horizontal="center" vertical="center"/>
      <protection locked="0" hidden="1"/>
    </xf>
    <xf numFmtId="169" fontId="59" fillId="18" borderId="6" xfId="11" applyNumberFormat="1" applyFont="1" applyFill="1" applyBorder="1" applyAlignment="1" applyProtection="1">
      <alignment horizontal="center" vertical="center"/>
      <protection locked="0" hidden="1"/>
    </xf>
    <xf numFmtId="169" fontId="60" fillId="18" borderId="47" xfId="11" applyNumberFormat="1" applyFont="1" applyFill="1" applyBorder="1" applyAlignment="1" applyProtection="1">
      <alignment horizontal="center" vertical="center" wrapText="1"/>
      <protection locked="0" hidden="1"/>
    </xf>
    <xf numFmtId="169" fontId="60" fillId="18" borderId="51" xfId="11" applyNumberFormat="1" applyFont="1" applyFill="1" applyBorder="1" applyAlignment="1" applyProtection="1">
      <alignment horizontal="center" vertical="center" wrapText="1"/>
      <protection locked="0" hidden="1"/>
    </xf>
    <xf numFmtId="169" fontId="60" fillId="18" borderId="48" xfId="11" applyNumberFormat="1" applyFont="1" applyFill="1" applyBorder="1" applyAlignment="1" applyProtection="1">
      <alignment horizontal="center" vertical="center" wrapText="1"/>
      <protection locked="0" hidden="1"/>
    </xf>
    <xf numFmtId="169" fontId="60" fillId="18" borderId="16" xfId="11" applyNumberFormat="1" applyFont="1" applyFill="1" applyBorder="1" applyAlignment="1" applyProtection="1">
      <alignment horizontal="center" vertical="center" wrapText="1"/>
      <protection locked="0" hidden="1"/>
    </xf>
    <xf numFmtId="169" fontId="60" fillId="18" borderId="49" xfId="11" applyNumberFormat="1" applyFont="1" applyFill="1" applyBorder="1" applyAlignment="1" applyProtection="1">
      <alignment horizontal="center" vertical="center" wrapText="1"/>
      <protection locked="0" hidden="1"/>
    </xf>
    <xf numFmtId="169" fontId="60" fillId="18" borderId="17" xfId="11" applyNumberFormat="1" applyFont="1" applyFill="1" applyBorder="1" applyAlignment="1" applyProtection="1">
      <alignment horizontal="center" vertical="center" wrapText="1"/>
      <protection locked="0" hidden="1"/>
    </xf>
    <xf numFmtId="0" fontId="31" fillId="2" borderId="1" xfId="0" applyFont="1" applyFill="1" applyBorder="1" applyAlignment="1">
      <alignment horizontal="center" vertical="center"/>
    </xf>
    <xf numFmtId="0" fontId="31" fillId="2" borderId="9" xfId="0" applyFont="1" applyFill="1" applyBorder="1" applyAlignment="1">
      <alignment horizontal="center" vertical="center"/>
    </xf>
    <xf numFmtId="0" fontId="31" fillId="2" borderId="18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/>
    </xf>
    <xf numFmtId="0" fontId="32" fillId="13" borderId="2" xfId="0" applyFont="1" applyFill="1" applyBorder="1" applyAlignment="1">
      <alignment horizontal="center" vertical="center"/>
    </xf>
    <xf numFmtId="0" fontId="32" fillId="13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34" fillId="2" borderId="9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horizontal="center" vertical="center" wrapText="1"/>
    </xf>
    <xf numFmtId="0" fontId="34" fillId="2" borderId="13" xfId="0" applyFont="1" applyFill="1" applyBorder="1" applyAlignment="1">
      <alignment horizontal="center" vertical="center" wrapText="1"/>
    </xf>
    <xf numFmtId="0" fontId="34" fillId="2" borderId="18" xfId="0" applyFont="1" applyFill="1" applyBorder="1" applyAlignment="1">
      <alignment horizontal="center" vertical="center" wrapText="1"/>
    </xf>
    <xf numFmtId="0" fontId="34" fillId="2" borderId="19" xfId="0" applyFont="1" applyFill="1" applyBorder="1" applyAlignment="1">
      <alignment horizontal="center" vertical="center" wrapText="1"/>
    </xf>
    <xf numFmtId="0" fontId="34" fillId="2" borderId="20" xfId="0" applyFont="1" applyFill="1" applyBorder="1" applyAlignment="1">
      <alignment horizontal="center" vertical="center" wrapText="1"/>
    </xf>
    <xf numFmtId="0" fontId="39" fillId="13" borderId="61" xfId="0" applyFont="1" applyFill="1" applyBorder="1" applyAlignment="1" applyProtection="1">
      <alignment horizontal="center" vertical="center" wrapText="1"/>
      <protection locked="0"/>
    </xf>
    <xf numFmtId="0" fontId="39" fillId="13" borderId="14" xfId="0" applyFont="1" applyFill="1" applyBorder="1" applyAlignment="1" applyProtection="1">
      <alignment horizontal="center" vertical="center" wrapText="1"/>
      <protection locked="0"/>
    </xf>
    <xf numFmtId="0" fontId="39" fillId="13" borderId="48" xfId="0" applyFont="1" applyFill="1" applyBorder="1" applyAlignment="1" applyProtection="1">
      <alignment horizontal="center" vertical="center" wrapText="1"/>
      <protection locked="0"/>
    </xf>
    <xf numFmtId="0" fontId="39" fillId="13" borderId="16" xfId="0" applyFont="1" applyFill="1" applyBorder="1" applyAlignment="1" applyProtection="1">
      <alignment horizontal="center" vertical="center" wrapText="1"/>
      <protection locked="0"/>
    </xf>
    <xf numFmtId="0" fontId="39" fillId="13" borderId="49" xfId="0" applyFont="1" applyFill="1" applyBorder="1" applyAlignment="1" applyProtection="1">
      <alignment horizontal="center" vertical="center" wrapText="1"/>
      <protection locked="0"/>
    </xf>
    <xf numFmtId="0" fontId="39" fillId="13" borderId="17" xfId="0" applyFont="1" applyFill="1" applyBorder="1" applyAlignment="1" applyProtection="1">
      <alignment horizontal="center" vertical="center" wrapText="1"/>
      <protection locked="0"/>
    </xf>
    <xf numFmtId="0" fontId="33" fillId="0" borderId="39" xfId="0" applyFont="1" applyBorder="1" applyAlignment="1">
      <alignment horizontal="center"/>
    </xf>
    <xf numFmtId="0" fontId="33" fillId="0" borderId="46" xfId="0" applyFont="1" applyBorder="1" applyAlignment="1">
      <alignment horizontal="center"/>
    </xf>
    <xf numFmtId="0" fontId="33" fillId="0" borderId="50" xfId="0" applyFont="1" applyBorder="1" applyAlignment="1">
      <alignment horizontal="center"/>
    </xf>
    <xf numFmtId="0" fontId="34" fillId="2" borderId="56" xfId="0" applyFont="1" applyFill="1" applyBorder="1" applyAlignment="1">
      <alignment horizontal="center" vertical="center" wrapText="1"/>
    </xf>
    <xf numFmtId="0" fontId="34" fillId="2" borderId="25" xfId="0" applyFont="1" applyFill="1" applyBorder="1" applyAlignment="1">
      <alignment horizontal="center" vertical="center" wrapText="1"/>
    </xf>
    <xf numFmtId="0" fontId="34" fillId="2" borderId="22" xfId="0" applyFont="1" applyFill="1" applyBorder="1" applyAlignment="1">
      <alignment horizontal="center" vertical="center" wrapText="1"/>
    </xf>
    <xf numFmtId="0" fontId="34" fillId="2" borderId="57" xfId="0" applyFont="1" applyFill="1" applyBorder="1" applyAlignment="1">
      <alignment horizontal="center" vertical="center" wrapText="1"/>
    </xf>
    <xf numFmtId="0" fontId="34" fillId="2" borderId="58" xfId="0" applyFont="1" applyFill="1" applyBorder="1" applyAlignment="1">
      <alignment horizontal="center" vertical="center" wrapText="1"/>
    </xf>
    <xf numFmtId="0" fontId="34" fillId="2" borderId="59" xfId="0" applyFont="1" applyFill="1" applyBorder="1" applyAlignment="1">
      <alignment horizontal="center" vertical="center" wrapText="1"/>
    </xf>
  </cellXfs>
  <cellStyles count="174">
    <cellStyle name="_x0004_¥" xfId="13" xr:uid="{9172EA8C-54BB-456E-BF89-11011496C70D}"/>
    <cellStyle name="_x0004_¥ 2" xfId="59" xr:uid="{7B0F99D2-3FF8-440B-B2EA-8739AA4F0ED5}"/>
    <cellStyle name="Hipervínculo" xfId="10" builtinId="8"/>
    <cellStyle name="Millares" xfId="1" builtinId="3"/>
    <cellStyle name="Millares 10" xfId="28" xr:uid="{8F72D99F-00A0-47E1-A22B-100AF6678AEE}"/>
    <cellStyle name="Millares 10 10" xfId="126" xr:uid="{3233A54F-0871-4796-9664-66E6D5D51D21}"/>
    <cellStyle name="Millares 10 10 2" xfId="172" xr:uid="{19E9B8CE-84FF-456D-867F-62720B8AB2B8}"/>
    <cellStyle name="Millares 10 11 2 2" xfId="104" xr:uid="{0259D3BE-B2DD-4EC2-ACFD-5D5E79346496}"/>
    <cellStyle name="Millares 10 11 2 2 2" xfId="169" xr:uid="{DF058542-2B25-48DD-BB24-8321BC474175}"/>
    <cellStyle name="Millares 10 2" xfId="41" xr:uid="{82DD4624-2151-4121-9826-64C064CD32B9}"/>
    <cellStyle name="Millares 10 2 2" xfId="57" xr:uid="{820FBB7C-4BD3-4C79-8009-0251A69C4072}"/>
    <cellStyle name="Millares 10 2 2 2" xfId="79" xr:uid="{B71D2CF0-A490-4FE1-B477-4E4D02735413}"/>
    <cellStyle name="Millares 10 2 2 2 2" xfId="159" xr:uid="{EA660C8F-C418-4978-8BE7-B001F600F532}"/>
    <cellStyle name="Millares 10 2 2 3" xfId="144" xr:uid="{1BF74EFB-DCD3-4BF9-A031-13D8474B363E}"/>
    <cellStyle name="Millares 10 2 3" xfId="71" xr:uid="{51C8EF3E-116C-4742-AAFE-FD01DCA855C5}"/>
    <cellStyle name="Millares 10 2 3 2" xfId="152" xr:uid="{EDB40B76-9FFD-4500-9A33-6BBC9EEF8AC6}"/>
    <cellStyle name="Millares 10 2 4" xfId="137" xr:uid="{8C0E8E1E-FB96-4051-BAAA-813A5C1EC771}"/>
    <cellStyle name="Millares 10 3" xfId="37" xr:uid="{5708D199-8CA0-4B26-8380-D974899FC115}"/>
    <cellStyle name="Millares 10 3 2" xfId="121" xr:uid="{AAAA487B-30F8-4617-80FC-EEF2F0152C78}"/>
    <cellStyle name="Millares 10 3 2 2 2" xfId="111" xr:uid="{A9CD88B9-3BD8-4FA4-AB37-25619E0D574E}"/>
    <cellStyle name="Millares 10 3 2 2 2 2" xfId="171" xr:uid="{75149824-AB3A-4D86-B988-3ED365736303}"/>
    <cellStyle name="Millares 10 4" xfId="54" xr:uid="{FF1E1527-13E5-4440-9396-3F61301974A2}"/>
    <cellStyle name="Millares 10 4 2" xfId="76" xr:uid="{5AB2903F-FB74-42BD-927B-6792490D1686}"/>
    <cellStyle name="Millares 10 4 2 2" xfId="156" xr:uid="{7E790479-C6D9-4755-91A5-E8BBCF7DF867}"/>
    <cellStyle name="Millares 10 4 3" xfId="141" xr:uid="{1E198822-92A2-4FB9-98EA-4C95E51F683D}"/>
    <cellStyle name="Millares 10 5" xfId="68" xr:uid="{5D871397-869E-4EF9-BF92-93641C2E4554}"/>
    <cellStyle name="Millares 10 5 2" xfId="149" xr:uid="{3F27D8FB-11D1-4342-B5DB-06FAF348A94F}"/>
    <cellStyle name="Millares 10 6" xfId="134" xr:uid="{1F24EAD8-39AB-4819-96FF-18D28AA8F3A5}"/>
    <cellStyle name="Millares 10 9" xfId="36" xr:uid="{DD220D18-59B3-4A6C-B7ED-4DBEAE806EA1}"/>
    <cellStyle name="Millares 10 9 3" xfId="118" xr:uid="{176247CE-822E-4CAC-98C1-23B66438E90F}"/>
    <cellStyle name="Millares 13 3 2" xfId="88" xr:uid="{B2A11186-6C27-48ED-A6C2-756AA5B0B674}"/>
    <cellStyle name="Millares 149" xfId="49" xr:uid="{2D0BD14D-17F9-4C80-B8AF-A36A35F6549E}"/>
    <cellStyle name="Millares 149 2 3" xfId="119" xr:uid="{4BEB3943-ED97-4921-BEDA-92FFE02B451A}"/>
    <cellStyle name="Millares 149 5" xfId="60" xr:uid="{5D0E5DF8-1E43-4992-B976-AD8B9AF28920}"/>
    <cellStyle name="Millares 2" xfId="12" xr:uid="{F173300D-075B-43A6-B8F9-698D79CC4D85}"/>
    <cellStyle name="Millares 2 2" xfId="22" xr:uid="{054C33D4-F633-43AF-A9A0-0BAFE4C7E18F}"/>
    <cellStyle name="Millares 2 3" xfId="55" xr:uid="{93C61BC7-BEF4-4D16-B8C3-EBB5C779A8D1}"/>
    <cellStyle name="Millares 2 3 2" xfId="77" xr:uid="{758F001B-6DDA-4F2A-91D1-5CDCD3F46E93}"/>
    <cellStyle name="Millares 2 3 2 2" xfId="157" xr:uid="{5B77E2AE-1C4C-42CC-BA2B-2E5E8432640C}"/>
    <cellStyle name="Millares 2 3 3" xfId="142" xr:uid="{DE2B9807-8BB0-4098-9BDA-C56490E5FB11}"/>
    <cellStyle name="Millares 2 4" xfId="69" xr:uid="{DFF16E5C-C6CF-43CD-BA1D-7B208DD39E2B}"/>
    <cellStyle name="Millares 2 4 2" xfId="150" xr:uid="{4BF92B84-4EE6-463D-8207-DD97E02A8263}"/>
    <cellStyle name="Millares 2 5" xfId="39" xr:uid="{CFEAF05F-03CE-4198-A1C3-47FD0643CF6D}"/>
    <cellStyle name="Millares 2 57" xfId="90" xr:uid="{2AB67F2E-F80C-4CBD-9241-66DB682DA5C5}"/>
    <cellStyle name="Millares 2 57 3 3" xfId="100" xr:uid="{82092BDE-7928-4BB3-B137-76B81281E0E7}"/>
    <cellStyle name="Millares 2 6" xfId="135" xr:uid="{FA8F34CD-1E55-4402-AA8D-11B4BCBA2C38}"/>
    <cellStyle name="Millares 204" xfId="27" xr:uid="{3DECBCA2-70B1-41B8-8868-1D7ED5F53FDF}"/>
    <cellStyle name="Millares 204 2" xfId="40" xr:uid="{FFD96D9D-52C6-4F24-981A-A526D32CB5BA}"/>
    <cellStyle name="Millares 204 2 2" xfId="56" xr:uid="{3A297EC2-F967-47DB-80B3-171E65DFD92C}"/>
    <cellStyle name="Millares 204 2 2 2" xfId="78" xr:uid="{30A6FADB-9473-40DF-9FF1-A0C257F3D40E}"/>
    <cellStyle name="Millares 204 2 2 2 2" xfId="158" xr:uid="{7D4A41A4-9EEB-48D8-9454-D688FC8440DB}"/>
    <cellStyle name="Millares 204 2 2 3" xfId="143" xr:uid="{31B99616-FBAC-46AD-8B45-9F213F122835}"/>
    <cellStyle name="Millares 204 2 3" xfId="70" xr:uid="{32F57966-D553-4B1F-9F7C-A6053BC65A87}"/>
    <cellStyle name="Millares 204 2 3 2" xfId="151" xr:uid="{7BCD7838-66B6-4F60-91EA-956E172F50F6}"/>
    <cellStyle name="Millares 204 2 4" xfId="136" xr:uid="{1AF6D909-1210-4043-AFC3-47130314F55F}"/>
    <cellStyle name="Millares 204 3" xfId="53" xr:uid="{3B5FC25B-BBAD-451C-A614-A5DE8ADFA8D6}"/>
    <cellStyle name="Millares 204 3 2" xfId="75" xr:uid="{658860C1-F264-4BEF-AB4F-EEFD573C1002}"/>
    <cellStyle name="Millares 204 3 2 2" xfId="155" xr:uid="{E0DAD7D7-0F05-4378-A75D-DC8E0F41C6FB}"/>
    <cellStyle name="Millares 204 3 3" xfId="140" xr:uid="{FEAA79B4-7E82-4973-BA46-6B441D400582}"/>
    <cellStyle name="Millares 204 4" xfId="67" xr:uid="{7EF2E23B-09E4-4778-AF83-F87CB54E0837}"/>
    <cellStyle name="Millares 204 4 2" xfId="148" xr:uid="{88F387FA-E63E-4793-A7A3-E75AB08991F2}"/>
    <cellStyle name="Millares 204 5" xfId="133" xr:uid="{88E6613D-DAA5-4244-8F50-D15270BFA840}"/>
    <cellStyle name="Millares 219" xfId="63" xr:uid="{750AEB2E-13B0-43BF-B2AD-C708FD9C8110}"/>
    <cellStyle name="Millares 219 2" xfId="81" xr:uid="{C529B13C-6717-4B45-8CA2-66C09BC5F7E7}"/>
    <cellStyle name="Millares 219 2 2" xfId="161" xr:uid="{7CDD23EE-8F13-460A-AEC9-1E9731D3DD06}"/>
    <cellStyle name="Millares 219 3" xfId="146" xr:uid="{6B91F25E-04F1-422D-A672-02A911C344DC}"/>
    <cellStyle name="Millares 225" xfId="97" xr:uid="{411D3375-35D2-489F-9BED-31D6FB9860A2}"/>
    <cellStyle name="Millares 225 2" xfId="166" xr:uid="{72AD34F2-D7E7-4235-8F25-070FD9812B77}"/>
    <cellStyle name="Millares 227" xfId="127" xr:uid="{3EC2E45F-41F3-4221-974E-27EFA553EEE0}"/>
    <cellStyle name="Millares 227 2" xfId="173" xr:uid="{CEAD0E05-E900-4767-B3F8-5A7170F6174F}"/>
    <cellStyle name="Millares 230" xfId="46" xr:uid="{473E87C2-63D1-458C-BD57-0CF53D2EE6B0}"/>
    <cellStyle name="Millares 3" xfId="52" xr:uid="{4576D874-7D93-4C63-9046-6BDD978CE8F3}"/>
    <cellStyle name="Millares 3 11 2 3" xfId="103" xr:uid="{2143699F-B70A-4B7D-89DB-0991DBD457B3}"/>
    <cellStyle name="Millares 3 11 2 3 2" xfId="168" xr:uid="{C07EE028-B534-4981-B02F-6FAA0B1244D9}"/>
    <cellStyle name="Millares 3 15 3" xfId="85" xr:uid="{506D568D-0925-4223-9D08-B8F291D2658B}"/>
    <cellStyle name="Millares 3 15 3 2" xfId="162" xr:uid="{BE0605DC-EE68-46C3-A112-CC0E4C1B53E4}"/>
    <cellStyle name="Millares 3 2" xfId="74" xr:uid="{70224149-C69C-4352-80F7-E4BC02DF3361}"/>
    <cellStyle name="Millares 3 2 11" xfId="92" xr:uid="{EDA8A860-AA93-4B48-B7BD-C2A0961617BE}"/>
    <cellStyle name="Millares 3 2 11 2" xfId="99" xr:uid="{5B11D8A0-F9C2-4647-893A-7F7FCB434B58}"/>
    <cellStyle name="Millares 3 2 11 2 2" xfId="167" xr:uid="{944A93E8-95B8-420F-B217-43C1BA84A6E1}"/>
    <cellStyle name="Millares 3 2 11 3" xfId="164" xr:uid="{081A768E-BA2A-4E3C-8D1F-6A114CAC394E}"/>
    <cellStyle name="Millares 3 2 2" xfId="154" xr:uid="{E442570F-5133-4D7A-AAF4-5FBDFB1DFD87}"/>
    <cellStyle name="Millares 3 2 3 2 2" xfId="64" xr:uid="{FA34189C-9FAA-4DB9-BAE0-71F73889A9D6}"/>
    <cellStyle name="Millares 3 2 3 3 3" xfId="91" xr:uid="{3733B316-CCBB-4C49-8444-45372F0E7EDF}"/>
    <cellStyle name="Millares 3 2 3 3 8" xfId="125" xr:uid="{EE681AC9-F378-4DB2-847E-603C16EE4150}"/>
    <cellStyle name="Millares 3 3" xfId="139" xr:uid="{0FB76D36-B1BC-4A20-B146-C8C0988D74C5}"/>
    <cellStyle name="Millares 4" xfId="66" xr:uid="{AFC076AA-3395-4334-9DAC-CA50D73954E4}"/>
    <cellStyle name="Millares 4 2" xfId="147" xr:uid="{F7B595E9-2361-44F9-8577-A96AC1C9B60E}"/>
    <cellStyle name="Millares 5" xfId="86" xr:uid="{B0451427-FAD4-489F-9F60-7E977F7DC9D9}"/>
    <cellStyle name="Millares 5 15" xfId="95" xr:uid="{B1FFE7C7-9867-4D89-9453-B2A2AA99A6A1}"/>
    <cellStyle name="Millares 5 15 2" xfId="165" xr:uid="{E492C5FD-1199-4B27-9705-79C92E423BF8}"/>
    <cellStyle name="Millares 5 2" xfId="107" xr:uid="{EE796EED-9268-49E2-A115-CE55C450AF88}"/>
    <cellStyle name="Millares 5 2 2" xfId="170" xr:uid="{955B9AA0-6520-43ED-B9B8-E7762C5D931B}"/>
    <cellStyle name="Millares 5 3" xfId="163" xr:uid="{E4280B88-C6EA-40D2-8B58-A40B5BDA59EA}"/>
    <cellStyle name="Millares 6" xfId="29" xr:uid="{A8DA8A0B-C11E-4420-AD08-D15D87B980DE}"/>
    <cellStyle name="Millares 6 2" xfId="42" xr:uid="{71A134E8-1BAA-4DFB-A8DA-04CFE9F0156E}"/>
    <cellStyle name="Millares 6 2 2" xfId="58" xr:uid="{9AC481CD-F9A0-44F8-946F-4881EEC2B25C}"/>
    <cellStyle name="Millares 6 2 2 2" xfId="80" xr:uid="{3038926A-0967-4945-8413-BFF7EBB1E4D6}"/>
    <cellStyle name="Millares 6 2 2 2 2" xfId="160" xr:uid="{AB398637-E3A3-42A4-85EE-FBBFA1EE3DE9}"/>
    <cellStyle name="Millares 6 2 2 3" xfId="145" xr:uid="{3314C10C-2D6C-427D-9AFC-6A3A0B977429}"/>
    <cellStyle name="Millares 6 2 3" xfId="72" xr:uid="{0C028268-3A19-4DC9-9E6F-315F7AE963F3}"/>
    <cellStyle name="Millares 6 2 3 2" xfId="153" xr:uid="{8AEFD1C7-B01D-4BF2-82DB-C7F192B4AFF7}"/>
    <cellStyle name="Millares 6 2 4" xfId="138" xr:uid="{C598F756-E3BF-4CE2-A85D-CC3E87D20900}"/>
    <cellStyle name="Millares 7" xfId="17" xr:uid="{74697FBF-99A5-46E7-AE4D-B1C5D2BA03AE}"/>
    <cellStyle name="Millares 8" xfId="132" xr:uid="{7D37007A-35E0-46D8-9720-992A06098BAD}"/>
    <cellStyle name="Moneda" xfId="6" builtinId="4"/>
    <cellStyle name="Moneda 101" xfId="48" xr:uid="{ADF1E449-7332-47F8-B829-AEAD3ADEC116}"/>
    <cellStyle name="Moneda 101 2" xfId="73" xr:uid="{91C69148-C519-40BF-8076-8673C57A96B6}"/>
    <cellStyle name="Moneda 8 4" xfId="110" xr:uid="{74603876-2742-44A4-9DC8-74A5B690883C}"/>
    <cellStyle name="Normal" xfId="0" builtinId="0"/>
    <cellStyle name="Normal 10 10" xfId="61" xr:uid="{397DCDC4-1CA5-4045-BEAE-7AE2E8F86059}"/>
    <cellStyle name="Normal 10 2 9" xfId="106" xr:uid="{A9DF9715-DDD5-48AF-A9DB-92A6FCABA67C}"/>
    <cellStyle name="Normal 10 5" xfId="20" xr:uid="{77DEBE33-795C-4B75-A9EA-F64AED1861E8}"/>
    <cellStyle name="Normal 11" xfId="122" xr:uid="{5C4EF18E-5E35-435D-8F8A-27FCF8F826D2}"/>
    <cellStyle name="Normal 115" xfId="32" xr:uid="{EC9C8889-78B3-4F63-BD73-F57B4478FF6C}"/>
    <cellStyle name="Normal 115 2" xfId="43" xr:uid="{42E4223B-EB7F-4987-9266-3D5BEE705287}"/>
    <cellStyle name="Normal 115 2 2" xfId="116" xr:uid="{CE4B7C18-AA03-4397-BEC8-F17F192F83A9}"/>
    <cellStyle name="Normal 116" xfId="34" xr:uid="{0F8D9189-4AA1-43D1-B992-E9FF083F4E42}"/>
    <cellStyle name="Normal 117" xfId="33" xr:uid="{4462131C-D7C4-4CF5-B03F-DA73F4C14C11}"/>
    <cellStyle name="Normal 12" xfId="14" xr:uid="{4C34FEE9-3B44-4A4B-966F-6D4F31D22238}"/>
    <cellStyle name="Normal 13" xfId="7" xr:uid="{065DF6F4-A156-418E-BF6B-21B0EBA674C1}"/>
    <cellStyle name="Normal 136" xfId="47" xr:uid="{877E81EF-AD23-4E3B-AC7A-BD75775B4887}"/>
    <cellStyle name="Normal 14" xfId="114" xr:uid="{DFD4E04E-6878-4834-AE91-E28D441A2F6C}"/>
    <cellStyle name="Normal 164 2" xfId="51" xr:uid="{2FADF245-CC52-4F77-97FB-E5068F98719C}"/>
    <cellStyle name="Normal 164 2 3" xfId="109" xr:uid="{7EF73563-BC34-4994-858C-BA542CF65217}"/>
    <cellStyle name="Normal 164 2 5" xfId="101" xr:uid="{94BFFFC4-C050-4C22-B623-18493D85FDB5}"/>
    <cellStyle name="Normal 164 4 3" xfId="108" xr:uid="{661DFBE3-9CC9-4017-845A-183628D8BA99}"/>
    <cellStyle name="Normal 164 5" xfId="84" xr:uid="{DFAE3B50-3B0A-4E21-976B-6355E47A484A}"/>
    <cellStyle name="Normal 164 7" xfId="98" xr:uid="{DFEE55C0-4ADE-4F7D-A23E-ABB829FA0CD2}"/>
    <cellStyle name="Normal 168 2" xfId="65" xr:uid="{6EB64DF9-7CD5-4630-B90A-31B523D1BD17}"/>
    <cellStyle name="Normal 170" xfId="62" xr:uid="{A3BEF852-A639-4527-8BCB-BDE4A7C888BF}"/>
    <cellStyle name="Normal 173" xfId="129" xr:uid="{9380B254-E8EA-4296-A684-0176BFAE363B}"/>
    <cellStyle name="Normal 177" xfId="123" xr:uid="{68B767A2-3559-41B7-9713-4F88B6114EE1}"/>
    <cellStyle name="Normal 178" xfId="45" xr:uid="{1AC8604C-907E-4832-A414-7750F5B001BF}"/>
    <cellStyle name="Normal 179" xfId="120" xr:uid="{84B9AC5C-E98C-4391-A234-CFAE94655A5D}"/>
    <cellStyle name="Normal 180" xfId="128" xr:uid="{78059A1E-48BB-4A7F-A739-37AB9D696105}"/>
    <cellStyle name="Normal 2" xfId="4" xr:uid="{E42324E8-5E3B-495D-947E-09BE524AFFBB}"/>
    <cellStyle name="Normal 2 10" xfId="16" xr:uid="{3780262B-A753-453F-B4E0-28D4FC9A4514}"/>
    <cellStyle name="Normal 2 10 2" xfId="26" xr:uid="{15592754-22E5-4296-9923-A581A8F6384F}"/>
    <cellStyle name="Normal 2 3" xfId="124" xr:uid="{05ACF702-FD88-4FFF-A4F4-74B7B03E5FB1}"/>
    <cellStyle name="Normal 2 4" xfId="113" xr:uid="{7DD5FAC8-6518-4E1F-9359-4306C56E7D6B}"/>
    <cellStyle name="Normal 2 6" xfId="15" xr:uid="{7DDFBCC6-4BFC-47FF-B6C7-E6F9C6877C74}"/>
    <cellStyle name="Normal 2 9" xfId="24" xr:uid="{B71B8659-E609-4B3D-A8E1-3745B0FCD411}"/>
    <cellStyle name="Normal 2 94" xfId="50" xr:uid="{B5AA1290-702B-4BC6-90A2-F2ED846CB838}"/>
    <cellStyle name="Normal 25" xfId="21" xr:uid="{0923C5C0-85D5-4124-9439-A09C0877DB77}"/>
    <cellStyle name="Normal 27" xfId="31" xr:uid="{E48C58E1-B2BC-447B-BB03-11E1EAFCB0BD}"/>
    <cellStyle name="Normal 28" xfId="30" xr:uid="{30D78E14-9A7C-40F0-BB37-898A07A88CE2}"/>
    <cellStyle name="Normal 3" xfId="83" xr:uid="{002CF666-9035-49B3-90EB-F38732934CD0}"/>
    <cellStyle name="Normal 3 2" xfId="38" xr:uid="{BC744901-498B-4F82-96C1-32407C7616DB}"/>
    <cellStyle name="Normal 3 56" xfId="89" xr:uid="{43D8D88D-2EBC-4B18-A65F-E029BA29AA3D}"/>
    <cellStyle name="Normal 3 56 4" xfId="96" xr:uid="{DB7D02B5-38DE-4266-8D71-5D543025DC1A}"/>
    <cellStyle name="Normal 4" xfId="18" xr:uid="{57E7873B-C90C-47CE-BC0D-C86AAB83684D}"/>
    <cellStyle name="Normal 4 2" xfId="3" xr:uid="{F8DE51A4-DC30-4DA2-8665-B1AFA6668FA9}"/>
    <cellStyle name="Normal 5" xfId="87" xr:uid="{E9047F65-B4C8-4FCB-925C-0CEB2B08895E}"/>
    <cellStyle name="Normal 5 2" xfId="105" xr:uid="{A57DE2A0-978E-40E6-95B4-ABF838A4BF83}"/>
    <cellStyle name="Normal 5 3" xfId="82" xr:uid="{035A2067-04AD-4996-BC47-C06B7ECBE6DA}"/>
    <cellStyle name="Normal 6" xfId="94" xr:uid="{70E0463B-CB85-4DF4-87B0-8DA1790DF432}"/>
    <cellStyle name="Normal 6 2" xfId="115" xr:uid="{8ECA98FD-DACD-4DFC-B881-C07CDE979AA0}"/>
    <cellStyle name="Normal 8" xfId="35" xr:uid="{34943E94-005E-4D42-ADAD-31A1D00CDF73}"/>
    <cellStyle name="Normal 8 2" xfId="93" xr:uid="{24B33A8F-EFB9-4B8F-B6B4-172C15868CE7}"/>
    <cellStyle name="Normal 8 2 4 2" xfId="117" xr:uid="{06A9F908-0AB2-41E9-B8B9-8784B309AD20}"/>
    <cellStyle name="Normal 8 2 4 3" xfId="102" xr:uid="{580B2242-B46F-4242-AC15-90D9F3D54D8A}"/>
    <cellStyle name="Normal 8 3" xfId="131" xr:uid="{959F2342-AB04-4CDB-B657-4E4645B9A038}"/>
    <cellStyle name="Normal 8 4" xfId="44" xr:uid="{CA838508-104F-464D-BEB3-995C71B1F794}"/>
    <cellStyle name="Normal 8 4 3" xfId="130" xr:uid="{22A5D0FC-231C-4E63-ACA4-F87C6FCEFAFA}"/>
    <cellStyle name="Normal 8 4 4" xfId="112" xr:uid="{D536ABAC-E68C-43AD-A847-7F746F089FB4}"/>
    <cellStyle name="Normal 9" xfId="19" xr:uid="{E82DF88F-1BBA-4DA5-BFDE-96BA48B5116C}"/>
    <cellStyle name="Normal 9 2" xfId="5" xr:uid="{9DA06065-7D35-4085-A632-0CB08F7B4345}"/>
    <cellStyle name="Normal 9 3" xfId="9" xr:uid="{B723A594-2DB7-47C1-B024-A9BD832E91F5}"/>
    <cellStyle name="Normal_Formato E°P° GEN04301" xfId="11" xr:uid="{AECACB48-2D54-477D-A085-2B404539DE74}"/>
    <cellStyle name="Normal_PPTO RIMAC 19.11.09" xfId="2" xr:uid="{6215378C-3E2E-40C4-8578-87C2A8C5141D}"/>
    <cellStyle name="Porcentaje" xfId="8" builtinId="5"/>
    <cellStyle name="Porcentaje 2" xfId="23" xr:uid="{5FA71F54-DA8F-48AD-B6A2-12C157C7738B}"/>
    <cellStyle name="Porcentaje 3" xfId="25" xr:uid="{37F61B5C-DE36-4D6F-A68D-390700C888E0}"/>
  </cellStyles>
  <dxfs count="0"/>
  <tableStyles count="0" defaultTableStyle="TableStyleMedium2" defaultPivotStyle="PivotStyleLight16"/>
  <colors>
    <mruColors>
      <color rgb="FFCCFFFF"/>
      <color rgb="FFCCFF33"/>
      <color rgb="FFFFFFCC"/>
      <color rgb="FFFF6600"/>
      <color rgb="FFCCEC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externalLink" Target="externalLinks/externalLink82.xml"/><Relationship Id="rId112" Type="http://schemas.openxmlformats.org/officeDocument/2006/relationships/styles" Target="styles.xml"/><Relationship Id="rId16" Type="http://schemas.openxmlformats.org/officeDocument/2006/relationships/externalLink" Target="externalLinks/externalLink9.xml"/><Relationship Id="rId107" Type="http://schemas.openxmlformats.org/officeDocument/2006/relationships/externalLink" Target="externalLinks/externalLink100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102" Type="http://schemas.openxmlformats.org/officeDocument/2006/relationships/externalLink" Target="externalLinks/externalLink95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3.xml"/><Relationship Id="rId95" Type="http://schemas.openxmlformats.org/officeDocument/2006/relationships/externalLink" Target="externalLinks/externalLink88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113" Type="http://schemas.openxmlformats.org/officeDocument/2006/relationships/sharedStrings" Target="sharedStrings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59" Type="http://schemas.openxmlformats.org/officeDocument/2006/relationships/externalLink" Target="externalLinks/externalLink52.xml"/><Relationship Id="rId103" Type="http://schemas.openxmlformats.org/officeDocument/2006/relationships/externalLink" Target="externalLinks/externalLink96.xml"/><Relationship Id="rId108" Type="http://schemas.openxmlformats.org/officeDocument/2006/relationships/externalLink" Target="externalLinks/externalLink101.xml"/><Relationship Id="rId54" Type="http://schemas.openxmlformats.org/officeDocument/2006/relationships/externalLink" Target="externalLinks/externalLink47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91" Type="http://schemas.openxmlformats.org/officeDocument/2006/relationships/externalLink" Target="externalLinks/externalLink84.xml"/><Relationship Id="rId96" Type="http://schemas.openxmlformats.org/officeDocument/2006/relationships/externalLink" Target="externalLinks/externalLink8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6" Type="http://schemas.openxmlformats.org/officeDocument/2006/relationships/externalLink" Target="externalLinks/externalLink99.xml"/><Relationship Id="rId114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94" Type="http://schemas.openxmlformats.org/officeDocument/2006/relationships/externalLink" Target="externalLinks/externalLink87.xml"/><Relationship Id="rId99" Type="http://schemas.openxmlformats.org/officeDocument/2006/relationships/externalLink" Target="externalLinks/externalLink92.xml"/><Relationship Id="rId101" Type="http://schemas.openxmlformats.org/officeDocument/2006/relationships/externalLink" Target="externalLinks/externalLink9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109" Type="http://schemas.openxmlformats.org/officeDocument/2006/relationships/externalLink" Target="externalLinks/externalLink10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97" Type="http://schemas.openxmlformats.org/officeDocument/2006/relationships/externalLink" Target="externalLinks/externalLink90.xml"/><Relationship Id="rId104" Type="http://schemas.openxmlformats.org/officeDocument/2006/relationships/externalLink" Target="externalLinks/externalLink9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externalLink" Target="externalLinks/externalLink8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110" Type="http://schemas.openxmlformats.org/officeDocument/2006/relationships/externalLink" Target="externalLinks/externalLink103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Relationship Id="rId100" Type="http://schemas.openxmlformats.org/officeDocument/2006/relationships/externalLink" Target="externalLinks/externalLink93.xml"/><Relationship Id="rId105" Type="http://schemas.openxmlformats.org/officeDocument/2006/relationships/externalLink" Target="externalLinks/externalLink98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93" Type="http://schemas.openxmlformats.org/officeDocument/2006/relationships/externalLink" Target="externalLinks/externalLink86.xml"/><Relationship Id="rId98" Type="http://schemas.openxmlformats.org/officeDocument/2006/relationships/externalLink" Target="externalLinks/externalLink9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39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62" Type="http://schemas.openxmlformats.org/officeDocument/2006/relationships/externalLink" Target="externalLinks/externalLink55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11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35718</xdr:colOff>
      <xdr:row>2</xdr:row>
      <xdr:rowOff>35717</xdr:rowOff>
    </xdr:from>
    <xdr:to>
      <xdr:col>1</xdr:col>
      <xdr:colOff>1231338</xdr:colOff>
      <xdr:row>3</xdr:row>
      <xdr:rowOff>268720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C7E2918A-8836-4B30-A0D7-2A92C5C6AE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127158" y="302417"/>
          <a:ext cx="1188000" cy="59495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35718</xdr:colOff>
      <xdr:row>2</xdr:row>
      <xdr:rowOff>35717</xdr:rowOff>
    </xdr:from>
    <xdr:to>
      <xdr:col>1</xdr:col>
      <xdr:colOff>1231338</xdr:colOff>
      <xdr:row>3</xdr:row>
      <xdr:rowOff>268720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8889FE3A-1CF8-4CD9-95F0-7FA3526143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 bwMode="auto">
        <a:xfrm>
          <a:off x="127158" y="302417"/>
          <a:ext cx="1188000" cy="59495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njamin\e\Aguaytia\supervision\Valorizacion\Contratista\Val%2001%20Mayo%202003\Valorizacion\Javier%20JIMENEZ\VALORIZACIONES\BITU\C00-V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njamin\e\Aguaytia\supervision\Valorizacion\Contratista\Val%2001%20Mayo%202003\Valorizacion\Javier%20JIMENEZ\VALORIZACIONES\BITU\REST-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astro\JUAN%20CARLOS\Documents%20and%20Settings\Administrador\Mis%20documentos\Documentos%20Oficina%20Tecnica%20enviados%20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coinsa1\OficProy\Trabajos\EXCEL\SUELOS\S_RTora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b-atuesta\d\Metrados%20Lima-Canta\RED5\CANT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\e\Formatos%2015%20al%202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canicos\d\Archivos%20de%20programa\TRABAJO\EXCEL\INFORMES\l-p-n&#176;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uel\c\WINDOWS\Temporary%20Internet%20Files\Content.IE5\G5AVWPUV\costo%20248-02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nando\presupuestos\Pro%20Arq%202000\Presupuestos\Presupuestos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canicos\d\Mario%20Pi&#241;eiro\nelco\presentacion%208marzo\obragrues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rique\compartidos\Windows\TEMP\Planill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Jorge%20Jerez\Mis%20documentos\1_San_Miguel\Presupuestos\1_1SM_Enero_1\CP_SanMiguel_Enero_1\Mario%20Pi&#241;eiro\nelco\presentacion%208marzo\obragrues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ORGE\LIDER%20-%20PROYECTOS\JUAN%20CARLOS%20VASQUEZ\ALAMOS%20DEL%20PRADO\METRADOS\Metrados%20x%20Modulos\ESTRUCTURAS\Modificado%20el%20Fierro_2\2%20de%20Mayo\LIDER%20CD\Presupuesto%202%20de%20May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Users/vbaca/AppData/Local/Temp/Rar$DIa7048.13684/Door_Schedule_Export_6002_HOTEL%20HUMANO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microsoft.com/office/2019/04/relationships/externalLinkLongPath" Target="file:///F:\Users\Ruben\AppData\Local\Microsoft\Windows\Temporary%20Internet%20Files\Content.Outlook\1UXHYUG7\DOCUME~1\JOSE\CONFIG~1\Temp\Directorio%20temporal%201%20para%20VALORIZACION%20N&#186;%20%2012%20-%20Noviembre%2005.zip\Copia%20de%20Oferta%20Econ&#243;mica%20lote%204.xls?E25DA889" TargetMode="External"/><Relationship Id="rId1" Type="http://schemas.openxmlformats.org/officeDocument/2006/relationships/externalLinkPath" Target="file:///\\E25DA889\Copia%20de%20Oferta%20Econ&#243;mica%20lote%204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Liquidaci&#243;n%20de%20obra%20www/Metrados/3.00%20Pavimentos/3.01.0%20.xls" TargetMode="External"/><Relationship Id="rId1" Type="http://schemas.openxmlformats.org/officeDocument/2006/relationships/externalLinkPath" Target="/Liquidaci&#243;n%20de%20obra%20www/Metrados/3.00%20Pavimentos/3.01.0%2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0287\proyectos\DOCUME~1\mmoya\CONFIG~1\Temp\E.P\Estado%20de%20pago%20SIS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stos\obra%20ciudad%20nueva\Documents%20and%20Settings\eff\Mis%20documentos\A-OBRAS\1LICITADAS\ALACENES%20SAGA-FALABELLA\PRESUPUESTO\PPTO%20ALMACENE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BOLDRINI\Configuraci&#243;n%20local\Archivos%20temporales%20de%20Internet\Content.IE5\W9U70HEV\Costo%20Estimado%20ratios%203130%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co01\t\WINDOWS\Archivos%20temporales%20de%20Internet\Content.IE5\KYATDWWM\Project%20Control%20%20Constr%20Form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nalisis%20Berlin%20(Paul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LAUDIA\02%20ESTUDIOS\2017\21%20B286\06%20Rev3\02%20Presupuesto\0507%20B286%20Rev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ampos%20Ing'S\Desktop\METRADO%20ESTADIO_LOSAS_4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enaro\c\Documents%20and%20Settings\jose%20antonio\My%20Documents\Mis%20Programas\Proyecta\USIL\03%20Contrato%20USIL-CONTRATISTA\Anexo%202.-%20Presupuesto%20de%20Obra\CARPETA%20DE%20LA%20FAMILIA\LEOPARDO1\metrados\Nueva%20carpeta\COLISEO%20NEWTON.xls?07F99C09" TargetMode="External"/><Relationship Id="rId1" Type="http://schemas.openxmlformats.org/officeDocument/2006/relationships/externalLinkPath" Target="file:///\\07F99C09\COLISEO%20NEWT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o14\respuestas\WINDOWS\Archivos%20temporales%20de%20Internet\Content.IE5\OPI30LEB\Archivos%20de%20programa\TRABAJO\EXCEL\INFORMES\l-p-n&#176;1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exis\Maranga\PPTO%20Jardines%20de%20Maranga%20%20FINA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pedrito\CONFIG~1\Temp\PRESUPUESTO%20PRADERAS%20ETAPA%20I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Piero\Downloads\lider\Matellini\02%20Construcci&#243;n\01%20Presupuesto\Final%20Matellini\Presp%20%20economico%20840-Soles%20Fovime%20(met%20%20ultimos%20)%2023Abril1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27\c\PILAR\COMPBA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FORMATO\PPTO%20DATA%20BALT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0287\proyectos\DOCUME~1\mmoya\CONFIG~1\Temp\E.P\Estado%20de%20pago%20Shoppin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azuri\saga%20falabel\Carlos\Encofrado\Precios%20Unitario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Documents%20and%20Settings/Guillermo/Mis%20documentos/MIRAFLORES/Presupuesto/Preliminares/13%20Verif%20presup%20total%2022-04-05/Mis%20documentos/Presupuestos2003-Rosadio/Pto0245-1-03-Santa%20Luis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Lider%20-%20Lince0\Users\Hernan%20Orbegoso\Google%20Drive\01.%20Hernan\02.%20TAMBO%20VERDE%20II\Producci&#243;n\LOOKAHEAD\01LOOKAHEAD%20Sem%2014%20al%2020%20Jul.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tian\control\DOCUME~1\pcrespo\CONFIG~1\Temp\notes758E9C\Plantilla_de_Mantenimiento_Centrales(1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ossio\n-2203\Labor%20Sigral\Negocios\2177%20Planta%20Pisco\Presupuesto%20y%20Prog\Presupueto%20Final\PO-2177%20Nueve%20Edificios%20r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tras%20obras\Aspersud%20Inst%20Universitario\RO\RO-04%20Ene\Prog%20RO-En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AMOSDELPRADO\COSTOS%20Y%20PRESUPUESTOS\PRESUPUESTO%202\Costo%20Estimado%20ratios%203130%200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ri\equipos-a\alex2\TARIFAS\TARIFAS%202004\Precios%20de%20Competenci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CALDERON\Escritorio\Planos%20de%20Proyectos\piedras%20gordas\ARQ-PENAL%20PIEDRAS%20GORDAS-RESUMEN(RENATO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TACION%20CENTRALGRAU\metrados%20arq\RENATO\Data\GRAU\arq-multichorrillo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nicachi\Presupuestos\PPTO%2016_01_08\ppto_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4.-%20DESARROLLO\036%20COLLIQUE\005.-%20Sustentos\De%202010.05.07\FINAL%202010.05.06_Collique%202da.Etapa%20(Alameda%20Algarrobos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bujo1\d\003%20VALORIZACIONES\005%20Valorizacion%20N%2005\METRADO%20DE%20CONCRETO%200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o14\respuestas\WINDOWS\Archivos%20temporales%20de%20Internet\Content.IE5\OPI30LEB\FLSA\SOFTWARE\PROPUESTAS\Propuestas%202003\JUMBO%20PE&#209;ALOLEN%20marzo%202003\Presupuesto%20ABRIL%202003\JUMBO%20PE&#209;ALOLEN%20abri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_nt\data\Percy\Chamba\CVG\Edificio%20Polo\Archivos\OBRAS\Casa%20Camaiora\Metrados\metrado%20casa%20camaiora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Edinson/2020%20PRESUPUESTOS/APUS/APUS-2020%20IIEE%20edificaciones.xlsx" TargetMode="External"/><Relationship Id="rId1" Type="http://schemas.openxmlformats.org/officeDocument/2006/relationships/externalLinkPath" Target="/Edinson/2020%20PRESUPUESTOS/APUS/APUS-2020%20IIEE%20edificaciones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Wilfredo%20Segovia\AppData\Local\Microsoft\Windows\Temporary%20Internet%20Files\Content.Outlook\MIGJ8WYW\JUAN%20MOYA\PROYECTOS\28%20SANTA%20MARIA%20-%20EDIFICIO%20DE%20OFICINAS\ECUALILIZADO\Ecualizado%20Santa%20Maria%20REV03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erver9\o\MOBR\Kori%20Chaca\Trabajo\Rev%20A\Feeder%20Calc_MC-7-250-E-00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quipos11\d\WINDOWS\ESCRITORIO\ANALISIS%20ALQUILER%20FERREYRO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Documents%20and%20Settings/Administrador/Escritorio/Programaci&#243;n%20GL(Sur)-14.02.03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davila\Data\Desktop\hdavila\Proyectos\000668\Lista%20de%20Materiales.xlsm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CSAGAS~1\AppData\Local\Temp\Rar$DI52.568\Proyectos%202011\Proyecto%20-%20Montes%20de%20Oro\Users\Joyce\Documents\Metrados\EDIFICIO%20PARDO%20IMAGINA\METRADO%20ESCTRUCTURAS%20SOTANO%20PARDO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Lider%20-%20Lince0\56.-%20VISTA%20904\Metr._Estr._VISTA%20904_Rev.0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Documents%20and%20Settings/Guillermo/Mis%20documentos/MIRAFLORES/Presupuesto/Preliminares/13%20Verif%20presup%20total%2022-04-05/WINDOWS/TEMP/Pto0715-2-0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Users/V&amp;V%20Bravo%20Jose%20Luis/Google%20Drive/4.%20Presupuestos/1.%20LICITACIONES/2018-13%20EL%20SOL%20135/1.%20Presupuesto/181122_PRESUPUESTO_EL%20SOL_rev02_JCH_opcion01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%20Presupuestos\Edificaciones\2010\DED-X74-10%20Cl&#237;nica%20San%20Felipe\02%20Presupuesto\03%20Ppto\Costo%20Indirecto\100716%20CSF%20Costos%20Indirectos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microsoft.com/office/2019/04/relationships/externalLinkLongPath" Target="https://vyvbravo-my.sharepoint.com/personal/amori_vyvbravo_onmicrosoft_com/Documents/04%20OBRA%20LOS%20PINOS/11%20INTERESADOS/02%20OFICINA%20PRINCIPAL/02.%20KICK%20OFF/10.%20Kick%20Off%20PINOS%2014.07.22/1.%20Presupuesto/220124%20Metrado%20Arquitectura%20Pino.xlsx?61F56795" TargetMode="External"/><Relationship Id="rId1" Type="http://schemas.openxmlformats.org/officeDocument/2006/relationships/externalLinkPath" Target="file:///\\61F56795\220124%20Metrado%20Arquitectura%20Pino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ER\Desktop\PROYECTO%20CHICAGO\COMPLEJO%20CHICAGO%20-%20Giro\03.-METRADOS\ESTRUCTURAS\METRADO%20DE%20ESTADIO%20ATLETISMO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acK%20Up\Plantilla%20Venta%20de%20Equipos%20Cisco,Cyclades,Vanguard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ruzado\expediente%20adicional%2003\Aguaytia\supervision\Valorizacion\Contratista\Val%2001%20Mayo%202003\Valorizacion\Javier%20JIMENEZ\VALORIZACIONES\BITU\REST-1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dministrador\Configuraci&#243;n%20local\Archivos%20temporales%20de%20Internet\Content.IE5\EZ4RPENQ\Documents%20and%20Settings\arodriguez\Configuraci&#243;n%20local\Temp\Copia%20de%20Oferta%20Econ&#243;mica%20lote%20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dominio.speedy.com.pe/Users/Juan/Documents/JES_29.12.07/0.%20FACT_PROY_RENTAS/ORDEN_DE_COMPRA_SRF_JES_15.0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DCLCBA1-01\seio\WINDOWS\TEMP\EVAL-VEPM-1.xls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OBR/Kori%20Chaca/Trabajo/Rev%20A/Feeder%20Calc_MC-7-250-E-001.xls" TargetMode="External"/><Relationship Id="rId1" Type="http://schemas.openxmlformats.org/officeDocument/2006/relationships/externalLinkPath" Target="/MOBR/Kori%20Chaca/Trabajo/Rev%20A/Feeder%20Calc_MC-7-250-E-00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Documents%20and%20Settings/Guillermo/Mis%20documentos/MIRAFLORES/Presupuesto/Preliminares/13%20Verif%20presup%20total%2022-04-05/Mis%20documentos/Hojas%20de%20c&#225;lculo/Viguetas%20y%20Angulo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%20Lima-Canta\RED5\CANTA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%20GONZALO\3.0%20PORYECTO%20VILLA%20EL%20SALVADOR\JARDINERA\Aguaytia\supervision\Valorizacion\Contratista\Val%2001%20Mayo%202003\Valorizacion\Javier%20JIMENEZ\VALORIZACIONES\BITU\REST-1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c2833\CR2833\Documents%20and%20Settings\pcastillo\Escritorio\Formatos%20control%20de%20proyectos.03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lMayo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tian\control\TEMP\Proyectos\Nuevo%20Formato%20CorridaIPVPN2k10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aneamiento\Manco%20Capac\x.Manco%20Capac.Saneamiento%20-%20Presupuesto%20Agua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Users/mverastegui/Documents/PRESUPUESTOS%202011/EDIFICIO%20FIBRA/PTO-INSTALACIONES/PRESUPUESTO_IIEE_EUREKA%20REV08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RO-05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Antamina%20Project/Partes%20Diarios/Formato%20-%20Parte%20Diarios/Daily%20Force%20Report/Daily%20Force%20Report%2019Jul-25Jul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Users/Alquileres/Downloads/ANALISIS%20DE%20COSTO%20IIEE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tian\control\INGCLIC\Equipos\CORRIDA%20ALQUILER%20(alquiler+mant-ABC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strucci&#243;n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Users/Windows%2010/Google%20Drive/VDC%20V&amp;V%20BRAVO/04.%20RATIOS/Huiracocha/190104_Ppto%20Huiracocha_formato%20OB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PROYECTA\CONTROL%20ECONOMICO\F-GD-XX-Control%20Econ&#243;mico%20del%20Proyecto%20-%202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P064_BALTA\02%20Planificaci&#243;n\02%20Costo\01%20Presupuesto\2018.03.02_Perfil%20Econ&#243;mico%20del%20proyecto%20ej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bujo1\d\003%20VALORIZACIONES\006%20Valorizacion%20N&#176;6\Muros%20Contencion%20Val%2006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OF-TECN\DOCUME~1\jsilva\LOCALS~1\Temp\CURVA%20S%20LA%20QUINUA180803s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icrosoft\Configuraci&#243;n%20local\Archivos%20temporales%20de%20Internet\Content.IE5\Y2RA7E3T\junior\clara\PRESUPUESTO\Presupuesto%20PASO%20DE%20LOS%20ANDES%202DA%20ETAPA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o14\respuestas\WINDOWS\Archivos%20temporales%20de%20Internet\Content.IE5\OPI30LEB\$FACTU\A&#209;O98\$ENE98.XLS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microsoft.com/office/2019/04/relationships/externalLinkLongPath" Target="https://vyvbravo-my.sharepoint.com/Users/VyV-Bravo%20Karina/V%20&amp;%20V%20BRAVO%20S.A.C/Alessandra%20Santa%20Gadea%20-%204.%20Presupuestos/1.%20LICITACIONES/2019-01%20NAVARRETE%20548/1.%20Presupuesto/Itemizado%20NAVARRETE%20548_PNR_190424_op02_rev02.xlsx?2DF770CF" TargetMode="External"/><Relationship Id="rId1" Type="http://schemas.openxmlformats.org/officeDocument/2006/relationships/externalLinkPath" Target="file:///\\2DF770CF\Itemizado%20NAVARRETE%20548_PNR_190424_op02_rev02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F\SCAT-II\SCAT98\LEGAL\OFER-RU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ctos\Tdata\BBVA\Oferta%20Enterasys\Costos_Switches_Enterasys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plcsm109:7002/Mis%20documentos/Ofertas/Plantilla%20de%20Evaluacion%20de%20Proyectos%20-%20Datos%20e%20Internet%202002.09.25%20Ultima%20Versi&#243;nIPVPNPROMOCION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_ATILA\Presupuesto\Presu2001\Mis%20documentos\JC\1PRESUPUESTOS%202001\Patrones\Pto_patr&#243;n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DCLCBA1-01\seio\PRODUCCION\PCrespo\Trabajos%20Especiales\Preciarios\final_ttd_cisco3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~-_%20C%20O%20L%20O%20N%20I%20A%20L%20_-~\PRESUPUESTOS%20BASE\PRESUPUESTO%20INTERNO\Prog-Marzo%20colonial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eamiento\Area\Formatos\Formato%20401.402.501%20Indirectos-Cierre-Flujo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ivienda%20masiva\TechoPropio_Aqp\Carpeta%20de%20Planeamiento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personal/asantagadea_vyvbravo_onmicrosoft_com/Documents/4.%20Presupuestos/1.%20LICITACIONES/2021-51%20ONE%20340/2.%20Oferta%20final/Ratio%20One%20340%20-%20Rev%208%20Interno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09447\tfingar\TIPFIN9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sa%20Playa-Punta%20Roca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scarrachi\DOCUME~1\ROSAMA~1\CONFIG~1\Temp\Mis%20documentos\sedapal%20obras%20Licit\2003%20SEDAPAL\L.P.N.%200020-2003-SEDAPAL\LP_020_SEDAPAL\Presupuesto%20LP%2020%20al%2090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ntro%20Dialisis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0287\proyectos\Datos\facturacion\A&#241;o%202001\$JUN2001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Documents%20and%20Settings/hfrisancho/Configuraci&#243;n%20local/Archivos%20temporales%20de%20Internet/OLK25/FORMATOS_CONTROL_DE_PROYECTOS30eneroal05febrero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\e\Users\HMILIAN\AppData\Roaming\Microsoft\Excel\Formatos%2015%20al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VAL ESTRUCTURAS "/>
      <sheetName val="REIT_REAJ_"/>
      <sheetName val="RESUM_VAL_"/>
      <sheetName val="VAL ARQUITECTURA"/>
      <sheetName val="VAL_RES."/>
      <sheetName val="D_MAT_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Cuenta x API"/>
      <sheetName val="Hoja2"/>
      <sheetName val="Hoja3"/>
      <sheetName val="Proy. Abonados 3.1c"/>
      <sheetName val="CALEND C."/>
      <sheetName val="14 PIAS"/>
      <sheetName val="13 TUCARI"/>
      <sheetName val="4  VOTORANTIM 501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CAM.MT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Sheet1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RS METR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Mensual - Acumulado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0. DATOS GENERALES"/>
      <sheetName val="APU-RP ADICIONAL"/>
      <sheetName val="APU-RS-CD ADICIONAL"/>
      <sheetName val="Base_Insumos_Servicios"/>
      <sheetName val="ListEq"/>
      <sheetName val="Transporte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Parametros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presupuesto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C-WATT"/>
      <sheetName val="Tablas"/>
      <sheetName val="Progress Report by Discipline"/>
      <sheetName val="EyF"/>
      <sheetName val="JE"/>
      <sheetName val="MANTTO"/>
      <sheetName val="MAQUINARIA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Definitions"/>
      <sheetName val="Res-Val 6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Metrados"/>
      <sheetName val="Res. Metrados"/>
      <sheetName val="90%"/>
      <sheetName val="Total - 150 Dias"/>
      <sheetName val="1er Mes Setiembre (5dias)"/>
      <sheetName val="2do Mes Octubre (31 dias)"/>
      <sheetName val="1er Mes"/>
      <sheetName val="2do Mes"/>
      <sheetName val="puni"/>
      <sheetName val="IN_Services"/>
      <sheetName val="Call Load Data"/>
      <sheetName val="Signalling"/>
      <sheetName val="Results"/>
      <sheetName val="SUS_Services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SICODI - SECTOR 5"/>
      <sheetName val="APU-RS-1"/>
      <sheetName val="APU-TRANSPORTE"/>
      <sheetName val="PU-RS-2"/>
      <sheetName val="BD-MONTAJE"/>
      <sheetName val="BD-SUMINISTRO"/>
      <sheetName val="OS"/>
      <sheetName val="Applications"/>
      <sheetName val="RESUMEN DE COTIZACION"/>
      <sheetName val="OBRA CIVIL"/>
      <sheetName val="ESTRUCTURA DE HORMIGON"/>
      <sheetName val="INSTALACION ELECTRICA"/>
      <sheetName val="IISS"/>
      <sheetName val="VAL_ESTRUCTURAS_1"/>
      <sheetName val="VAL_ARQUITECTURA1"/>
      <sheetName val="VAL_RES_1"/>
      <sheetName val="LP_y_RP2"/>
      <sheetName val="Cuenta_x_API2"/>
      <sheetName val="Proy__Abonados_3_1c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RS_METRADO1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Mensual_-_Acumulado1"/>
      <sheetName val="0__DATOS_GENERALES"/>
      <sheetName val="APU-RP_ADICIONAL"/>
      <sheetName val="APU-RS-CD_ADICIONAL"/>
      <sheetName val="ESS_JV"/>
      <sheetName val="Administrative_Prices"/>
      <sheetName val="Equipment_List"/>
      <sheetName val="Bond_&amp;_Stamp"/>
      <sheetName val="1_0"/>
      <sheetName val="Progress_Report_by_Discipline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Res-Val_6"/>
      <sheetName val="Res__Metrados"/>
      <sheetName val="CONST. Peligrosos"/>
      <sheetName val="CONST. recicl"/>
      <sheetName val="CONST. comun"/>
      <sheetName val="INFORME NO REC "/>
      <sheetName val="LIQUIDACIÓN "/>
      <sheetName val="T.I. COSTOS FIJOS Y VARIABLES"/>
    </sheetNames>
    <sheetDataSet>
      <sheetData sheetId="0" refreshError="1"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9">
          <cell r="D9" t="str">
            <v>TORRES</v>
          </cell>
        </row>
      </sheetData>
      <sheetData sheetId="43" refreshError="1"/>
      <sheetData sheetId="44">
        <row r="9">
          <cell r="D9" t="str">
            <v>TORRES</v>
          </cell>
        </row>
      </sheetData>
      <sheetData sheetId="45" refreshError="1"/>
      <sheetData sheetId="46">
        <row r="9">
          <cell r="D9" t="str">
            <v>TORRES</v>
          </cell>
        </row>
      </sheetData>
      <sheetData sheetId="47">
        <row r="9">
          <cell r="D9" t="str">
            <v>TORRES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9">
          <cell r="D9" t="str">
            <v>TORRES</v>
          </cell>
        </row>
      </sheetData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>
        <row r="9">
          <cell r="D9" t="str">
            <v>TORRES</v>
          </cell>
        </row>
      </sheetData>
      <sheetData sheetId="66">
        <row r="9">
          <cell r="D9" t="str">
            <v>TORRES</v>
          </cell>
        </row>
      </sheetData>
      <sheetData sheetId="67">
        <row r="9">
          <cell r="D9" t="str">
            <v>TORRES</v>
          </cell>
        </row>
      </sheetData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 refreshError="1"/>
      <sheetData sheetId="71">
        <row r="9">
          <cell r="D9" t="str">
            <v>TORRES</v>
          </cell>
        </row>
      </sheetData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>
        <row r="9">
          <cell r="D9" t="str">
            <v>TORRES</v>
          </cell>
        </row>
      </sheetData>
      <sheetData sheetId="76">
        <row r="9">
          <cell r="D9" t="str">
            <v>TORRES</v>
          </cell>
        </row>
      </sheetData>
      <sheetData sheetId="77">
        <row r="9">
          <cell r="D9" t="str">
            <v>TORRES</v>
          </cell>
        </row>
      </sheetData>
      <sheetData sheetId="78">
        <row r="9">
          <cell r="D9" t="str">
            <v>TORRES</v>
          </cell>
        </row>
      </sheetData>
      <sheetData sheetId="79">
        <row r="9">
          <cell r="D9" t="str">
            <v>TORRES</v>
          </cell>
        </row>
      </sheetData>
      <sheetData sheetId="80" refreshError="1"/>
      <sheetData sheetId="81">
        <row r="9">
          <cell r="D9" t="str">
            <v>TORRES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12">
          <cell r="D12" t="str">
            <v>UND</v>
          </cell>
        </row>
      </sheetData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>
        <row r="12">
          <cell r="D12" t="str">
            <v>UND</v>
          </cell>
        </row>
      </sheetData>
      <sheetData sheetId="135">
        <row r="9">
          <cell r="D9" t="str">
            <v>TORRES</v>
          </cell>
        </row>
      </sheetData>
      <sheetData sheetId="136">
        <row r="9">
          <cell r="D9" t="str">
            <v>TORRES</v>
          </cell>
        </row>
      </sheetData>
      <sheetData sheetId="137">
        <row r="12">
          <cell r="D12" t="str">
            <v>UND</v>
          </cell>
        </row>
      </sheetData>
      <sheetData sheetId="138">
        <row r="12">
          <cell r="D12" t="str">
            <v>UND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>
        <row r="12">
          <cell r="D12" t="str">
            <v>UND</v>
          </cell>
        </row>
      </sheetData>
      <sheetData sheetId="162"/>
      <sheetData sheetId="163">
        <row r="9">
          <cell r="D9" t="str">
            <v>TORRES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12">
          <cell r="D12" t="str">
            <v>UND</v>
          </cell>
        </row>
      </sheetData>
      <sheetData sheetId="197"/>
      <sheetData sheetId="198">
        <row r="9">
          <cell r="D9" t="str">
            <v>TORRES</v>
          </cell>
        </row>
      </sheetData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>
        <row r="9">
          <cell r="D9" t="str">
            <v>Und</v>
          </cell>
        </row>
      </sheetData>
      <sheetData sheetId="221"/>
      <sheetData sheetId="222"/>
      <sheetData sheetId="223" refreshError="1"/>
      <sheetData sheetId="224">
        <row r="9">
          <cell r="D9" t="str">
            <v>TORRES</v>
          </cell>
        </row>
      </sheetData>
      <sheetData sheetId="225">
        <row r="9">
          <cell r="D9" t="str">
            <v>TORRES</v>
          </cell>
        </row>
      </sheetData>
      <sheetData sheetId="226">
        <row r="9">
          <cell r="D9" t="str">
            <v>TORRES</v>
          </cell>
        </row>
      </sheetData>
      <sheetData sheetId="227">
        <row r="9">
          <cell r="D9" t="str">
            <v>TORRES</v>
          </cell>
        </row>
      </sheetData>
      <sheetData sheetId="228">
        <row r="9">
          <cell r="D9" t="str">
            <v>TORRES</v>
          </cell>
        </row>
      </sheetData>
      <sheetData sheetId="229">
        <row r="9">
          <cell r="D9" t="str">
            <v>TORRES</v>
          </cell>
        </row>
      </sheetData>
      <sheetData sheetId="230">
        <row r="9">
          <cell r="D9" t="str">
            <v>TORRES</v>
          </cell>
        </row>
      </sheetData>
      <sheetData sheetId="231">
        <row r="9">
          <cell r="D9" t="str">
            <v>TORRES</v>
          </cell>
        </row>
      </sheetData>
      <sheetData sheetId="232">
        <row r="9">
          <cell r="D9" t="str">
            <v>TORRES</v>
          </cell>
        </row>
      </sheetData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>
        <row r="9">
          <cell r="D9" t="str">
            <v>TORRES</v>
          </cell>
        </row>
      </sheetData>
      <sheetData sheetId="237">
        <row r="9">
          <cell r="D9" t="str">
            <v>TORRES</v>
          </cell>
        </row>
      </sheetData>
      <sheetData sheetId="238">
        <row r="9">
          <cell r="D9" t="str">
            <v>TORRES</v>
          </cell>
        </row>
      </sheetData>
      <sheetData sheetId="239">
        <row r="9">
          <cell r="D9" t="str">
            <v>TORRES</v>
          </cell>
        </row>
      </sheetData>
      <sheetData sheetId="240">
        <row r="9">
          <cell r="D9" t="str">
            <v>TORRES</v>
          </cell>
        </row>
      </sheetData>
      <sheetData sheetId="241">
        <row r="9">
          <cell r="D9" t="str">
            <v>TORRES</v>
          </cell>
        </row>
      </sheetData>
      <sheetData sheetId="242">
        <row r="9">
          <cell r="D9" t="str">
            <v>TORRES</v>
          </cell>
        </row>
      </sheetData>
      <sheetData sheetId="243">
        <row r="9">
          <cell r="D9" t="str">
            <v>TORRES</v>
          </cell>
        </row>
      </sheetData>
      <sheetData sheetId="244">
        <row r="9">
          <cell r="D9" t="str">
            <v>TORRES</v>
          </cell>
        </row>
      </sheetData>
      <sheetData sheetId="245">
        <row r="9">
          <cell r="D9" t="str">
            <v>TORRES</v>
          </cell>
        </row>
      </sheetData>
      <sheetData sheetId="246">
        <row r="9">
          <cell r="D9" t="str">
            <v>TORRES</v>
          </cell>
        </row>
      </sheetData>
      <sheetData sheetId="247">
        <row r="9">
          <cell r="D9" t="str">
            <v>TORRES</v>
          </cell>
        </row>
      </sheetData>
      <sheetData sheetId="248">
        <row r="9">
          <cell r="D9" t="str">
            <v>TORRES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D9" t="str">
            <v>TORRES</v>
          </cell>
        </row>
      </sheetData>
      <sheetData sheetId="269">
        <row r="9">
          <cell r="D9" t="str">
            <v>TORRES</v>
          </cell>
        </row>
      </sheetData>
      <sheetData sheetId="270">
        <row r="9">
          <cell r="D9" t="str">
            <v>TORRES</v>
          </cell>
        </row>
      </sheetData>
      <sheetData sheetId="271">
        <row r="9">
          <cell r="D9" t="str">
            <v>TORRES</v>
          </cell>
        </row>
      </sheetData>
      <sheetData sheetId="272">
        <row r="9">
          <cell r="D9" t="str">
            <v>TORRES</v>
          </cell>
        </row>
      </sheetData>
      <sheetData sheetId="273">
        <row r="9">
          <cell r="D9" t="str">
            <v>TORRES</v>
          </cell>
        </row>
      </sheetData>
      <sheetData sheetId="274">
        <row r="9">
          <cell r="D9" t="str">
            <v>TORRES</v>
          </cell>
        </row>
      </sheetData>
      <sheetData sheetId="275">
        <row r="9">
          <cell r="D9" t="str">
            <v>TORRES</v>
          </cell>
        </row>
      </sheetData>
      <sheetData sheetId="276">
        <row r="9">
          <cell r="D9" t="str">
            <v>TORRES</v>
          </cell>
        </row>
      </sheetData>
      <sheetData sheetId="277">
        <row r="9">
          <cell r="D9" t="str">
            <v>TORRES</v>
          </cell>
        </row>
      </sheetData>
      <sheetData sheetId="278">
        <row r="9">
          <cell r="D9" t="str">
            <v>TORRES</v>
          </cell>
        </row>
      </sheetData>
      <sheetData sheetId="279">
        <row r="9">
          <cell r="D9" t="str">
            <v>TORRES</v>
          </cell>
        </row>
      </sheetData>
      <sheetData sheetId="280">
        <row r="9">
          <cell r="D9" t="str">
            <v>TORRES</v>
          </cell>
        </row>
      </sheetData>
      <sheetData sheetId="281">
        <row r="9">
          <cell r="D9" t="str">
            <v>TORRES</v>
          </cell>
        </row>
      </sheetData>
      <sheetData sheetId="282">
        <row r="9">
          <cell r="D9" t="str">
            <v>TORRES</v>
          </cell>
        </row>
      </sheetData>
      <sheetData sheetId="283">
        <row r="9">
          <cell r="D9" t="str">
            <v>TORRES</v>
          </cell>
        </row>
      </sheetData>
      <sheetData sheetId="284">
        <row r="9">
          <cell r="D9" t="str">
            <v>TORRES</v>
          </cell>
        </row>
      </sheetData>
      <sheetData sheetId="285">
        <row r="9">
          <cell r="D9" t="str">
            <v>TORRES</v>
          </cell>
        </row>
      </sheetData>
      <sheetData sheetId="286">
        <row r="9">
          <cell r="D9" t="str">
            <v>TORRES</v>
          </cell>
        </row>
      </sheetData>
      <sheetData sheetId="287">
        <row r="9">
          <cell r="D9" t="str">
            <v>TORRES</v>
          </cell>
        </row>
      </sheetData>
      <sheetData sheetId="288">
        <row r="9">
          <cell r="D9" t="str">
            <v>TORRES</v>
          </cell>
        </row>
      </sheetData>
      <sheetData sheetId="289">
        <row r="9">
          <cell r="D9" t="str">
            <v>TORRES</v>
          </cell>
        </row>
      </sheetData>
      <sheetData sheetId="290">
        <row r="9">
          <cell r="D9" t="str">
            <v>TORRES</v>
          </cell>
        </row>
      </sheetData>
      <sheetData sheetId="291">
        <row r="9">
          <cell r="D9" t="str">
            <v>TORRES</v>
          </cell>
        </row>
      </sheetData>
      <sheetData sheetId="292">
        <row r="9">
          <cell r="D9" t="str">
            <v>TORRES</v>
          </cell>
        </row>
      </sheetData>
      <sheetData sheetId="293">
        <row r="9">
          <cell r="D9" t="str">
            <v>TORRES</v>
          </cell>
        </row>
      </sheetData>
      <sheetData sheetId="294">
        <row r="9">
          <cell r="D9" t="str">
            <v>TORRES</v>
          </cell>
        </row>
      </sheetData>
      <sheetData sheetId="295">
        <row r="9">
          <cell r="D9" t="str">
            <v>TORRES</v>
          </cell>
        </row>
      </sheetData>
      <sheetData sheetId="296">
        <row r="9">
          <cell r="D9" t="str">
            <v>TORRES</v>
          </cell>
        </row>
      </sheetData>
      <sheetData sheetId="297">
        <row r="9">
          <cell r="D9" t="str">
            <v>TORRES</v>
          </cell>
        </row>
      </sheetData>
      <sheetData sheetId="298">
        <row r="9">
          <cell r="D9" t="str">
            <v>TORRES</v>
          </cell>
        </row>
      </sheetData>
      <sheetData sheetId="299">
        <row r="9">
          <cell r="D9" t="str">
            <v>TORRES</v>
          </cell>
        </row>
      </sheetData>
      <sheetData sheetId="300">
        <row r="9">
          <cell r="D9" t="str">
            <v>TORRES</v>
          </cell>
        </row>
      </sheetData>
      <sheetData sheetId="301">
        <row r="9">
          <cell r="D9" t="str">
            <v>TORRES</v>
          </cell>
        </row>
      </sheetData>
      <sheetData sheetId="302">
        <row r="9">
          <cell r="D9" t="str">
            <v>TORRES</v>
          </cell>
        </row>
      </sheetData>
      <sheetData sheetId="303">
        <row r="9">
          <cell r="D9" t="str">
            <v>TORRES</v>
          </cell>
        </row>
      </sheetData>
      <sheetData sheetId="304">
        <row r="9">
          <cell r="D9" t="str">
            <v>TORRES</v>
          </cell>
        </row>
      </sheetData>
      <sheetData sheetId="305">
        <row r="9">
          <cell r="D9" t="str">
            <v>TORRES</v>
          </cell>
        </row>
      </sheetData>
      <sheetData sheetId="306">
        <row r="9">
          <cell r="D9" t="str">
            <v>TORRES</v>
          </cell>
        </row>
      </sheetData>
      <sheetData sheetId="307">
        <row r="9">
          <cell r="D9" t="str">
            <v>TORRES</v>
          </cell>
        </row>
      </sheetData>
      <sheetData sheetId="308">
        <row r="9">
          <cell r="D9" t="str">
            <v>TORRES</v>
          </cell>
        </row>
      </sheetData>
      <sheetData sheetId="309">
        <row r="9">
          <cell r="D9" t="str">
            <v>TORRES</v>
          </cell>
        </row>
      </sheetData>
      <sheetData sheetId="310">
        <row r="9">
          <cell r="D9" t="str">
            <v>TORRES</v>
          </cell>
        </row>
      </sheetData>
      <sheetData sheetId="311"/>
      <sheetData sheetId="312">
        <row r="9">
          <cell r="D9" t="str">
            <v>Und</v>
          </cell>
        </row>
      </sheetData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>
        <row r="9">
          <cell r="D9" t="str">
            <v>TORRES</v>
          </cell>
        </row>
      </sheetData>
      <sheetData sheetId="365">
        <row r="9">
          <cell r="D9" t="str">
            <v>TORRES</v>
          </cell>
        </row>
      </sheetData>
      <sheetData sheetId="366">
        <row r="9">
          <cell r="D9" t="str">
            <v>TORRES</v>
          </cell>
        </row>
      </sheetData>
      <sheetData sheetId="367">
        <row r="9">
          <cell r="D9" t="str">
            <v>TORRES</v>
          </cell>
        </row>
      </sheetData>
      <sheetData sheetId="368">
        <row r="9">
          <cell r="D9" t="str">
            <v>TORRES</v>
          </cell>
        </row>
      </sheetData>
      <sheetData sheetId="369">
        <row r="9">
          <cell r="D9" t="str">
            <v>TORRES</v>
          </cell>
        </row>
      </sheetData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3"/>
      <sheetName val="F-04"/>
      <sheetName val="F-04b"/>
      <sheetName val="F-05"/>
      <sheetName val="F-07"/>
      <sheetName val="F-08"/>
      <sheetName val="F-13"/>
      <sheetName val="F-19"/>
      <sheetName val="F-21"/>
      <sheetName val="F-22"/>
      <sheetName val="F-39"/>
      <sheetName val="F-40"/>
      <sheetName val="F-46"/>
      <sheetName val="F-56"/>
      <sheetName val="DATOS"/>
      <sheetName val="AL"/>
      <sheetName val="PS"/>
      <sheetName val="PN"/>
      <sheetName val="RP"/>
      <sheetName val="MO-VNL"/>
      <sheetName val="Resumen"/>
      <sheetName val="Hoja1"/>
      <sheetName val="Hoja4"/>
      <sheetName val="Hoja2"/>
      <sheetName val="CONSOLIDADO"/>
      <sheetName val="AP"/>
      <sheetName val="P S"/>
      <sheetName val="Directo P.N"/>
      <sheetName val="Directo P.S"/>
      <sheetName val="Directo R.P"/>
      <sheetName val="P.N"/>
      <sheetName val="P.S"/>
      <sheetName val="R.P"/>
      <sheetName val="P N"/>
      <sheetName val="R P"/>
      <sheetName val="Graficos"/>
      <sheetName val="Items"/>
      <sheetName val="Cronograma Total EQObra "/>
      <sheetName val="Hoja6"/>
      <sheetName val="Listado"/>
      <sheetName val="Limit_ACC_A"/>
      <sheetName val="P_S"/>
      <sheetName val="Directo_P_N"/>
      <sheetName val="Directo_P_S"/>
      <sheetName val="Directo_R_P"/>
      <sheetName val="P_N"/>
      <sheetName val="P_S1"/>
      <sheetName val="R_P"/>
      <sheetName val="P_N1"/>
      <sheetName val="R_P1"/>
      <sheetName val="Cronograma_Total_EQObra_"/>
      <sheetName val="7422CW00"/>
      <sheetName val="IISS"/>
      <sheetName val="Producción SC"/>
      <sheetName val="COSREF"/>
      <sheetName val="Sheet1"/>
      <sheetName val="calc_alim_1"/>
      <sheetName val="Detalle"/>
      <sheetName val="LIMA-CANTA"/>
      <sheetName val="TMC 292+426 AA"/>
      <sheetName val="Tablas"/>
      <sheetName val="300 - 303.720"/>
      <sheetName val="Transporte_Emboquillado"/>
      <sheetName val="ACABADOS DPTOS."/>
      <sheetName val="ACABADOS CLIENTE"/>
      <sheetName val="Proyeccion Equipos Cosapi"/>
      <sheetName val="Base"/>
      <sheetName val="Control_Diario"/>
      <sheetName val="Comp3"/>
      <sheetName val="Comp2"/>
      <sheetName val="Comp"/>
      <sheetName val="Hoja3"/>
      <sheetName val="Valoriz"/>
      <sheetName val="Sustento_Val"/>
      <sheetName val="Histograma"/>
      <sheetName val="Días Mes"/>
      <sheetName val="Fecha"/>
      <sheetName val="TC"/>
      <sheetName val="RO"/>
      <sheetName val="Horometros"/>
      <sheetName val="Noche"/>
      <sheetName val="fases"/>
      <sheetName val="TMC_ENC. C-A"/>
      <sheetName val="SUST_CAJA"/>
      <sheetName val="SUST_ALERO"/>
      <sheetName val="Alcant "/>
      <sheetName val="Alcant r01"/>
      <sheetName val="Muros-CVA"/>
      <sheetName val="Muros r01"/>
      <sheetName val="Subdrén"/>
      <sheetName val="Reub. Canal"/>
      <sheetName val="Cun Trian R T1"/>
      <sheetName val="Cruce Vehicular"/>
      <sheetName val="Bordillos"/>
      <sheetName val="Zanja drenaje"/>
      <sheetName val="LISTA"/>
      <sheetName val="C00-V21"/>
      <sheetName val="Sup.Egr"/>
      <sheetName val="Avance diario"/>
      <sheetName val="Tiraje Mix"/>
      <sheetName val="Detail"/>
      <sheetName val="MAC 2"/>
      <sheetName val="02.02.05.Venta"/>
      <sheetName val="Metrados-Situacion3"/>
      <sheetName val="Metrados-Situacion3.1"/>
      <sheetName val="Metrados-Situación3"/>
      <sheetName val="Metrados-Situación3 (SinTR5)"/>
      <sheetName val="ABC"/>
      <sheetName val="MAC"/>
      <sheetName val="Insumos"/>
      <sheetName val="SubAnalisis"/>
      <sheetName val="02.01.01"/>
      <sheetName val="02.01.02"/>
      <sheetName val="02.01.03"/>
      <sheetName val="02.01.04"/>
      <sheetName val="02.01.05"/>
      <sheetName val="02.01.06"/>
      <sheetName val="02.01.07"/>
      <sheetName val="02.01.08"/>
      <sheetName val="02.02.01"/>
      <sheetName val="02.02.02"/>
      <sheetName val="02.02.02.1"/>
      <sheetName val="02.02.03"/>
      <sheetName val="02.02.04"/>
      <sheetName val="02.02.05"/>
      <sheetName val="02.03.01"/>
      <sheetName val="02.03.02"/>
      <sheetName val="02.03.03"/>
      <sheetName val="02.03.04"/>
      <sheetName val="02.03.06"/>
      <sheetName val="02.03.07"/>
      <sheetName val="03.02.02.11"/>
      <sheetName val="03.02.02.11.1"/>
      <sheetName val="03.01.01.07"/>
      <sheetName val="Liquidación"/>
      <sheetName val="AA.11301"/>
      <sheetName val="AA.11305"/>
      <sheetName val="RC 8.1 || Noviembre"/>
      <sheetName val="DUA"/>
      <sheetName val="Percepciones"/>
      <sheetName val="Detracciones"/>
      <sheetName val="SPOT pendiente"/>
      <sheetName val="Mayor"/>
      <sheetName val="BC mensualizado"/>
      <sheetName val="BC || Noviembre"/>
      <sheetName val="AA.22301"/>
      <sheetName val="Vouching PaC"/>
      <sheetName val="Vouching IGV"/>
      <sheetName val="RV 14.1 || Noviembre"/>
      <sheetName val="Consulta RUC"/>
      <sheetName val="Tdetracción"/>
      <sheetName val="TC|SUNAT"/>
      <sheetName val="Detalle IGV ND"/>
      <sheetName val="Detalle IR||ND"/>
      <sheetName val="Operadores aduaneros"/>
      <sheetName val="Prueba Global IGV"/>
      <sheetName val="Prueba Global IR"/>
      <sheetName val="Correlatividad"/>
      <sheetName val="ITAN"/>
      <sheetName val="Coeficiente"/>
      <sheetName val="RUC"/>
      <sheetName val="Cronograma"/>
      <sheetName val="Metrado"/>
      <sheetName val="Parametros"/>
      <sheetName val="P_S2"/>
      <sheetName val="Directo_P_N1"/>
      <sheetName val="Directo_P_S1"/>
      <sheetName val="Directo_R_P1"/>
      <sheetName val="P_N2"/>
      <sheetName val="P_S3"/>
      <sheetName val="R_P2"/>
      <sheetName val="P_N3"/>
      <sheetName val="R_P3"/>
      <sheetName val="Cronograma_Total_EQObra_1"/>
      <sheetName val="Producción_SC"/>
      <sheetName val="TMC_292+426_AA"/>
      <sheetName val="300_-_303_720"/>
      <sheetName val="ACABADOS_DPTOS_"/>
      <sheetName val="ACABADOS_CLIENTE"/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LP y RP"/>
      <sheetName val="Cuenta x API"/>
      <sheetName val="Proy. Abonados 3.1c"/>
      <sheetName val="VAL ESTRUCTURAS "/>
      <sheetName val="REIT_REAJ_"/>
      <sheetName val="RESUM_VAL_"/>
      <sheetName val="VAL ARQUITECTURA"/>
      <sheetName val="VAL_RES."/>
      <sheetName val="D_MAT_"/>
      <sheetName val="CALEND C."/>
      <sheetName val="14 PIAS"/>
      <sheetName val="13 TUCARI"/>
      <sheetName val="4  VOTORANTIM 501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CAM.MT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SNIP"/>
      <sheetName val="RS METRADO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ListEq"/>
      <sheetName val="Transporte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FORMA-LS3"/>
      <sheetName val="FORMA-LS1-LS2"/>
      <sheetName val="FORMA-_RE1"/>
      <sheetName val="FORMA-RL1"/>
      <sheetName val="FORMA-SE2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presupuesto"/>
      <sheetName val="REG_REVIS_"/>
      <sheetName val="RO_1"/>
      <sheetName val="RO_3"/>
      <sheetName val="RO_4"/>
      <sheetName val="RO_5"/>
      <sheetName val="RO_7"/>
      <sheetName val="FORMA-ST1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C-WATT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Mensual - Acumulado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Analisis_de_la_T_C__-_2_2"/>
      <sheetName val="CIVIL"/>
      <sheetName val="ENTR_F"/>
      <sheetName val="AnexoVI"/>
      <sheetName val="CENSO93"/>
      <sheetName val="LINEAS"/>
      <sheetName val="cantidades"/>
      <sheetName val="0. DATOS GENERALES"/>
      <sheetName val="APU-RP ADICIONAL"/>
      <sheetName val="APU-RS-CD ADICIONAL"/>
      <sheetName val="Base_Insumos_Servicios"/>
      <sheetName val="Progress Report by Discipline"/>
      <sheetName val="EyF"/>
      <sheetName val="JE"/>
      <sheetName val="MANTTO"/>
      <sheetName val="Res-Val 6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Metrados"/>
      <sheetName val="Res. Metrado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MAQUINARIA"/>
      <sheetName val="Definitions"/>
      <sheetName val="90%"/>
      <sheetName val="Total - 150 Dias"/>
      <sheetName val="1er Mes Setiembre (5dias)"/>
      <sheetName val="2do Mes Octubre (31 dias)"/>
      <sheetName val="1er Mes"/>
      <sheetName val="2do Mes"/>
      <sheetName val="puni"/>
      <sheetName val="IN_Services"/>
      <sheetName val="Call Load Data"/>
      <sheetName val="Signalling"/>
      <sheetName val="Results"/>
      <sheetName val="SUS_Services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SICODI - SECTOR 5"/>
      <sheetName val="APU-RS-1"/>
      <sheetName val="APU-TRANSPORTE"/>
      <sheetName val="PU-RS-2"/>
      <sheetName val="BD-MONTAJE"/>
      <sheetName val="BD-SUMINISTRO"/>
      <sheetName val="OS"/>
      <sheetName val="Applications"/>
      <sheetName val="VAL_ESTRUCTURAS_1"/>
      <sheetName val="VAL_ARQUITECTURA1"/>
      <sheetName val="VAL_RES_1"/>
      <sheetName val="LP_y_RP2"/>
      <sheetName val="Cuenta_x_API2"/>
      <sheetName val="Proy__Abonados_3_1c2"/>
      <sheetName val="CALEND_C_2"/>
      <sheetName val="14_PIAS2"/>
      <sheetName val="13_TUCARI2"/>
      <sheetName val="4__VOTORANTIM_5012"/>
      <sheetName val="DATOS_DE_CAMPO2"/>
      <sheetName val="CAM_MT2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RS_METRADO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Mensual_-_Acumulado1"/>
      <sheetName val="ESS_JV"/>
      <sheetName val="Administrative_Prices"/>
      <sheetName val="Equipment_List"/>
      <sheetName val="Bond_&amp;_Stamp"/>
      <sheetName val="1_0"/>
      <sheetName val="0__DATOS_GENERALES"/>
      <sheetName val="APU-RP_ADICIONAL"/>
      <sheetName val="APU-RS-CD_ADICIONAL"/>
      <sheetName val="Progress_Report_by_Discipline"/>
      <sheetName val="Res-Val_6"/>
      <sheetName val="Res__Metrados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Perf"/>
      <sheetName val="CÁLCULO"/>
      <sheetName val="P_S4"/>
      <sheetName val="Directo_P_N2"/>
      <sheetName val="Directo_P_S2"/>
      <sheetName val="Directo_R_P2"/>
      <sheetName val="P_N4"/>
      <sheetName val="P_S5"/>
      <sheetName val="R_P4"/>
      <sheetName val="P_N5"/>
      <sheetName val="R_P5"/>
      <sheetName val="Cronograma_Total_EQObra_2"/>
      <sheetName val="Producción_SC1"/>
      <sheetName val="TMC_292+426_AA1"/>
      <sheetName val="300_-_303_7201"/>
      <sheetName val="ACABADOS_DPTOS_1"/>
      <sheetName val="ACABADOS_CLIENTE1"/>
      <sheetName val="TMC_ENC__C-A"/>
      <sheetName val="Proyeccion_Equipos_Cosapi"/>
      <sheetName val="Días_Mes"/>
      <sheetName val="Sup_Egr"/>
      <sheetName val="Alcant_"/>
      <sheetName val="Alcant_r01"/>
      <sheetName val="Muros_r01"/>
      <sheetName val="Reub__Canal"/>
      <sheetName val="Cun_Trian_R_T1"/>
      <sheetName val="Cruce_Vehicular"/>
      <sheetName val="Zanja_drenaje"/>
      <sheetName val="Avance_diario"/>
      <sheetName val="Tiraje_Mix"/>
      <sheetName val="MAC_2"/>
      <sheetName val="02_02_05_Venta"/>
      <sheetName val="Metrados-Situacion3_1"/>
      <sheetName val="Metrados-Situación3_(SinTR5)"/>
      <sheetName val="02_01_01"/>
      <sheetName val="02_01_02"/>
      <sheetName val="02_01_03"/>
      <sheetName val="02_01_04"/>
      <sheetName val="02_01_05"/>
      <sheetName val="02_01_06"/>
      <sheetName val="02_01_07"/>
      <sheetName val="02_01_08"/>
      <sheetName val="02_02_01"/>
      <sheetName val="02_02_02"/>
      <sheetName val="02_02_02_1"/>
      <sheetName val="02_02_03"/>
      <sheetName val="02_02_04"/>
      <sheetName val="02_02_05"/>
      <sheetName val="02_03_01"/>
      <sheetName val="02_03_02"/>
      <sheetName val="02_03_03"/>
      <sheetName val="02_03_04"/>
      <sheetName val="02_03_06"/>
      <sheetName val="02_03_07"/>
      <sheetName val="03_02_02_11"/>
      <sheetName val="03_02_02_11_1"/>
      <sheetName val="03_01_01_07"/>
      <sheetName val="AA_11301"/>
      <sheetName val="AA_11305"/>
      <sheetName val="RC_8_1_||_Noviembre"/>
      <sheetName val="SPOT_pendiente"/>
      <sheetName val="BC_mensualizado"/>
      <sheetName val="BC_||_Noviembre"/>
      <sheetName val="AA_22301"/>
      <sheetName val="Vouching_PaC"/>
      <sheetName val="Vouching_IGV"/>
      <sheetName val="RV_14_1_||_Noviembre"/>
      <sheetName val="Consulta_RUC"/>
      <sheetName val="Detalle_IGV_ND"/>
      <sheetName val="Detalle_IR||ND"/>
      <sheetName val="Operadores_aduaneros"/>
      <sheetName val="Prueba_Global_IGV"/>
      <sheetName val="Prueba_Global_IR"/>
      <sheetName val="LP_y_RP3"/>
      <sheetName val="Cuenta_x_API3"/>
      <sheetName val="Proy__Abonados_3_1c3"/>
      <sheetName val="VAL_ESTRUCTURAS_2"/>
      <sheetName val="VAL_ARQUITECTURA2"/>
      <sheetName val="VAL_RES_2"/>
      <sheetName val="CALEND_C_3"/>
      <sheetName val="14_PIAS3"/>
      <sheetName val="13_TUCARI3"/>
      <sheetName val="4__VOTORANTIM_5013"/>
      <sheetName val="DATOS_DE_CAMPO3"/>
      <sheetName val="CAM_MT3"/>
      <sheetName val="Anexo_F_12"/>
      <sheetName val="Anexo_F_2_12"/>
      <sheetName val="Anexo_F_2_22"/>
      <sheetName val="Anexo_F_3_1_2"/>
      <sheetName val="Postes_de_concreto_3ø_85mm²_CG2"/>
      <sheetName val="Postes_de_concreto_3ø_35mm²_N2"/>
      <sheetName val="Anexo_F_3_22"/>
      <sheetName val="Resumen_de_cálculos2"/>
      <sheetName val="Base_de_Datos2"/>
      <sheetName val="18_cmc_352"/>
      <sheetName val="15_cmc_352"/>
      <sheetName val="15cmc_35_old2"/>
      <sheetName val="15_cmc_16_old2"/>
      <sheetName val="Postes_de_concreto_3ø_85mm²_ol2"/>
      <sheetName val="Cálculo_Mecánico_de_Conduct__22"/>
      <sheetName val="Base_de_Datos__2_2"/>
      <sheetName val="Resumen_de_cálculos__2_2"/>
      <sheetName val="RS_METRADO2"/>
      <sheetName val="ESS_JV1"/>
      <sheetName val="Administrative_Prices1"/>
      <sheetName val="Equipment_List1"/>
      <sheetName val="Bond_&amp;_Stamp1"/>
      <sheetName val="1_01"/>
      <sheetName val="4__Ingeniería3"/>
      <sheetName val="7_I_Faenas3"/>
      <sheetName val="8_Campamentos3"/>
      <sheetName val="IF_y_Camp3"/>
      <sheetName val="Faena_4283"/>
      <sheetName val="Faena_2453"/>
      <sheetName val="Cert__Solmex3"/>
      <sheetName val="IF_Vallenar3"/>
      <sheetName val="RESUMEN_(LP)2"/>
      <sheetName val="RESUMEN_(RP)2"/>
      <sheetName val="SUMINISTRO_(LP)2"/>
      <sheetName val="MONTAJE_(LP)2"/>
      <sheetName val="TRANSPORTE_(LP)2"/>
      <sheetName val="SUMINISTRO_(RP)2"/>
      <sheetName val="MONTAJE_(RP)2"/>
      <sheetName val="TRANSPORTE_(RP)2"/>
      <sheetName val="Mensual_-_Acumulado2"/>
      <sheetName val="0__DATOS_GENERALES1"/>
      <sheetName val="APU-RP_ADICIONAL1"/>
      <sheetName val="APU-RS-CD_ADICIONAL1"/>
      <sheetName val="Progress_Report_by_Discipline1"/>
      <sheetName val="Res-Val_61"/>
      <sheetName val="Res__Metrados1"/>
      <sheetName val="Caja_201"/>
      <sheetName val="Caja_011"/>
      <sheetName val="Caja_021"/>
      <sheetName val="Caja_031"/>
      <sheetName val="Caja_041"/>
      <sheetName val="Caja_051"/>
      <sheetName val="Caja_061"/>
      <sheetName val="Caja_071"/>
      <sheetName val="Caja_081"/>
      <sheetName val="Caja_091"/>
      <sheetName val="Caja_101"/>
      <sheetName val="Caja_111"/>
      <sheetName val="Caja_121"/>
      <sheetName val="Caja_131"/>
      <sheetName val="Caja_141"/>
      <sheetName val="Caja_151"/>
      <sheetName val="Caja_161"/>
      <sheetName val="Caja_171"/>
      <sheetName val="Caja_181"/>
      <sheetName val="Caja_191"/>
      <sheetName val="Caja_20_1"/>
      <sheetName val="Caja_211"/>
      <sheetName val="Caja_221"/>
      <sheetName val="Caja_231"/>
      <sheetName val="Caja_241"/>
      <sheetName val="Caja_251"/>
      <sheetName val="Caja_261"/>
      <sheetName val="Caja_271"/>
      <sheetName val="Caja_281"/>
      <sheetName val="Caja_291"/>
      <sheetName val="Caja_301"/>
      <sheetName val="Caja_311"/>
      <sheetName val="Caja_321"/>
      <sheetName val="Caja_331"/>
      <sheetName val="Caja_341"/>
      <sheetName val="Caja_351"/>
      <sheetName val="Caja_361"/>
      <sheetName val="En_caja1"/>
      <sheetName val="Caja_21_(2)1"/>
      <sheetName val="Total_-_150_Dias"/>
      <sheetName val="1er_Mes_Setiembre_(5dias)"/>
      <sheetName val="2do_Mes_Octubre_(31_dias)"/>
      <sheetName val="1er_Mes"/>
      <sheetName val="2do_Mes"/>
      <sheetName val="Call_Load_Data"/>
      <sheetName val="Datos_Entrada"/>
      <sheetName val="RESUMEN_F"/>
      <sheetName val="GASTOS_GENERALES"/>
      <sheetName val="Metrado_Armados"/>
      <sheetName val="SICODI_-_SECTOR_5"/>
      <sheetName val="FLUJO DE CAJA"/>
      <sheetName val="LISTADO EQUIPOS"/>
      <sheetName val="II.3"/>
      <sheetName val="EXP"/>
      <sheetName val="Plla_Pers"/>
      <sheetName val="OP079907"/>
      <sheetName val="RES"/>
      <sheetName val="Causas No Cumplimiento"/>
      <sheetName val="P_S14"/>
      <sheetName val="Directo_P_N7"/>
      <sheetName val="Directo_P_S7"/>
      <sheetName val="Directo_R_P7"/>
      <sheetName val="P_N14"/>
      <sheetName val="P_S15"/>
      <sheetName val="R_P14"/>
      <sheetName val="P_N15"/>
      <sheetName val="R_P15"/>
      <sheetName val="Cronograma_Total_EQObra_7"/>
      <sheetName val="300_-_303_7206"/>
      <sheetName val="TMC_292+426_AA6"/>
      <sheetName val="Producción_SC6"/>
      <sheetName val="Tiraje_Mix6"/>
      <sheetName val="Tiraje_Mix1"/>
      <sheetName val="P_S6"/>
      <sheetName val="Directo_P_N3"/>
      <sheetName val="Directo_P_S3"/>
      <sheetName val="Directo_R_P3"/>
      <sheetName val="P_N6"/>
      <sheetName val="P_S7"/>
      <sheetName val="R_P6"/>
      <sheetName val="P_N7"/>
      <sheetName val="R_P7"/>
      <sheetName val="Cronograma_Total_EQObra_3"/>
      <sheetName val="300_-_303_7202"/>
      <sheetName val="TMC_292+426_AA2"/>
      <sheetName val="Producción_SC2"/>
      <sheetName val="Tiraje_Mix2"/>
      <sheetName val="P_S8"/>
      <sheetName val="Directo_P_N4"/>
      <sheetName val="Directo_P_S4"/>
      <sheetName val="Directo_R_P4"/>
      <sheetName val="P_N8"/>
      <sheetName val="P_S9"/>
      <sheetName val="R_P8"/>
      <sheetName val="P_N9"/>
      <sheetName val="R_P9"/>
      <sheetName val="Cronograma_Total_EQObra_4"/>
      <sheetName val="300_-_303_7203"/>
      <sheetName val="TMC_292+426_AA3"/>
      <sheetName val="Producción_SC3"/>
      <sheetName val="Tiraje_Mix3"/>
      <sheetName val="P_S12"/>
      <sheetName val="Directo_P_N6"/>
      <sheetName val="Directo_P_S6"/>
      <sheetName val="Directo_R_P6"/>
      <sheetName val="P_N12"/>
      <sheetName val="P_S13"/>
      <sheetName val="R_P12"/>
      <sheetName val="P_N13"/>
      <sheetName val="R_P13"/>
      <sheetName val="Cronograma_Total_EQObra_6"/>
      <sheetName val="300_-_303_7205"/>
      <sheetName val="TMC_292+426_AA5"/>
      <sheetName val="Producción_SC5"/>
      <sheetName val="Tiraje_Mix5"/>
      <sheetName val="P_S10"/>
      <sheetName val="Directo_P_N5"/>
      <sheetName val="Directo_P_S5"/>
      <sheetName val="Directo_R_P5"/>
      <sheetName val="P_N10"/>
      <sheetName val="P_S11"/>
      <sheetName val="R_P10"/>
      <sheetName val="P_N11"/>
      <sheetName val="R_P11"/>
      <sheetName val="Cronograma_Total_EQObra_5"/>
      <sheetName val="300_-_303_7204"/>
      <sheetName val="TMC_292+426_AA4"/>
      <sheetName val="Producción_SC4"/>
      <sheetName val="Tiraje_Mix4"/>
      <sheetName val="P_S16"/>
      <sheetName val="Directo_P_N8"/>
      <sheetName val="Directo_P_S8"/>
      <sheetName val="Directo_R_P8"/>
      <sheetName val="P_N16"/>
      <sheetName val="P_S17"/>
      <sheetName val="R_P16"/>
      <sheetName val="P_N17"/>
      <sheetName val="R_P17"/>
      <sheetName val="Cronograma_Total_EQObra_8"/>
      <sheetName val="300_-_303_7207"/>
      <sheetName val="TMC_292+426_AA7"/>
      <sheetName val="Producción_SC7"/>
      <sheetName val="Tiraje_Mix7"/>
      <sheetName val="P_S18"/>
      <sheetName val="Directo_P_N9"/>
      <sheetName val="Directo_P_S9"/>
      <sheetName val="Directo_R_P9"/>
      <sheetName val="P_N18"/>
      <sheetName val="P_S19"/>
      <sheetName val="R_P18"/>
      <sheetName val="P_N19"/>
      <sheetName val="R_P19"/>
      <sheetName val="Cronograma_Total_EQObra_9"/>
      <sheetName val="300_-_303_7208"/>
      <sheetName val="TMC_292+426_AA8"/>
      <sheetName val="Producción_SC8"/>
      <sheetName val="Tiraje_Mix8"/>
      <sheetName val="P_S20"/>
      <sheetName val="Directo_P_N10"/>
      <sheetName val="Directo_P_S10"/>
      <sheetName val="Directo_R_P10"/>
      <sheetName val="P_N20"/>
      <sheetName val="P_S21"/>
      <sheetName val="R_P20"/>
      <sheetName val="P_N21"/>
      <sheetName val="R_P21"/>
      <sheetName val="Cronograma_Total_EQObra_10"/>
      <sheetName val="300_-_303_7209"/>
      <sheetName val="TMC_292+426_AA9"/>
      <sheetName val="Producción_SC9"/>
      <sheetName val="Tiraje_Mix9"/>
      <sheetName val="P_S22"/>
      <sheetName val="Directo_P_N11"/>
      <sheetName val="Directo_P_S11"/>
      <sheetName val="Directo_R_P11"/>
      <sheetName val="P_N22"/>
      <sheetName val="P_S23"/>
      <sheetName val="R_P22"/>
      <sheetName val="P_N23"/>
      <sheetName val="R_P23"/>
      <sheetName val="Cronograma_Total_EQObra_11"/>
      <sheetName val="300_-_303_72010"/>
      <sheetName val="TMC_292+426_AA10"/>
      <sheetName val="Producción_SC10"/>
      <sheetName val="Tiraje_Mix10"/>
      <sheetName val="TMC_ENC__C-A1"/>
      <sheetName val="Proyeccion_Equipos_Cosapi1"/>
      <sheetName val="Días_Mes1"/>
      <sheetName val="Alcant_1"/>
      <sheetName val="Alcant_r011"/>
      <sheetName val="Muros_r011"/>
      <sheetName val="Reub__Canal1"/>
      <sheetName val="Cun_Trian_R_T11"/>
      <sheetName val="Cruce_Vehicular1"/>
      <sheetName val="Zanja_drenaje1"/>
      <sheetName val="LP_y_RP4"/>
      <sheetName val="Cuenta_x_API4"/>
      <sheetName val="Proy__Abonados_3_1c4"/>
      <sheetName val="VAL_ESTRUCTURAS_3"/>
      <sheetName val="VAL_ARQUITECTURA3"/>
      <sheetName val="VAL_RES_3"/>
      <sheetName val="CALEND_C_4"/>
      <sheetName val="14_PIAS4"/>
      <sheetName val="13_TUCARI4"/>
      <sheetName val="4__VOTORANTIM_5014"/>
      <sheetName val="DATOS_DE_CAMPO4"/>
      <sheetName val="CAM_MT4"/>
      <sheetName val="Anexo_F_13"/>
      <sheetName val="Anexo_F_2_13"/>
      <sheetName val="Anexo_F_2_23"/>
      <sheetName val="Anexo_F_3_1_3"/>
      <sheetName val="Postes_de_concreto_3ø_85mm²_CG3"/>
      <sheetName val="Postes_de_concreto_3ø_35mm²_N3"/>
      <sheetName val="Anexo_F_3_23"/>
      <sheetName val="Resumen_de_cálculos3"/>
      <sheetName val="Base_de_Datos3"/>
      <sheetName val="18_cmc_353"/>
      <sheetName val="15_cmc_353"/>
      <sheetName val="15cmc_35_old3"/>
      <sheetName val="15_cmc_16_old3"/>
      <sheetName val="Postes_de_concreto_3ø_85mm²_ol3"/>
      <sheetName val="Cálculo_Mecánico_de_Conduct__23"/>
      <sheetName val="Base_de_Datos__2_3"/>
      <sheetName val="Resumen_de_cálculos__2_3"/>
      <sheetName val="RS_METRADO3"/>
      <sheetName val="ESS_JV2"/>
      <sheetName val="Administrative_Prices2"/>
      <sheetName val="Equipment_List2"/>
      <sheetName val="Bond_&amp;_Stamp2"/>
      <sheetName val="1_02"/>
      <sheetName val="4__Ingeniería4"/>
      <sheetName val="7_I_Faenas4"/>
      <sheetName val="8_Campamentos4"/>
      <sheetName val="IF_y_Camp4"/>
      <sheetName val="Faena_4284"/>
      <sheetName val="Faena_2454"/>
      <sheetName val="Cert__Solmex4"/>
      <sheetName val="IF_Vallenar4"/>
      <sheetName val="RESUMEN_(LP)3"/>
      <sheetName val="RESUMEN_(RP)3"/>
      <sheetName val="SUMINISTRO_(LP)3"/>
      <sheetName val="MONTAJE_(LP)3"/>
      <sheetName val="TRANSPORTE_(LP)3"/>
      <sheetName val="SUMINISTRO_(RP)3"/>
      <sheetName val="MONTAJE_(RP)3"/>
      <sheetName val="TRANSPORTE_(RP)3"/>
      <sheetName val="Mensual_-_Acumulado3"/>
      <sheetName val="0__DATOS_GENERALES2"/>
      <sheetName val="APU-RP_ADICIONAL2"/>
      <sheetName val="APU-RS-CD_ADICIONAL2"/>
      <sheetName val="Progress_Report_by_Discipline2"/>
      <sheetName val="Res-Val_62"/>
      <sheetName val="Res__Metrados2"/>
      <sheetName val="Caja_202"/>
      <sheetName val="Caja_012"/>
      <sheetName val="Caja_022"/>
      <sheetName val="Caja_032"/>
      <sheetName val="Caja_042"/>
      <sheetName val="Caja_052"/>
      <sheetName val="Caja_062"/>
      <sheetName val="Caja_072"/>
      <sheetName val="Caja_082"/>
      <sheetName val="Caja_092"/>
      <sheetName val="Caja_102"/>
      <sheetName val="Caja_112"/>
      <sheetName val="Caja_122"/>
      <sheetName val="Caja_132"/>
      <sheetName val="Caja_142"/>
      <sheetName val="Caja_152"/>
      <sheetName val="Caja_162"/>
      <sheetName val="Caja_172"/>
      <sheetName val="Caja_182"/>
      <sheetName val="Caja_192"/>
      <sheetName val="Caja_20_2"/>
      <sheetName val="Caja_212"/>
      <sheetName val="Caja_222"/>
      <sheetName val="Caja_232"/>
      <sheetName val="Caja_242"/>
      <sheetName val="Caja_252"/>
      <sheetName val="Caja_262"/>
      <sheetName val="Caja_272"/>
      <sheetName val="Caja_282"/>
      <sheetName val="Caja_292"/>
      <sheetName val="Caja_302"/>
      <sheetName val="Caja_312"/>
      <sheetName val="Caja_322"/>
      <sheetName val="Caja_332"/>
      <sheetName val="Caja_342"/>
      <sheetName val="Caja_352"/>
      <sheetName val="Caja_362"/>
      <sheetName val="En_caja2"/>
      <sheetName val="Caja_21_(2)2"/>
      <sheetName val="Total_-_150_Dias1"/>
      <sheetName val="1er_Mes_Setiembre_(5dias)1"/>
      <sheetName val="2do_Mes_Octubre_(31_dias)1"/>
      <sheetName val="1er_Mes1"/>
      <sheetName val="2do_Mes1"/>
      <sheetName val="Call_Load_Data1"/>
      <sheetName val="Datos_Entrada1"/>
      <sheetName val="RESUMEN_F1"/>
      <sheetName val="GASTOS_GENERALES1"/>
      <sheetName val="Metrado_Armados1"/>
      <sheetName val="SICODI_-_SECTOR_51"/>
      <sheetName val="P_S24"/>
      <sheetName val="Directo_P_N12"/>
      <sheetName val="Directo_P_S12"/>
      <sheetName val="Directo_R_P12"/>
      <sheetName val="P_N24"/>
      <sheetName val="P_S25"/>
      <sheetName val="R_P24"/>
      <sheetName val="P_N25"/>
      <sheetName val="R_P25"/>
      <sheetName val="Cronograma_Total_EQObra_12"/>
      <sheetName val="300_-_303_72011"/>
      <sheetName val="TMC_292+426_AA11"/>
      <sheetName val="Producción_SC11"/>
      <sheetName val="Tiraje_Mix11"/>
      <sheetName val="TMC_ENC__C-A2"/>
      <sheetName val="Proyeccion_Equipos_Cosapi2"/>
      <sheetName val="Días_Mes2"/>
      <sheetName val="Alcant_2"/>
      <sheetName val="Alcant_r012"/>
      <sheetName val="Muros_r012"/>
      <sheetName val="Reub__Canal2"/>
      <sheetName val="Cun_Trian_R_T12"/>
      <sheetName val="Cruce_Vehicular2"/>
      <sheetName val="Zanja_drenaje2"/>
      <sheetName val="ACABADOS_DPTOS_2"/>
      <sheetName val="ACABADOS_CLIENTE2"/>
      <sheetName val="P_S26"/>
      <sheetName val="Directo_P_N13"/>
      <sheetName val="Directo_P_S13"/>
      <sheetName val="Directo_R_P13"/>
      <sheetName val="P_N26"/>
      <sheetName val="P_S27"/>
      <sheetName val="R_P26"/>
      <sheetName val="P_N27"/>
      <sheetName val="R_P27"/>
      <sheetName val="Cronograma_Total_EQObra_13"/>
      <sheetName val="300_-_303_72012"/>
      <sheetName val="TMC_292+426_AA12"/>
      <sheetName val="Producción_SC12"/>
      <sheetName val="Tiraje_Mix12"/>
      <sheetName val="TMC_ENC__C-A3"/>
      <sheetName val="Proyeccion_Equipos_Cosapi3"/>
      <sheetName val="Días_Mes3"/>
      <sheetName val="Alcant_3"/>
      <sheetName val="Alcant_r013"/>
      <sheetName val="Muros_r013"/>
      <sheetName val="Reub__Canal3"/>
      <sheetName val="Cun_Trian_R_T13"/>
      <sheetName val="Cruce_Vehicular3"/>
      <sheetName val="Zanja_drenaje3"/>
      <sheetName val="ACABADOS_DPTOS_3"/>
      <sheetName val="ACABADOS_CLIENTE3"/>
      <sheetName val="P_S28"/>
      <sheetName val="Directo_P_N14"/>
      <sheetName val="Directo_P_S14"/>
      <sheetName val="Directo_R_P14"/>
      <sheetName val="P_N28"/>
      <sheetName val="P_S29"/>
      <sheetName val="R_P28"/>
      <sheetName val="P_N29"/>
      <sheetName val="R_P29"/>
      <sheetName val="Cronograma_Total_EQObra_14"/>
      <sheetName val="300_-_303_72013"/>
      <sheetName val="TMC_292+426_AA13"/>
      <sheetName val="Producción_SC13"/>
      <sheetName val="Tiraje_Mix13"/>
      <sheetName val="TMC_ENC__C-A4"/>
      <sheetName val="Proyeccion_Equipos_Cosapi4"/>
      <sheetName val="Días_Mes4"/>
      <sheetName val="Alcant_4"/>
      <sheetName val="Alcant_r014"/>
      <sheetName val="Muros_r014"/>
      <sheetName val="Reub__Canal4"/>
      <sheetName val="Cun_Trian_R_T14"/>
      <sheetName val="Cruce_Vehicular4"/>
      <sheetName val="Zanja_drenaje4"/>
      <sheetName val="ACABADOS_DPTOS_4"/>
      <sheetName val="ACABADOS_CLIENTE4"/>
      <sheetName val="4. Traz"/>
      <sheetName val="RUBROS"/>
      <sheetName val="대비표"/>
      <sheetName val="Sup_Egr1"/>
      <sheetName val="Avance_diario1"/>
      <sheetName val="MAC_21"/>
      <sheetName val="02_02_05_Venta1"/>
      <sheetName val="Metrados-Situacion3_11"/>
      <sheetName val="Metrados-Situación3_(SinTR5)1"/>
      <sheetName val="02_01_011"/>
      <sheetName val="02_01_021"/>
      <sheetName val="02_01_031"/>
      <sheetName val="02_01_041"/>
      <sheetName val="02_01_051"/>
      <sheetName val="02_01_061"/>
      <sheetName val="02_01_071"/>
      <sheetName val="02_01_081"/>
      <sheetName val="02_02_011"/>
      <sheetName val="02_02_021"/>
      <sheetName val="02_02_02_11"/>
      <sheetName val="02_02_031"/>
      <sheetName val="02_02_041"/>
      <sheetName val="02_02_051"/>
      <sheetName val="02_03_011"/>
      <sheetName val="02_03_021"/>
      <sheetName val="02_03_031"/>
      <sheetName val="02_03_041"/>
      <sheetName val="02_03_061"/>
      <sheetName val="02_03_071"/>
      <sheetName val="03_02_02_111"/>
      <sheetName val="03_02_02_11_11"/>
      <sheetName val="03_01_01_071"/>
      <sheetName val="RES,MET,ADI1"/>
      <sheetName val="Sheet2"/>
      <sheetName val="EST_MOD"/>
      <sheetName val="EP1"/>
      <sheetName val="POB10"/>
      <sheetName val="P3Z"/>
      <sheetName val="provajus"/>
      <sheetName val="STRSUMM0"/>
      <sheetName val="WAGERATE BY CRAFT"/>
      <sheetName val="EATON SUMMARY"/>
      <sheetName val="Data"/>
      <sheetName val="2-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 refreshError="1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3"/>
      <sheetName val="F-04"/>
      <sheetName val="F-05"/>
      <sheetName val="DATOS"/>
      <sheetName val=""/>
      <sheetName val="EXP"/>
      <sheetName val="GRÁFICA C MICRO FINANC"/>
      <sheetName val="niveles"/>
      <sheetName val="basedesc"/>
      <sheetName val="descr. resumen"/>
      <sheetName val="LIMA-CANTA"/>
      <sheetName val="GRÁFICA_C_MICRO_FINANC"/>
      <sheetName val="descr__resumen"/>
      <sheetName val="Etiquetas"/>
      <sheetName val="STRSUMM0"/>
      <sheetName val="Avance financiero"/>
      <sheetName val="RES,MET,ADI1"/>
      <sheetName val="REST-11"/>
      <sheetName val="RESUMEN"/>
      <sheetName val="Cimentacion"/>
      <sheetName val="Verticales"/>
      <sheetName val="Horizontales"/>
      <sheetName val="Horiz Losas"/>
      <sheetName val="RATIOS"/>
      <sheetName val="Hoja1"/>
      <sheetName val="GRÁFICA_C_MICRO_FINANC1"/>
      <sheetName val="descr__resumen1"/>
      <sheetName val="Hoja3"/>
      <sheetName val="Bech_Lab"/>
      <sheetName val="Horiz_Losas"/>
      <sheetName val="Avance_financiero"/>
      <sheetName val="GRÁFICA_C_MICRO_FINANC2"/>
      <sheetName val="descr__resumen2"/>
      <sheetName val="Avance_financiero1"/>
      <sheetName val="Horiz_Losas1"/>
      <sheetName val="Listas"/>
      <sheetName val="Valo"/>
      <sheetName val="Acumulado"/>
      <sheetName val="Amortización"/>
      <sheetName val="TCV"/>
      <sheetName val="MOTONIVELADORA"/>
      <sheetName val="RODILLO"/>
      <sheetName val="PLANA DE SUELOS"/>
      <sheetName val="Distancias"/>
      <sheetName val="R Diario"/>
      <sheetName val="10241EQLIST"/>
      <sheetName val="Ciclo abr-06"/>
      <sheetName val="INST"/>
      <sheetName val="GRÁFICA_C_MICRO_FINANC3"/>
      <sheetName val="descr__resumen3"/>
      <sheetName val="Horiz_Losa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GGRALES "/>
      <sheetName val="Documentos Oficina Tecnica envi"/>
      <sheetName val="Sheet11(2)"/>
      <sheetName val="GGRALES_"/>
      <sheetName val="Documentos_Oficina_Tecnica_envi"/>
      <sheetName val="Encofrado_BVR_Unispan"/>
      <sheetName val="puni"/>
      <sheetName val="CCcosto"/>
      <sheetName val="Datos"/>
      <sheetName val="PlanCta07"/>
      <sheetName val="A"/>
      <sheetName val="RESUMEN"/>
      <sheetName val="VENTA"/>
      <sheetName val="Curva S DAMRAISE"/>
      <sheetName val="GGRALES_1"/>
      <sheetName val="Documentos_Oficina_Tecnica_env1"/>
      <sheetName val="Parametros"/>
      <sheetName val="A-50"/>
      <sheetName val="Encofrado_BVR_Unispan1"/>
      <sheetName val="Hoja4"/>
      <sheetName val="EDIF_WIESE-CONTRATO"/>
      <sheetName val="Elab,_imp_y_adm_del_plan"/>
      <sheetName val="INVOICE"/>
      <sheetName val="Others"/>
      <sheetName val="hoja_resumen"/>
      <sheetName val="Vers_C"/>
      <sheetName val="presupuesto"/>
      <sheetName val="insumos"/>
      <sheetName val="Tarifas"/>
      <sheetName val="C-WATT"/>
      <sheetName val="GGRALES_2"/>
      <sheetName val="Documentos_Oficina_Tecnica_env2"/>
      <sheetName val="Encofrado_BVR_Unispan2"/>
      <sheetName val="EDIF_WIESE-CONTRATO1"/>
      <sheetName val="Elab,_imp_y_adm_del_plan1"/>
      <sheetName val="hoja_resumen1"/>
      <sheetName val="Vers_C1"/>
      <sheetName val="Tablas"/>
      <sheetName val="GGRALES_6"/>
      <sheetName val="Documentos_Oficina_Tecnica_env5"/>
      <sheetName val="Curva_S_DAMRAISE4"/>
      <sheetName val="Curva_S_DAMRAISE"/>
      <sheetName val="GGRALES_3"/>
      <sheetName val="Curva_S_DAMRAISE1"/>
      <sheetName val="GGRALES_4"/>
      <sheetName val="Documentos_Oficina_Tecnica_env3"/>
      <sheetName val="Curva_S_DAMRAISE2"/>
      <sheetName val="GGRALES_5"/>
      <sheetName val="Documentos_Oficina_Tecnica_env4"/>
      <sheetName val="Curva_S_DAMRAISE3"/>
      <sheetName val="GGRALES_10"/>
      <sheetName val="Documentos_Oficina_Tecnica_env9"/>
      <sheetName val="Curva_S_DAMRAISE8"/>
      <sheetName val="GGRALES_7"/>
      <sheetName val="Documentos_Oficina_Tecnica_env6"/>
      <sheetName val="Curva_S_DAMRAISE5"/>
      <sheetName val="GGRALES_8"/>
      <sheetName val="Documentos_Oficina_Tecnica_env7"/>
      <sheetName val="Curva_S_DAMRAISE6"/>
      <sheetName val="GGRALES_9"/>
      <sheetName val="Documentos_Oficina_Tecnica_env8"/>
      <sheetName val="Curva_S_DAMRAISE7"/>
      <sheetName val="GGRALES_11"/>
      <sheetName val="Documentos_Oficina_Tecnica_en10"/>
      <sheetName val="Curva_S_DAMRAISE9"/>
      <sheetName val="LEYENDA"/>
      <sheetName val="Electricidad - Climatización"/>
      <sheetName val="MATRIZ"/>
      <sheetName val="Electricidad_-_Climatización"/>
      <sheetName val="FINAL"/>
      <sheetName val="DATA"/>
      <sheetName val="IMPUTACIONES ANALITICIAS"/>
      <sheetName val="LR"/>
      <sheetName val="Resumen Seguridad"/>
      <sheetName val="GGRALES_12"/>
      <sheetName val="Documentos_Oficina_Tecnica_en11"/>
      <sheetName val="Curva_S_DAMRAISE10"/>
      <sheetName val="Electricidad_-_Climatización1"/>
      <sheetName val="IMPUTACIONES_ANALITICIAS"/>
      <sheetName val="GGRALES_13"/>
      <sheetName val="Documentos_Oficina_Tecnica_en12"/>
      <sheetName val="Curva_S_DAMRAISE11"/>
      <sheetName val="Electricidad_-_Climatización2"/>
      <sheetName val="IMPUTACIONES_ANALITICIAS1"/>
      <sheetName val="CI"/>
      <sheetName val="Materiales"/>
      <sheetName val="CURVA S"/>
      <sheetName val="17 Valorización"/>
      <sheetName val="Listas"/>
      <sheetName val="F-05"/>
      <sheetName val="Sheet1"/>
      <sheetName val="Ins"/>
      <sheetName val="$HH"/>
      <sheetName val="MAT"/>
      <sheetName val="METRADO"/>
      <sheetName val="Pintura"/>
      <sheetName val="P U "/>
      <sheetName val="G G ESTRUC."/>
      <sheetName val="RESUMEN CLIENTE"/>
      <sheetName val="G"/>
      <sheetName val="ANÁLISIS GG"/>
      <sheetName val="Tuberia"/>
      <sheetName val="GGRALES_14"/>
      <sheetName val="Documentos_Oficina_Tecnica_en13"/>
      <sheetName val="Curva_S_DAMRAISE12"/>
      <sheetName val="Electricidad_-_Climatización3"/>
      <sheetName val="IMPUTACIONES_ANALITICIAS2"/>
      <sheetName val="Resumen_Seguridad"/>
      <sheetName val="apuestr"/>
      <sheetName val="CURVA_S"/>
      <sheetName val="GGRALES_15"/>
      <sheetName val="Documentos_Oficina_Tecnica_en14"/>
      <sheetName val="Curva_S_DAMRAISE13"/>
      <sheetName val="Electricidad_-_Climatización4"/>
      <sheetName val="IMPUTACIONES_ANALITICIAS3"/>
      <sheetName val="Resumen_Seguridad1"/>
      <sheetName val="CURVA_S1"/>
      <sheetName val="GGRALES_17"/>
      <sheetName val="Documentos_Oficina_Tecnica_en16"/>
      <sheetName val="Curva_S_DAMRAISE15"/>
      <sheetName val="Electricidad_-_Climatización6"/>
      <sheetName val="IMPUTACIONES_ANALITICIAS5"/>
      <sheetName val="Resumen_Seguridad3"/>
      <sheetName val="CURVA_S3"/>
      <sheetName val="GGRALES_16"/>
      <sheetName val="Documentos_Oficina_Tecnica_en15"/>
      <sheetName val="Curva_S_DAMRAISE14"/>
      <sheetName val="Electricidad_-_Climatización5"/>
      <sheetName val="IMPUTACIONES_ANALITICIAS4"/>
      <sheetName val="Resumen_Seguridad2"/>
      <sheetName val="CURVA_S2"/>
      <sheetName val="GGRALES_18"/>
      <sheetName val="Documentos_Oficina_Tecnica_en17"/>
      <sheetName val="Curva_S_DAMRAISE16"/>
      <sheetName val="Electricidad_-_Climatización7"/>
      <sheetName val="IMPUTACIONES_ANALITICIAS6"/>
      <sheetName val="Resumen_Seguridad4"/>
      <sheetName val="CURVA_S4"/>
      <sheetName val="Limit_ACC_A"/>
      <sheetName val="BD.ELEM."/>
      <sheetName val="BD.NIVEL"/>
      <sheetName val="Hoja de Recursos"/>
      <sheetName val="Provisionales "/>
      <sheetName val="Estructuras"/>
      <sheetName val="Arquitectura"/>
      <sheetName val="EST"/>
      <sheetName val="Columnas de  Cerco"/>
      <sheetName val="Losa postensado h= 0.20"/>
      <sheetName val="Base de Equipos"/>
      <sheetName val="LOSA DE PISO E= 0"/>
      <sheetName val="Escalera"/>
      <sheetName val="Columnas "/>
      <sheetName val="Muros de Cerco"/>
      <sheetName val="Placas"/>
      <sheetName val="Muros de Contencion"/>
      <sheetName val="Cajuelas"/>
      <sheetName val="Muros Pantalla "/>
      <sheetName val="Sobrecimientos"/>
      <sheetName val="Cimiento Corrido"/>
      <sheetName val="Cisterna-01"/>
      <sheetName val="V.C "/>
      <sheetName val="Calzadura"/>
      <sheetName val="Vigas y Cortes"/>
      <sheetName val="Cimentacion Armada"/>
      <sheetName val="VIGAS DE AMARRE Y DINTELES"/>
      <sheetName val="Relleno Rampa"/>
      <sheetName val="Excavaciones"/>
      <sheetName val="Viguetas Firth"/>
      <sheetName val="Zapatas"/>
      <sheetName val="VARIOS"/>
      <sheetName val="B. equipos"/>
      <sheetName val="Juntas"/>
      <sheetName val="Sol.Val"/>
      <sheetName val="Res.Val"/>
      <sheetName val="OBRAS PROV. Y PRELIM."/>
      <sheetName val="EST ESCALERAS"/>
      <sheetName val="PC-19053 RP PURUCHUCO"/>
      <sheetName val="MATERIAL"/>
      <sheetName val="GGRALES_19"/>
      <sheetName val="Documentos_Oficina_Tecnica_en18"/>
      <sheetName val="Curva_S_DAMRAISE17"/>
      <sheetName val="Electricidad_-_Climatización8"/>
      <sheetName val="GGRALES_22"/>
      <sheetName val="Documentos_Oficina_Tecnica_en21"/>
      <sheetName val="Curva_S_DAMRAISE20"/>
      <sheetName val="Electricidad_-_Climatización11"/>
      <sheetName val="IMPUTACIONES_ANALITICIAS9"/>
      <sheetName val="Resumen_Seguridad7"/>
      <sheetName val="CURVA_S7"/>
      <sheetName val="GGRALES_20"/>
      <sheetName val="Documentos_Oficina_Tecnica_en19"/>
      <sheetName val="Curva_S_DAMRAISE18"/>
      <sheetName val="Electricidad_-_Climatización9"/>
      <sheetName val="IMPUTACIONES_ANALITICIAS7"/>
      <sheetName val="Resumen_Seguridad5"/>
      <sheetName val="CURVA_S5"/>
      <sheetName val="GGRALES_21"/>
      <sheetName val="Documentos_Oficina_Tecnica_en20"/>
      <sheetName val="Curva_S_DAMRAISE19"/>
      <sheetName val="Electricidad_-_Climatización10"/>
      <sheetName val="IMPUTACIONES_ANALITICIAS8"/>
      <sheetName val="Resumen_Seguridad6"/>
      <sheetName val="CURVA_S6"/>
      <sheetName val="GGRALES_23"/>
      <sheetName val="Documentos_Oficina_Tecnica_en22"/>
      <sheetName val="Curva_S_DAMRAISE21"/>
      <sheetName val="Electricidad_-_Climatización12"/>
      <sheetName val="IMPUTACIONES_ANALITICIAS10"/>
      <sheetName val="Resumen_Seguridad8"/>
      <sheetName val="CURVA_S8"/>
      <sheetName val="RQ"/>
      <sheetName val="MANO"/>
      <sheetName val="LISTA"/>
      <sheetName val="P_U_"/>
      <sheetName val="G_G_ESTRUC_"/>
      <sheetName val="RESUMEN_CLIENTE"/>
      <sheetName val="CAO"/>
      <sheetName val="17_Valorización"/>
      <sheetName val="GGRALES_24"/>
      <sheetName val="Documentos_Oficina_Tecnica_en23"/>
      <sheetName val="Curva_S_DAMRAISE22"/>
      <sheetName val="Electricidad_-_Climatización13"/>
      <sheetName val="IMPUTACIONES_ANALITICIAS11"/>
      <sheetName val="Resumen_Seguridad9"/>
      <sheetName val="CURVA_S9"/>
      <sheetName val="ANÁLISIS_GG"/>
      <sheetName val="BD_ELEM_"/>
      <sheetName val="BD_NIVEL"/>
      <sheetName val="Hoja_de_Recursos"/>
      <sheetName val="Provisionales_"/>
      <sheetName val="Columnas_de__Cerco"/>
      <sheetName val="Losa_postensado_h=_0_20"/>
      <sheetName val="Base_de_Equipos"/>
      <sheetName val="LOSA_DE_PISO_E=_0"/>
      <sheetName val="Columnas_"/>
      <sheetName val="Muros_de_Cerco"/>
      <sheetName val="Muros_de_Contencion"/>
      <sheetName val="Muros_Pantalla_"/>
      <sheetName val="Cimiento_Corrido"/>
      <sheetName val="V_C_"/>
      <sheetName val="Vigas_y_Cortes"/>
      <sheetName val="Cimentacion_Armada"/>
      <sheetName val="VIGAS_DE_AMARRE_Y_DINTELES"/>
      <sheetName val="Relleno_Rampa"/>
      <sheetName val="Viguetas_Firth"/>
      <sheetName val="B__equipos"/>
      <sheetName val="Sol_Val"/>
      <sheetName val="Res_Val"/>
      <sheetName val="OBRAS_PROV__Y_PRELIM_"/>
      <sheetName val="EST_ESCALERAS"/>
      <sheetName val="PC-19053_RP_PURUCHUCO"/>
      <sheetName val="P_U_1"/>
      <sheetName val="G_G_ESTRUC_1"/>
      <sheetName val="RESUMEN_CLIENTE1"/>
      <sheetName val="17_Valorización1"/>
      <sheetName val="ANÁLISIS_GG1"/>
      <sheetName val="BD_ELEM_1"/>
      <sheetName val="BD_NIVEL1"/>
      <sheetName val="Hoja_de_Recursos1"/>
      <sheetName val="Provisionales_1"/>
      <sheetName val="Columnas_de__Cerco1"/>
      <sheetName val="Losa_postensado_h=_0_201"/>
      <sheetName val="Base_de_Equipos1"/>
      <sheetName val="LOSA_DE_PISO_E=_01"/>
      <sheetName val="Columnas_1"/>
      <sheetName val="Muros_de_Cerco1"/>
      <sheetName val="Muros_de_Contencion1"/>
      <sheetName val="Muros_Pantalla_1"/>
      <sheetName val="Cimiento_Corrido1"/>
      <sheetName val="V_C_1"/>
      <sheetName val="Vigas_y_Cortes1"/>
      <sheetName val="Cimentacion_Armada1"/>
      <sheetName val="VIGAS_DE_AMARRE_Y_DINTELES1"/>
      <sheetName val="Relleno_Rampa1"/>
      <sheetName val="Viguetas_Firth1"/>
      <sheetName val="B__equipos1"/>
      <sheetName val="civ_roma"/>
      <sheetName val="7422cw00"/>
      <sheetName val="ARQ"/>
      <sheetName val="GGRALES_25"/>
      <sheetName val="Documentos_Oficina_Tecnica_en24"/>
      <sheetName val="Curva_S_DAMRAISE23"/>
      <sheetName val="Electricidad_-_Climatización14"/>
      <sheetName val="IMPUTACIONES_ANALITICIAS12"/>
      <sheetName val="Resumen_Seguridad10"/>
      <sheetName val="CURVA_S10"/>
      <sheetName val="Sol_Val1"/>
      <sheetName val="Res_Val1"/>
      <sheetName val="OBRAS_PROV__Y_PRELIM_1"/>
      <sheetName val="EST_ESCALERAS1"/>
      <sheetName val="PC-19053_RP_PURUCHUCO1"/>
      <sheetName val="ANÁLISIS_GG2"/>
      <sheetName val="ANÁLISIS_GG5"/>
      <sheetName val="ANÁLISIS_GG3"/>
      <sheetName val="ANÁLISIS_GG4"/>
      <sheetName val="ANÁLISIS_GG6"/>
      <sheetName val="ANÁLISIS_GG7"/>
      <sheetName val="ANÁLISIS_GG8"/>
      <sheetName val="ANÁLISIS_GG9"/>
      <sheetName val="IISS 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>
        <row r="1">
          <cell r="D1">
            <v>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/>
      <sheetData sheetId="113"/>
      <sheetData sheetId="114"/>
      <sheetData sheetId="115"/>
      <sheetData sheetId="116">
        <row r="1">
          <cell r="D1">
            <v>0</v>
          </cell>
        </row>
      </sheetData>
      <sheetData sheetId="117">
        <row r="1">
          <cell r="D1">
            <v>0</v>
          </cell>
        </row>
      </sheetData>
      <sheetData sheetId="118">
        <row r="1">
          <cell r="D1">
            <v>0</v>
          </cell>
        </row>
      </sheetData>
      <sheetData sheetId="119"/>
      <sheetData sheetId="120">
        <row r="1">
          <cell r="D1">
            <v>0</v>
          </cell>
        </row>
      </sheetData>
      <sheetData sheetId="121">
        <row r="1">
          <cell r="D1">
            <v>0</v>
          </cell>
        </row>
      </sheetData>
      <sheetData sheetId="122">
        <row r="1">
          <cell r="D1">
            <v>0</v>
          </cell>
        </row>
      </sheetData>
      <sheetData sheetId="123">
        <row r="1">
          <cell r="D1">
            <v>0</v>
          </cell>
        </row>
      </sheetData>
      <sheetData sheetId="124">
        <row r="1">
          <cell r="D1">
            <v>0</v>
          </cell>
        </row>
      </sheetData>
      <sheetData sheetId="125">
        <row r="1">
          <cell r="D1">
            <v>0</v>
          </cell>
        </row>
      </sheetData>
      <sheetData sheetId="126">
        <row r="1">
          <cell r="D1">
            <v>0</v>
          </cell>
        </row>
      </sheetData>
      <sheetData sheetId="127">
        <row r="1">
          <cell r="D1">
            <v>0</v>
          </cell>
        </row>
      </sheetData>
      <sheetData sheetId="128">
        <row r="1">
          <cell r="D1">
            <v>0</v>
          </cell>
        </row>
      </sheetData>
      <sheetData sheetId="129">
        <row r="1">
          <cell r="D1">
            <v>0</v>
          </cell>
        </row>
      </sheetData>
      <sheetData sheetId="130">
        <row r="1">
          <cell r="D1">
            <v>0</v>
          </cell>
        </row>
      </sheetData>
      <sheetData sheetId="131">
        <row r="1">
          <cell r="D1">
            <v>0</v>
          </cell>
        </row>
      </sheetData>
      <sheetData sheetId="132">
        <row r="1">
          <cell r="D1">
            <v>0</v>
          </cell>
        </row>
      </sheetData>
      <sheetData sheetId="133">
        <row r="1">
          <cell r="D1">
            <v>0</v>
          </cell>
        </row>
      </sheetData>
      <sheetData sheetId="134">
        <row r="1">
          <cell r="D1">
            <v>0</v>
          </cell>
        </row>
      </sheetData>
      <sheetData sheetId="135">
        <row r="1">
          <cell r="D1">
            <v>0</v>
          </cell>
        </row>
      </sheetData>
      <sheetData sheetId="136">
        <row r="1">
          <cell r="D1">
            <v>0</v>
          </cell>
        </row>
      </sheetData>
      <sheetData sheetId="137">
        <row r="1">
          <cell r="D1">
            <v>0</v>
          </cell>
        </row>
      </sheetData>
      <sheetData sheetId="138">
        <row r="1">
          <cell r="D1">
            <v>0</v>
          </cell>
        </row>
      </sheetData>
      <sheetData sheetId="139">
        <row r="1">
          <cell r="D1">
            <v>0</v>
          </cell>
        </row>
      </sheetData>
      <sheetData sheetId="140">
        <row r="1">
          <cell r="D1">
            <v>0</v>
          </cell>
        </row>
      </sheetData>
      <sheetData sheetId="141" refreshError="1"/>
      <sheetData sheetId="142" refreshError="1"/>
      <sheetData sheetId="143" refreshError="1"/>
      <sheetData sheetId="144">
        <row r="1">
          <cell r="D1">
            <v>0</v>
          </cell>
        </row>
      </sheetData>
      <sheetData sheetId="145">
        <row r="1">
          <cell r="D1">
            <v>0</v>
          </cell>
        </row>
      </sheetData>
      <sheetData sheetId="146">
        <row r="1">
          <cell r="D1">
            <v>0</v>
          </cell>
        </row>
      </sheetData>
      <sheetData sheetId="147">
        <row r="1">
          <cell r="D1">
            <v>0</v>
          </cell>
        </row>
      </sheetData>
      <sheetData sheetId="148">
        <row r="1">
          <cell r="D1">
            <v>0</v>
          </cell>
        </row>
      </sheetData>
      <sheetData sheetId="149">
        <row r="1">
          <cell r="D1">
            <v>0</v>
          </cell>
        </row>
      </sheetData>
      <sheetData sheetId="150">
        <row r="1">
          <cell r="D1">
            <v>0</v>
          </cell>
        </row>
      </sheetData>
      <sheetData sheetId="151">
        <row r="1">
          <cell r="D1">
            <v>0</v>
          </cell>
        </row>
      </sheetData>
      <sheetData sheetId="152">
        <row r="1">
          <cell r="D1">
            <v>0</v>
          </cell>
        </row>
      </sheetData>
      <sheetData sheetId="153">
        <row r="1">
          <cell r="D1">
            <v>0</v>
          </cell>
        </row>
      </sheetData>
      <sheetData sheetId="154">
        <row r="1">
          <cell r="D1">
            <v>0</v>
          </cell>
        </row>
      </sheetData>
      <sheetData sheetId="155">
        <row r="1">
          <cell r="D1">
            <v>0</v>
          </cell>
        </row>
      </sheetData>
      <sheetData sheetId="156">
        <row r="1">
          <cell r="D1">
            <v>0</v>
          </cell>
        </row>
      </sheetData>
      <sheetData sheetId="157">
        <row r="1">
          <cell r="D1">
            <v>0</v>
          </cell>
        </row>
      </sheetData>
      <sheetData sheetId="158">
        <row r="1">
          <cell r="D1">
            <v>0</v>
          </cell>
        </row>
      </sheetData>
      <sheetData sheetId="159">
        <row r="1">
          <cell r="D1">
            <v>0</v>
          </cell>
        </row>
      </sheetData>
      <sheetData sheetId="160">
        <row r="1">
          <cell r="D1">
            <v>0</v>
          </cell>
        </row>
      </sheetData>
      <sheetData sheetId="161">
        <row r="1">
          <cell r="D1">
            <v>0</v>
          </cell>
        </row>
      </sheetData>
      <sheetData sheetId="162">
        <row r="1">
          <cell r="D1">
            <v>0</v>
          </cell>
        </row>
      </sheetData>
      <sheetData sheetId="163">
        <row r="1">
          <cell r="D1">
            <v>0</v>
          </cell>
        </row>
      </sheetData>
      <sheetData sheetId="164">
        <row r="1">
          <cell r="D1">
            <v>0</v>
          </cell>
        </row>
      </sheetData>
      <sheetData sheetId="165">
        <row r="1">
          <cell r="D1">
            <v>0</v>
          </cell>
        </row>
      </sheetData>
      <sheetData sheetId="166">
        <row r="1">
          <cell r="D1">
            <v>0</v>
          </cell>
        </row>
      </sheetData>
      <sheetData sheetId="167">
        <row r="1">
          <cell r="D1">
            <v>0</v>
          </cell>
        </row>
      </sheetData>
      <sheetData sheetId="168">
        <row r="1">
          <cell r="D1">
            <v>0</v>
          </cell>
        </row>
      </sheetData>
      <sheetData sheetId="169">
        <row r="1">
          <cell r="D1">
            <v>0</v>
          </cell>
        </row>
      </sheetData>
      <sheetData sheetId="170">
        <row r="1">
          <cell r="D1">
            <v>0</v>
          </cell>
        </row>
      </sheetData>
      <sheetData sheetId="171">
        <row r="1">
          <cell r="D1">
            <v>0</v>
          </cell>
        </row>
      </sheetData>
      <sheetData sheetId="172">
        <row r="1">
          <cell r="D1">
            <v>0</v>
          </cell>
        </row>
      </sheetData>
      <sheetData sheetId="173">
        <row r="1">
          <cell r="D1">
            <v>0</v>
          </cell>
        </row>
      </sheetData>
      <sheetData sheetId="174">
        <row r="1">
          <cell r="D1">
            <v>0</v>
          </cell>
        </row>
      </sheetData>
      <sheetData sheetId="175">
        <row r="1">
          <cell r="D1">
            <v>0</v>
          </cell>
        </row>
      </sheetData>
      <sheetData sheetId="176">
        <row r="1">
          <cell r="D1">
            <v>0</v>
          </cell>
        </row>
      </sheetData>
      <sheetData sheetId="177">
        <row r="1">
          <cell r="D1">
            <v>0</v>
          </cell>
        </row>
      </sheetData>
      <sheetData sheetId="178">
        <row r="1">
          <cell r="D1">
            <v>0</v>
          </cell>
        </row>
      </sheetData>
      <sheetData sheetId="179">
        <row r="1">
          <cell r="D1">
            <v>0</v>
          </cell>
        </row>
      </sheetData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>
        <row r="1">
          <cell r="D1">
            <v>0</v>
          </cell>
        </row>
      </sheetData>
      <sheetData sheetId="232">
        <row r="1">
          <cell r="D1">
            <v>0</v>
          </cell>
        </row>
      </sheetData>
      <sheetData sheetId="233">
        <row r="1">
          <cell r="D1">
            <v>0</v>
          </cell>
        </row>
      </sheetData>
      <sheetData sheetId="234">
        <row r="1">
          <cell r="D1">
            <v>0</v>
          </cell>
        </row>
      </sheetData>
      <sheetData sheetId="235">
        <row r="1">
          <cell r="D1">
            <v>0</v>
          </cell>
        </row>
      </sheetData>
      <sheetData sheetId="236">
        <row r="1">
          <cell r="D1">
            <v>0</v>
          </cell>
        </row>
      </sheetData>
      <sheetData sheetId="237">
        <row r="1">
          <cell r="D1">
            <v>0</v>
          </cell>
        </row>
      </sheetData>
      <sheetData sheetId="238">
        <row r="1">
          <cell r="D1">
            <v>0</v>
          </cell>
        </row>
      </sheetData>
      <sheetData sheetId="239"/>
      <sheetData sheetId="240">
        <row r="1">
          <cell r="D1">
            <v>0</v>
          </cell>
        </row>
      </sheetData>
      <sheetData sheetId="241">
        <row r="1">
          <cell r="D1">
            <v>0</v>
          </cell>
        </row>
      </sheetData>
      <sheetData sheetId="242"/>
      <sheetData sheetId="243">
        <row r="1">
          <cell r="D1">
            <v>0</v>
          </cell>
        </row>
      </sheetData>
      <sheetData sheetId="244"/>
      <sheetData sheetId="245"/>
      <sheetData sheetId="246"/>
      <sheetData sheetId="247">
        <row r="1">
          <cell r="D1">
            <v>0</v>
          </cell>
        </row>
      </sheetData>
      <sheetData sheetId="248">
        <row r="1">
          <cell r="D1">
            <v>0</v>
          </cell>
        </row>
      </sheetData>
      <sheetData sheetId="249"/>
      <sheetData sheetId="250"/>
      <sheetData sheetId="251"/>
      <sheetData sheetId="252"/>
      <sheetData sheetId="253">
        <row r="1">
          <cell r="D1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 Cant10"/>
      <sheetName val="Proc_Cant10"/>
      <sheetName val="Gran 0+235"/>
      <sheetName val="Proct 0+235"/>
      <sheetName val="Limit_0+235"/>
      <sheetName val="Gran _ACC_A"/>
      <sheetName val="Proc_ACC_A"/>
      <sheetName val="Limit_ACC_A"/>
      <sheetName val="MONTAJE DESMONT"/>
      <sheetName val="PTO_ARES"/>
      <sheetName val="LIVIT HFM PE"/>
      <sheetName val="Gran_Cant10"/>
      <sheetName val="Gran_0+235"/>
      <sheetName val="Proct_0+235"/>
      <sheetName val="Gran__ACC_A"/>
      <sheetName val="MONTAJE_DESMO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F11">
            <v>31</v>
          </cell>
          <cell r="G11">
            <v>20</v>
          </cell>
          <cell r="H11">
            <v>15</v>
          </cell>
        </row>
        <row r="17">
          <cell r="F17">
            <v>0.24800000000000039</v>
          </cell>
          <cell r="G17">
            <v>0.26640926640926693</v>
          </cell>
          <cell r="H17">
            <v>0.27339901477832484</v>
          </cell>
        </row>
      </sheetData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RES"/>
      <sheetName val="EVAL"/>
      <sheetName val="Sheet2"/>
      <sheetName val="F-05"/>
      <sheetName val="9 Capex"/>
      <sheetName val="Imprimacion_Planilla"/>
      <sheetName val="GG-Ofertado-P4 Maz"/>
      <sheetName val="RES,MET,ADI1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RES-PINTADO"/>
      <sheetName val="GyP total"/>
      <sheetName val="RefG"/>
      <sheetName val="IRR sponsor"/>
      <sheetName val="Metrados  Val."/>
      <sheetName val="Restricciones y Compromisos"/>
      <sheetName val="Data"/>
      <sheetName val="Limit_ACC_A"/>
      <sheetName val="Deduccion Reajuste"/>
      <sheetName val="Graph39_"/>
      <sheetName val="GG-Ofertado-P4_Maz"/>
      <sheetName val="9_Capex"/>
      <sheetName val="GyP_total"/>
      <sheetName val="IRR_sponsor"/>
      <sheetName val="Metrados__Val_"/>
      <sheetName val="datos_base"/>
      <sheetName val="DATOS_UNOE"/>
      <sheetName val="Sust_205ABC-VE"/>
      <sheetName val="Sust_205ABC-VP"/>
      <sheetName val="Resum_205ABC_700FG_907_A_2_2"/>
      <sheetName val="Restricciones_y_Compromisos"/>
      <sheetName val="REFERENCIAS"/>
      <sheetName val="PER,COM.PRO.ADI1"/>
      <sheetName val="Planilla Base y Subbase"/>
      <sheetName val="RESUMEN"/>
      <sheetName val="EXP"/>
      <sheetName val="200"/>
      <sheetName val="CIERRE"/>
      <sheetName val="Hoja1"/>
      <sheetName val="CAPATAZ"/>
      <sheetName val="Resumen anual"/>
      <sheetName val="Piso Tecnico"/>
      <sheetName val="Quantity"/>
      <sheetName val="Deduccion_Reajuste"/>
      <sheetName val="PARTIDAS"/>
      <sheetName val="resultado"/>
      <sheetName val="MFT TOC"/>
      <sheetName val="Presupuesto"/>
      <sheetName val="Analisis"/>
      <sheetName val="Insumos"/>
      <sheetName val="Rangos"/>
      <sheetName val="FórmulaPolinómica"/>
      <sheetName val="Datos - F1,F2"/>
      <sheetName val="Macro1"/>
      <sheetName val="Hoja2"/>
      <sheetName val="AUSEN99"/>
      <sheetName val="Model"/>
      <sheetName val="Avance Resumen"/>
      <sheetName val="EXPLAN. DESVIOS"/>
      <sheetName val="CLASIF. MAT. DESVIOS"/>
      <sheetName val="CLASIF. MATERIAL"/>
      <sheetName val="EXPLAN. VIA PRINCIPAL"/>
      <sheetName val="Planificacion"/>
      <sheetName val="borrador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Metrados__Val_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Metrados__Val_2"/>
      <sheetName val="Deduccion_Reajuste1"/>
      <sheetName val="Restricciones_y_Compromisos2"/>
      <sheetName val="PER,COM_PRO_ADI11"/>
      <sheetName val="Planilla_Base_y_Subbase1"/>
      <sheetName val="Deduccion_Reajuste2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Metrados__Val_3"/>
      <sheetName val="Deduccion_Reajuste3"/>
      <sheetName val="Restricciones_y_Compromisos3"/>
      <sheetName val="PER,COM_PRO_ADI12"/>
      <sheetName val="Planilla_Base_y_Subbase2"/>
      <sheetName val="Resumen_anual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Metrados__Val_4"/>
      <sheetName val="Deduccion_Reajuste4"/>
      <sheetName val="Restricciones_y_Compromisos4"/>
      <sheetName val="PER,COM_PRO_ADI13"/>
      <sheetName val="Planilla_Base_y_Subbase3"/>
      <sheetName val="Resumen_anual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Metrados__Val_5"/>
      <sheetName val="Deduccion_Reajuste5"/>
      <sheetName val="Restricciones_y_Compromisos5"/>
      <sheetName val="PER,COM_PRO_ADI14"/>
      <sheetName val="Planilla_Base_y_Subbase4"/>
      <sheetName val="Resumen_anual3"/>
      <sheetName val="FLUOR-AAQSA"/>
      <sheetName val="Hoja3"/>
      <sheetName val="PLANEADO"/>
      <sheetName val="Minuta 029"/>
      <sheetName val="2.- Información gral contrato"/>
      <sheetName val="PIP"/>
      <sheetName val="Plan de Fases-Subfases"/>
      <sheetName val="Tablas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TC"/>
      <sheetName val="EQ INGR-EGR"/>
      <sheetName val="MOD INGR-EGR"/>
      <sheetName val="A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Liebman 134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PTO_ARES"/>
      <sheetName val="Calendario"/>
      <sheetName val="Pto_Itemizado_S10"/>
      <sheetName val="Engineering"/>
      <sheetName val="Procurement Data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CANTA"/>
      <sheetName val="2. CURVAS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Val Nº11"/>
      <sheetName val="CAOV_Met"/>
      <sheetName val="Adel-Materiales"/>
      <sheetName val="Polinom01"/>
      <sheetName val="Reajuste"/>
      <sheetName val="VARIABLES"/>
      <sheetName val="Mov. Tierras"/>
      <sheetName val="CONTROL VOLQUETES2"/>
      <sheetName val="FORMATO CONTROL OK"/>
      <sheetName val="HOJA DE DATOS"/>
      <sheetName val="VALORIZACION 10"/>
      <sheetName val="Pavimentos"/>
      <sheetName val="PLANILLA-MET"/>
      <sheetName val="Tipo de Cambio"/>
      <sheetName val="FlujoTJ"/>
      <sheetName val="08"/>
      <sheetName val="01"/>
      <sheetName val="Graph39_6"/>
      <sheetName val="9_Capex6"/>
      <sheetName val="GG-Ofertado-P4_Maz6"/>
      <sheetName val="GyP_total6"/>
      <sheetName val="IRR_sponsor6"/>
      <sheetName val="Metrados__Val_6"/>
      <sheetName val="datos_base6"/>
      <sheetName val="DATOS_UNOE6"/>
      <sheetName val="Sust_205ABC-VE6"/>
      <sheetName val="Sust_205ABC-VP6"/>
      <sheetName val="Resum_205ABC_700FG_907_A_2_26"/>
      <sheetName val="Restricciones_y_Compromisos6"/>
      <sheetName val="Deduccion_Reajuste6"/>
      <sheetName val="Resumen_anual4"/>
      <sheetName val="PER,COM_PRO_ADI15"/>
      <sheetName val="Planilla_Base_y_Subbase5"/>
      <sheetName val="Piso_Tecnico1"/>
      <sheetName val="MFT_TOC1"/>
      <sheetName val="Datos_-_F1,F21"/>
      <sheetName val="Avance_Resumen1"/>
      <sheetName val="EXPLAN__DESVIOS1"/>
      <sheetName val="CLASIF__MAT__DESVIOS1"/>
      <sheetName val="CLASIF__MATERIAL1"/>
      <sheetName val="EXPLAN__VIA_PRINCIPAL1"/>
      <sheetName val="Minuta_029"/>
      <sheetName val="2_-_Información_gral_contrato"/>
      <sheetName val="Plan_de_Fases-Subfases1"/>
      <sheetName val="EQ_INGR-EGR"/>
      <sheetName val="MOD_INGR-EGR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Procurement_Data"/>
      <sheetName val="3W__FORESCAST"/>
      <sheetName val="3W_"/>
      <sheetName val="CURVA_S"/>
      <sheetName val="%_lc2"/>
      <sheetName val="HIST__PERS"/>
      <sheetName val="HIST__EQUIP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Cierre_(20%)"/>
      <sheetName val="Resumen_GG"/>
      <sheetName val="GG_Totales"/>
      <sheetName val="Equip_Seguridad"/>
      <sheetName val="Flujo_(20%)"/>
      <sheetName val="2__CURVAS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Liebman_134"/>
      <sheetName val="VALORIZACION_10"/>
      <sheetName val="Tipo_de_Cambio"/>
      <sheetName val="Val_Nº11"/>
      <sheetName val="Anx 1 Nota 4"/>
      <sheetName val="3.INPUT ACT"/>
      <sheetName val="MONTAJE TUBERIA Y SOPORTES"/>
      <sheetName val="07"/>
      <sheetName val="Esc"/>
      <sheetName val="054"/>
      <sheetName val="Main"/>
      <sheetName val="NO IMPRIMIR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Cantidad"/>
      <sheetName val="Jorge1"/>
      <sheetName val="Jorge2"/>
      <sheetName val="DATOS 3"/>
      <sheetName val="MONTAJE_TUBERIA_Y_SOPORTES"/>
      <sheetName val="Anx_1_Nota_4"/>
      <sheetName val="F-002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509-509A TMC36&quot;"/>
      <sheetName val="510 TMC36&quot;"/>
      <sheetName val="Sheet1"/>
      <sheetName val="10241EQLIST"/>
      <sheetName val="3_INPUT_ACT"/>
      <sheetName val="Separador"/>
      <sheetName val="Explanaciones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Graph39_10"/>
      <sheetName val="GG-Ofertado-P4_Maz10"/>
      <sheetName val="9_Capex10"/>
      <sheetName val="datos_base10"/>
      <sheetName val="DATOS_UNOE10"/>
      <sheetName val="Metrados__Val_10"/>
      <sheetName val="GyP_total10"/>
      <sheetName val="IRR_sponsor10"/>
      <sheetName val="Restricciones_y_Compromisos10"/>
      <sheetName val="Resumen_anual8"/>
      <sheetName val="PER,COM_PRO_ADI19"/>
      <sheetName val="Planilla_Base_y_Subbase9"/>
      <sheetName val="Sust_205ABC-VE10"/>
      <sheetName val="Sust_205ABC-VP10"/>
      <sheetName val="Resum_205ABC_700FG_907_A_2_210"/>
      <sheetName val="Deduccion_Reajuste10"/>
      <sheetName val="Piso_Tecnico5"/>
      <sheetName val="MFT_TOC5"/>
      <sheetName val="EXPLAN__DESVIOS5"/>
      <sheetName val="CLASIF__MAT__DESVIOS5"/>
      <sheetName val="CLASIF__MATERIAL5"/>
      <sheetName val="EXPLAN__VIA_PRINCIPAL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Avance_Resumen5"/>
      <sheetName val="Datos_-_F1,F25"/>
      <sheetName val="Minuta_0294"/>
      <sheetName val="2_-_Información_gral_contrato4"/>
      <sheetName val="EQ_INGR-EGR4"/>
      <sheetName val="MOD_INGR-EGR4"/>
      <sheetName val="Plan_de_Fases-Subfases5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Procurement_Data4"/>
      <sheetName val="3W__FORESCAST4"/>
      <sheetName val="3W_4"/>
      <sheetName val="CURVA_S4"/>
      <sheetName val="%_lc24"/>
      <sheetName val="HIST__PERS4"/>
      <sheetName val="HIST__EQUIP4"/>
      <sheetName val="Cierre_(20%)4"/>
      <sheetName val="Resumen_GG4"/>
      <sheetName val="GG_Totales4"/>
      <sheetName val="Equip_Seguridad4"/>
      <sheetName val="Flujo_(20%)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2__CURVAS4"/>
      <sheetName val="Graph39_7"/>
      <sheetName val="GG-Ofertado-P4_Maz7"/>
      <sheetName val="9_Capex7"/>
      <sheetName val="datos_base7"/>
      <sheetName val="DATOS_UNOE7"/>
      <sheetName val="Metrados__Val_7"/>
      <sheetName val="GyP_total7"/>
      <sheetName val="IRR_sponsor7"/>
      <sheetName val="Restricciones_y_Compromisos7"/>
      <sheetName val="Resumen_anual5"/>
      <sheetName val="PER,COM_PRO_ADI16"/>
      <sheetName val="Planilla_Base_y_Subbase6"/>
      <sheetName val="Sust_205ABC-VE7"/>
      <sheetName val="Sust_205ABC-VP7"/>
      <sheetName val="Resum_205ABC_700FG_907_A_2_27"/>
      <sheetName val="Deduccion_Reajuste7"/>
      <sheetName val="Piso_Tecnico2"/>
      <sheetName val="MFT_TOC2"/>
      <sheetName val="EXPLAN__DESVIOS2"/>
      <sheetName val="CLASIF__MAT__DESVIOS2"/>
      <sheetName val="CLASIF__MATERIAL2"/>
      <sheetName val="EXPLAN__VIA_PRINCIPAL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Avance_Resumen2"/>
      <sheetName val="Datos_-_F1,F22"/>
      <sheetName val="Minuta_0291"/>
      <sheetName val="2_-_Información_gral_contrato1"/>
      <sheetName val="EQ_INGR-EGR1"/>
      <sheetName val="MOD_INGR-EGR1"/>
      <sheetName val="Plan_de_Fases-Subfases2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Procurement_Data1"/>
      <sheetName val="3W__FORESCAST1"/>
      <sheetName val="3W_1"/>
      <sheetName val="CURVA_S1"/>
      <sheetName val="%_lc21"/>
      <sheetName val="HIST__PERS1"/>
      <sheetName val="HIST__EQUIP1"/>
      <sheetName val="Cierre_(20%)1"/>
      <sheetName val="Resumen_GG1"/>
      <sheetName val="GG_Totales1"/>
      <sheetName val="Equip_Seguridad1"/>
      <sheetName val="Flujo_(20%)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2__CURVAS1"/>
      <sheetName val="Graph39_8"/>
      <sheetName val="GG-Ofertado-P4_Maz8"/>
      <sheetName val="9_Capex8"/>
      <sheetName val="datos_base8"/>
      <sheetName val="DATOS_UNOE8"/>
      <sheetName val="Metrados__Val_8"/>
      <sheetName val="GyP_total8"/>
      <sheetName val="IRR_sponsor8"/>
      <sheetName val="Restricciones_y_Compromisos8"/>
      <sheetName val="Resumen_anual6"/>
      <sheetName val="PER,COM_PRO_ADI17"/>
      <sheetName val="Planilla_Base_y_Subbase7"/>
      <sheetName val="Sust_205ABC-VE8"/>
      <sheetName val="Sust_205ABC-VP8"/>
      <sheetName val="Resum_205ABC_700FG_907_A_2_28"/>
      <sheetName val="Deduccion_Reajuste8"/>
      <sheetName val="Piso_Tecnico3"/>
      <sheetName val="MFT_TOC3"/>
      <sheetName val="EXPLAN__DESVIOS3"/>
      <sheetName val="CLASIF__MAT__DESVIOS3"/>
      <sheetName val="CLASIF__MATERIAL3"/>
      <sheetName val="EXPLAN__VIA_PRINCIPAL3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Avance_Resumen3"/>
      <sheetName val="Datos_-_F1,F23"/>
      <sheetName val="Minuta_0292"/>
      <sheetName val="2_-_Información_gral_contrato2"/>
      <sheetName val="EQ_INGR-EGR2"/>
      <sheetName val="MOD_INGR-EGR2"/>
      <sheetName val="Plan_de_Fases-Subfases3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Procurement_Data2"/>
      <sheetName val="3W__FORESCAST2"/>
      <sheetName val="3W_2"/>
      <sheetName val="CURVA_S2"/>
      <sheetName val="%_lc22"/>
      <sheetName val="HIST__PERS2"/>
      <sheetName val="HIST__EQUIP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2__CURVAS2"/>
      <sheetName val="Graph39_9"/>
      <sheetName val="GG-Ofertado-P4_Maz9"/>
      <sheetName val="9_Capex9"/>
      <sheetName val="datos_base9"/>
      <sheetName val="DATOS_UNOE9"/>
      <sheetName val="Metrados__Val_9"/>
      <sheetName val="GyP_total9"/>
      <sheetName val="IRR_sponsor9"/>
      <sheetName val="Restricciones_y_Compromisos9"/>
      <sheetName val="Resumen_anual7"/>
      <sheetName val="PER,COM_PRO_ADI18"/>
      <sheetName val="Planilla_Base_y_Subbase8"/>
      <sheetName val="Sust_205ABC-VE9"/>
      <sheetName val="Sust_205ABC-VP9"/>
      <sheetName val="Resum_205ABC_700FG_907_A_2_29"/>
      <sheetName val="Deduccion_Reajuste9"/>
      <sheetName val="Piso_Tecnico4"/>
      <sheetName val="MFT_TOC4"/>
      <sheetName val="EXPLAN__DESVIOS4"/>
      <sheetName val="CLASIF__MAT__DESVIOS4"/>
      <sheetName val="CLASIF__MATERIAL4"/>
      <sheetName val="EXPLAN__VIA_PRINCIPAL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Avance_Resumen4"/>
      <sheetName val="Datos_-_F1,F24"/>
      <sheetName val="Minuta_0293"/>
      <sheetName val="2_-_Información_gral_contrato3"/>
      <sheetName val="EQ_INGR-EGR3"/>
      <sheetName val="MOD_INGR-EGR3"/>
      <sheetName val="Plan_de_Fases-Subfases4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Procurement_Data3"/>
      <sheetName val="3W__FORESCAST3"/>
      <sheetName val="3W_3"/>
      <sheetName val="CURVA_S3"/>
      <sheetName val="%_lc23"/>
      <sheetName val="HIST__PERS3"/>
      <sheetName val="HIST__EQUIP3"/>
      <sheetName val="Cierre_(20%)3"/>
      <sheetName val="Resumen_GG3"/>
      <sheetName val="GG_Totales3"/>
      <sheetName val="Equip_Seguridad3"/>
      <sheetName val="Flujo_(20%)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2__CURVAS3"/>
      <sheetName val="Graph39_11"/>
      <sheetName val="GG-Ofertado-P4_Maz11"/>
      <sheetName val="9_Capex11"/>
      <sheetName val="datos_base11"/>
      <sheetName val="DATOS_UNOE11"/>
      <sheetName val="Metrados__Val_11"/>
      <sheetName val="GyP_total11"/>
      <sheetName val="IRR_sponsor11"/>
      <sheetName val="Restricciones_y_Compromisos11"/>
      <sheetName val="Resumen_anual9"/>
      <sheetName val="PER,COM_PRO_ADI110"/>
      <sheetName val="Planilla_Base_y_Subbase10"/>
      <sheetName val="Sust_205ABC-VE11"/>
      <sheetName val="Sust_205ABC-VP11"/>
      <sheetName val="Resum_205ABC_700FG_907_A_2_211"/>
      <sheetName val="Deduccion_Reajuste11"/>
      <sheetName val="Piso_Tecnico6"/>
      <sheetName val="MFT_TOC6"/>
      <sheetName val="EXPLAN__DESVIOS6"/>
      <sheetName val="CLASIF__MAT__DESVIOS6"/>
      <sheetName val="CLASIF__MATERIAL6"/>
      <sheetName val="EXPLAN__VIA_PRINCIPAL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Avance_Resumen6"/>
      <sheetName val="Datos_-_F1,F26"/>
      <sheetName val="Minuta_0295"/>
      <sheetName val="2_-_Información_gral_contrato5"/>
      <sheetName val="EQ_INGR-EGR5"/>
      <sheetName val="MOD_INGR-EGR5"/>
      <sheetName val="Plan_de_Fases-Subfases6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Procurement_Data5"/>
      <sheetName val="3W__FORESCAST5"/>
      <sheetName val="3W_5"/>
      <sheetName val="CURVA_S5"/>
      <sheetName val="%_lc25"/>
      <sheetName val="HIST__PERS5"/>
      <sheetName val="HIST__EQUIP5"/>
      <sheetName val="Cierre_(20%)5"/>
      <sheetName val="Resumen_GG5"/>
      <sheetName val="GG_Totales5"/>
      <sheetName val="Equip_Seguridad5"/>
      <sheetName val="Flujo_(20%)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2__CURVAS5"/>
      <sheetName val="Graph39_12"/>
      <sheetName val="GG-Ofertado-P4_Maz12"/>
      <sheetName val="9_Capex12"/>
      <sheetName val="datos_base12"/>
      <sheetName val="DATOS_UNOE12"/>
      <sheetName val="Metrados__Val_12"/>
      <sheetName val="GyP_total12"/>
      <sheetName val="IRR_sponsor12"/>
      <sheetName val="Restricciones_y_Compromisos12"/>
      <sheetName val="Resumen_anual10"/>
      <sheetName val="PER,COM_PRO_ADI111"/>
      <sheetName val="Planilla_Base_y_Subbase11"/>
      <sheetName val="Sust_205ABC-VE12"/>
      <sheetName val="Sust_205ABC-VP12"/>
      <sheetName val="Resum_205ABC_700FG_907_A_2_212"/>
      <sheetName val="Deduccion_Reajuste12"/>
      <sheetName val="Piso_Tecnico7"/>
      <sheetName val="MFT_TOC7"/>
      <sheetName val="EXPLAN__DESVIOS7"/>
      <sheetName val="CLASIF__MAT__DESVIOS7"/>
      <sheetName val="CLASIF__MATERIAL7"/>
      <sheetName val="EXPLAN__VIA_PRINCIPAL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Avance_Resumen7"/>
      <sheetName val="Datos_-_F1,F27"/>
      <sheetName val="Minuta_0296"/>
      <sheetName val="2_-_Información_gral_contrato6"/>
      <sheetName val="EQ_INGR-EGR6"/>
      <sheetName val="MOD_INGR-EGR6"/>
      <sheetName val="Plan_de_Fases-Subfases7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Procurement_Data6"/>
      <sheetName val="3W__FORESCAST6"/>
      <sheetName val="3W_6"/>
      <sheetName val="CURVA_S6"/>
      <sheetName val="%_lc26"/>
      <sheetName val="HIST__PERS6"/>
      <sheetName val="HIST__EQUIP6"/>
      <sheetName val="Cierre_(20%)6"/>
      <sheetName val="Resumen_GG6"/>
      <sheetName val="GG_Totales6"/>
      <sheetName val="Equip_Seguridad6"/>
      <sheetName val="Flujo_(20%)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2__CURVAS6"/>
      <sheetName val="Graph39_13"/>
      <sheetName val="GG-Ofertado-P4_Maz13"/>
      <sheetName val="9_Capex13"/>
      <sheetName val="datos_base13"/>
      <sheetName val="DATOS_UNOE13"/>
      <sheetName val="Metrados__Val_13"/>
      <sheetName val="GyP_total13"/>
      <sheetName val="IRR_sponsor13"/>
      <sheetName val="Restricciones_y_Compromisos13"/>
      <sheetName val="Resumen_anual11"/>
      <sheetName val="PER,COM_PRO_ADI112"/>
      <sheetName val="Planilla_Base_y_Subbase12"/>
      <sheetName val="Sust_205ABC-VE13"/>
      <sheetName val="Sust_205ABC-VP13"/>
      <sheetName val="Resum_205ABC_700FG_907_A_2_213"/>
      <sheetName val="Deduccion_Reajuste13"/>
      <sheetName val="Piso_Tecnico8"/>
      <sheetName val="MFT_TOC8"/>
      <sheetName val="EXPLAN__DESVIOS8"/>
      <sheetName val="CLASIF__MAT__DESVIOS8"/>
      <sheetName val="CLASIF__MATERIAL8"/>
      <sheetName val="EXPLAN__VIA_PRINCIPAL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Avance_Resumen8"/>
      <sheetName val="Datos_-_F1,F28"/>
      <sheetName val="Minuta_0297"/>
      <sheetName val="2_-_Información_gral_contrato7"/>
      <sheetName val="EQ_INGR-EGR7"/>
      <sheetName val="MOD_INGR-EGR7"/>
      <sheetName val="Plan_de_Fases-Subfases8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Procurement_Data7"/>
      <sheetName val="3W__FORESCAST7"/>
      <sheetName val="3W_7"/>
      <sheetName val="CURVA_S7"/>
      <sheetName val="%_lc27"/>
      <sheetName val="HIST__PERS7"/>
      <sheetName val="HIST__EQUIP7"/>
      <sheetName val="Cierre_(20%)7"/>
      <sheetName val="Resumen_GG7"/>
      <sheetName val="GG_Totales7"/>
      <sheetName val="Equip_Seguridad7"/>
      <sheetName val="Flujo_(20%)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2__CURVAS7"/>
      <sheetName val="Graph39_14"/>
      <sheetName val="GG-Ofertado-P4_Maz14"/>
      <sheetName val="9_Capex14"/>
      <sheetName val="datos_base14"/>
      <sheetName val="DATOS_UNOE14"/>
      <sheetName val="Metrados__Val_14"/>
      <sheetName val="GyP_total14"/>
      <sheetName val="IRR_sponsor14"/>
      <sheetName val="Restricciones_y_Compromisos14"/>
      <sheetName val="Resumen_anual12"/>
      <sheetName val="PER,COM_PRO_ADI113"/>
      <sheetName val="Planilla_Base_y_Subbase13"/>
      <sheetName val="Sust_205ABC-VE14"/>
      <sheetName val="Sust_205ABC-VP14"/>
      <sheetName val="Resum_205ABC_700FG_907_A_2_214"/>
      <sheetName val="Deduccion_Reajuste14"/>
      <sheetName val="Piso_Tecnico9"/>
      <sheetName val="MFT_TOC9"/>
      <sheetName val="EXPLAN__DESVIOS9"/>
      <sheetName val="CLASIF__MAT__DESVIOS9"/>
      <sheetName val="CLASIF__MATERIAL9"/>
      <sheetName val="EXPLAN__VIA_PRINCIPAL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Avance_Resumen9"/>
      <sheetName val="Datos_-_F1,F29"/>
      <sheetName val="Minuta_0298"/>
      <sheetName val="2_-_Información_gral_contrato8"/>
      <sheetName val="EQ_INGR-EGR8"/>
      <sheetName val="MOD_INGR-EGR8"/>
      <sheetName val="Plan_de_Fases-Subfases9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Procurement_Data8"/>
      <sheetName val="3W__FORESCAST8"/>
      <sheetName val="3W_8"/>
      <sheetName val="CURVA_S8"/>
      <sheetName val="%_lc28"/>
      <sheetName val="HIST__PERS8"/>
      <sheetName val="HIST__EQUIP8"/>
      <sheetName val="Cierre_(20%)8"/>
      <sheetName val="Resumen_GG8"/>
      <sheetName val="GG_Totales8"/>
      <sheetName val="Equip_Seguridad8"/>
      <sheetName val="Flujo_(20%)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2__CURVAS8"/>
      <sheetName val="EXP-EXPEDIENTE"/>
      <sheetName val="EXP 0-52+920"/>
      <sheetName val="2019"/>
      <sheetName val="2020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VALORIZACION_101"/>
      <sheetName val="SERVICIOS A OBRA 195"/>
      <sheetName val="Producción (Marz-20) (2)"/>
      <sheetName val="WBS"/>
      <sheetName val="Liebman_1341"/>
      <sheetName val="Val_Nº111"/>
      <sheetName val="Tipo_de_Cambio1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Mov__Tierras"/>
      <sheetName val="CONTROL_VOLQUETES2"/>
      <sheetName val="FORMATO_CONTROL_OK"/>
      <sheetName val="HOJA_DE_DATOS"/>
      <sheetName val="Panel de Control"/>
      <sheetName val="CPV_MGMG"/>
      <sheetName val="50+360"/>
      <sheetName val="AD.05 7+300-52+920"/>
      <sheetName val="contraseccion"/>
      <sheetName val="MejorAM"/>
      <sheetName val="Exp. Técnico 7+300-52+920"/>
      <sheetName val="Resumen derrumbes"/>
      <sheetName val="ANALISIS ALQUILER FERREYROS"/>
      <sheetName val="CNC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NO_IMPRIMIR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encofrado y concreto muros"/>
      <sheetName val="Acero muros"/>
      <sheetName val="encofrado y concreto cimentacio"/>
      <sheetName val="Acero cimentaciones"/>
      <sheetName val="Nudo 1"/>
      <sheetName val="Lista"/>
      <sheetName val="PUNIT"/>
      <sheetName val="Apus"/>
      <sheetName val="MATER_CONCENTR_CBV99"/>
      <sheetName val="COSTO-MANO-OBRA-_CBV99"/>
      <sheetName val="MATER_CBV2000"/>
      <sheetName val="DISTR.MANT.ELECTRICA"/>
      <sheetName val="DOTACION_CBV99"/>
      <sheetName val="BD CONFIABILIDAD"/>
      <sheetName val="Muros metrados"/>
      <sheetName val="metrado cimentaciones"/>
      <sheetName val="encofrado y concreto columnas"/>
      <sheetName val="columnas"/>
      <sheetName val="VALORIZACION_104"/>
      <sheetName val="VALORIZACION_102"/>
      <sheetName val="VALORIZACION_103"/>
      <sheetName val="VALORIZACION_105"/>
      <sheetName val="VALORIZACION_106"/>
      <sheetName val="VALORIZACION_107"/>
      <sheetName val="VALORIZACION_108"/>
      <sheetName val="3_INPUT_ACT1"/>
      <sheetName val="509-509A_TMC36&quot;"/>
      <sheetName val="510_TMC36&quot;"/>
      <sheetName val="Anx_1_Nota_41"/>
      <sheetName val="MONTAJE_TUBERIA_Y_SOPORTES1"/>
      <sheetName val="SERVICIOS_A_OBRA_195"/>
      <sheetName val="AD_05_7+300-52+920"/>
      <sheetName val="EXP_0-52+920"/>
      <sheetName val="Exp__Técnico_7+300-52+920"/>
      <sheetName val="Resumen_derrumbes"/>
      <sheetName val="Parametros"/>
      <sheetName val="BD vidaUtil"/>
      <sheetName val="consolid-dossier (IAS) (2)"/>
      <sheetName val="Attach 4-18"/>
      <sheetName val="U.S ILD"/>
      <sheetName val="Graph39_15"/>
      <sheetName val="GG-Ofertado-P4_Maz15"/>
      <sheetName val="9_Capex15"/>
      <sheetName val="datos_base15"/>
      <sheetName val="DATOS_UNOE15"/>
      <sheetName val="Sust_205ABC-VE15"/>
      <sheetName val="Sust_205ABC-VP15"/>
      <sheetName val="Resum_205ABC_700FG_907_A_2_215"/>
      <sheetName val="GyP_total15"/>
      <sheetName val="IRR_sponsor15"/>
      <sheetName val="Metrados__Val_15"/>
      <sheetName val="Deduccion_Reajuste15"/>
      <sheetName val="Restricciones_y_Compromisos15"/>
      <sheetName val="PER,COM_PRO_ADI114"/>
      <sheetName val="Planilla_Base_y_Subbase14"/>
      <sheetName val="Resumen_anual13"/>
      <sheetName val="Piso_Tecnico10"/>
      <sheetName val="MFT_TOC10"/>
      <sheetName val="Datos_-_F1,F210"/>
      <sheetName val="Avance_Resumen10"/>
      <sheetName val="EXPLAN__DESVIOS10"/>
      <sheetName val="CLASIF__MAT__DESVIOS10"/>
      <sheetName val="CLASIF__MATERIAL10"/>
      <sheetName val="EXPLAN__VIA_PRINCIPAL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EQ_INGR-EGR9"/>
      <sheetName val="MOD_INGR-EGR9"/>
      <sheetName val="Liebman_1342"/>
      <sheetName val="3W__FORESCAST9"/>
      <sheetName val="3W_9"/>
      <sheetName val="CURVA_S9"/>
      <sheetName val="%_lc29"/>
      <sheetName val="HIST__PERS9"/>
      <sheetName val="HIST__EQUIP9"/>
      <sheetName val="Procurement_Data9"/>
      <sheetName val="2__CURVAS9"/>
      <sheetName val="Cierre_(20%)9"/>
      <sheetName val="Resumen_GG9"/>
      <sheetName val="GG_Totales9"/>
      <sheetName val="Equip_Seguridad9"/>
      <sheetName val="Flujo_(20%)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Val_Nº112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Mov__Tierras1"/>
      <sheetName val="CONTROL_VOLQUETES21"/>
      <sheetName val="FORMATO_CONTROL_OK1"/>
      <sheetName val="HOJA_DE_DATOS1"/>
      <sheetName val="Tipo_de_Cambio2"/>
      <sheetName val="DATOS_3"/>
      <sheetName val="Producción_(Marz-20)_(2)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Panel_de_Control"/>
      <sheetName val="Link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EXP 110-171"/>
      <sheetName val="TOTALES"/>
      <sheetName val="VALORIZACION_109"/>
      <sheetName val="3_INPUT_ACT2"/>
      <sheetName val="Anx_1_Nota_42"/>
      <sheetName val="MONTAJE_TUBERIA_Y_SOPORTES2"/>
      <sheetName val="NO_IMPRIMIR1"/>
      <sheetName val="509-509A_TMC36&quot;1"/>
      <sheetName val="510_TMC36&quot;1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SERVICIOS_A_OBRA_1951"/>
      <sheetName val="AD_05_7+300-52+9201"/>
      <sheetName val="EXP_0-52+9201"/>
      <sheetName val="Exp__Técnico_7+300-52+9201"/>
      <sheetName val="Resumen_derrumbes1"/>
      <sheetName val="ANALISIS_ALQUILER_FERREYROS"/>
      <sheetName val="Nudo_1"/>
      <sheetName val="DISTR_MANT_ELECTRICA"/>
      <sheetName val="BD_CONFIABILIDAD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  <sheetName val="Rossin-R"/>
      <sheetName val="L9-T46-001"/>
      <sheetName val="EDP"/>
      <sheetName val="2.3.08 P. de Metrados"/>
      <sheetName val="Detalle Trincheras"/>
      <sheetName val="2.3.09"/>
      <sheetName val="2.3.10"/>
      <sheetName val="2.3.15"/>
      <sheetName val="2.3.16"/>
      <sheetName val="2.4.07-2.4.12"/>
      <sheetName val="3.5.21-22-23"/>
      <sheetName val="5.5.44"/>
      <sheetName val="5.5.61"/>
      <sheetName val="Plla_Pers"/>
      <sheetName val="resumen OK"/>
      <sheetName val="05.01 Exc"/>
      <sheetName val="desb"/>
      <sheetName val="CONTROL"/>
      <sheetName val="Graph39_16"/>
      <sheetName val="9_Capex16"/>
      <sheetName val="GG-Ofertado-P4_Maz16"/>
      <sheetName val="datos_base16"/>
      <sheetName val="DATOS_UNOE16"/>
      <sheetName val="Sust_205ABC-VE16"/>
      <sheetName val="Sust_205ABC-VP16"/>
      <sheetName val="Resum_205ABC_700FG_907_A_2_216"/>
      <sheetName val="GyP_total16"/>
      <sheetName val="IRR_sponsor16"/>
      <sheetName val="Restricciones_y_Compromisos16"/>
      <sheetName val="Metrados__Val_16"/>
      <sheetName val="PER,COM_PRO_ADI115"/>
      <sheetName val="Planilla_Base_y_Subbase15"/>
      <sheetName val="Deduccion_Reajuste16"/>
      <sheetName val="Resumen_anual14"/>
      <sheetName val="Piso_Tecnico11"/>
      <sheetName val="MFT_TOC11"/>
      <sheetName val="Avance_Resumen11"/>
      <sheetName val="EXPLAN__DESVIOS11"/>
      <sheetName val="CLASIF__MAT__DESVIOS11"/>
      <sheetName val="CLASIF__MATERIAL11"/>
      <sheetName val="EXPLAN__VIA_PRINCIPAL11"/>
      <sheetName val="Datos_-_F1,F211"/>
      <sheetName val="Plan_de_Fases-Subfases11"/>
      <sheetName val="EQ_INGR-EGR10"/>
      <sheetName val="MOD_INGR-EGR10"/>
      <sheetName val="Minuta_02910"/>
      <sheetName val="2_-_Información_gral_contrato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Liebman_1343"/>
      <sheetName val="3W__FORESCAST10"/>
      <sheetName val="3W_10"/>
      <sheetName val="CURVA_S10"/>
      <sheetName val="%_lc210"/>
      <sheetName val="HIST__PERS10"/>
      <sheetName val="HIST__EQUIP10"/>
      <sheetName val="Procurement_Data10"/>
      <sheetName val="2__CURVAS10"/>
      <sheetName val="Cierre_(20%)10"/>
      <sheetName val="Resumen_GG10"/>
      <sheetName val="GG_Totales10"/>
      <sheetName val="Equip_Seguridad10"/>
      <sheetName val="Flujo_(20%)10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Val_Nº113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Precios_Adicionales-Argos2"/>
      <sheetName val="MASTER_MH2"/>
      <sheetName val="MASTER_EQUIPOS2"/>
      <sheetName val="HM_500-VALIDAR_CON_EQ2"/>
      <sheetName val="C_V__OMYA2"/>
      <sheetName val="PROD_ANEXO_12"/>
      <sheetName val="PROD_ANEXO_22"/>
      <sheetName val="PROD_ANEXO_32"/>
      <sheetName val="Tipo_de_Cambio3"/>
      <sheetName val="Mov__Tierras2"/>
      <sheetName val="CONTROL_VOLQUETES22"/>
      <sheetName val="FORMATO_CONTROL_OK2"/>
      <sheetName val="HOJA_DE_DATOS2"/>
      <sheetName val="DATOS_31"/>
      <sheetName val="Producción_(Marz-20)_(2)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Panel_de_Control1"/>
      <sheetName val="BD_vidaUtil"/>
      <sheetName val="consolid-dossier_(IAS)_(2)"/>
      <sheetName val="Attach_4-18"/>
      <sheetName val="U_S_ILD"/>
      <sheetName val="2_3_08_P__de_Metrados"/>
      <sheetName val="Detalle_Trincheras"/>
      <sheetName val="2_3_09"/>
      <sheetName val="2_3_10"/>
      <sheetName val="2_3_15"/>
      <sheetName val="2_3_16"/>
      <sheetName val="2_4_07-2_4_12"/>
      <sheetName val="3_5_21-22-23"/>
      <sheetName val="5_5_44"/>
      <sheetName val="5_5_61"/>
      <sheetName val="EXP_110-171"/>
      <sheetName val="resumen_OK"/>
      <sheetName val="05_01_Exc"/>
      <sheetName val="Flujo Ingresos"/>
      <sheetName val="POSESIÓN"/>
      <sheetName val="Basis"/>
      <sheetName val="Liebman_1345"/>
      <sheetName val="Val_Nº115"/>
      <sheetName val="Tipo_de_Cambio5"/>
      <sheetName val="3_INPUT_ACT5"/>
      <sheetName val="Anx_1_Nota_45"/>
      <sheetName val="MONTAJE_TUBERIA_Y_SOPORTES5"/>
      <sheetName val="Precios_Adicionales-Argos4"/>
      <sheetName val="MASTER_MH4"/>
      <sheetName val="MASTER_EQUIPOS4"/>
      <sheetName val="HM_500-VALIDAR_CON_EQ4"/>
      <sheetName val="C_V__OMYA4"/>
      <sheetName val="PROD_ANEXO_14"/>
      <sheetName val="PROD_ANEXO_24"/>
      <sheetName val="PROD_ANEXO_34"/>
      <sheetName val="NO_IMPRIMIR4"/>
      <sheetName val="Mov__Tierras4"/>
      <sheetName val="CONTROL_VOLQUETES24"/>
      <sheetName val="FORMATO_CONTROL_OK4"/>
      <sheetName val="HOJA_DE_DATOS4"/>
      <sheetName val="DATOS_34"/>
      <sheetName val="Desv_P_Puentes4"/>
      <sheetName val="O__Preliminares4"/>
      <sheetName val="Mivimiento_de_Tierras4"/>
      <sheetName val="Estribos_Acero_(Proy)4"/>
      <sheetName val="Fe°_C__Estribo4"/>
      <sheetName val="Losa_de_Concreto_Armado4"/>
      <sheetName val="Losa_de_Concreto_Armado_Acero4"/>
      <sheetName val="Fe°_C__Losa4"/>
      <sheetName val="Vereda_de_Concreto_Armado4"/>
      <sheetName val="Losa_de_Aproximacion4"/>
      <sheetName val="O__de_Protección_y_Encauzamien4"/>
      <sheetName val="509-509A_TMC36&quot;4"/>
      <sheetName val="510_TMC36&quot;4"/>
      <sheetName val="Resumen_Ejecutivo4"/>
      <sheetName val="Proyectos_PIA4"/>
      <sheetName val="1__Contratos4"/>
      <sheetName val="2__Gestión_Cronogramas4"/>
      <sheetName val="2_1_Curva_S_-_Proyectos4"/>
      <sheetName val="4__Estado_Construcción4"/>
      <sheetName val="3__Gestion_Adquisiciones4"/>
      <sheetName val="4_1_Estado_de_RFI´s4"/>
      <sheetName val="4_2_Estado_Valorizaciones4"/>
      <sheetName val="_4_3_Sol__de_Cambio4"/>
      <sheetName val="5__Estado_Ingeniería_4"/>
      <sheetName val="6__Gestion_Riesgos4"/>
      <sheetName val="7__Gestión_Comunicaciones4"/>
      <sheetName val="8__Acreditaciones4"/>
      <sheetName val="9_1_Panel_de_Control4"/>
      <sheetName val="SERVICIOS_A_OBRA_1954"/>
      <sheetName val="BASE_CONEX_4"/>
      <sheetName val="INST__BANDEJA4"/>
      <sheetName val="RES__TENDIDO4"/>
      <sheetName val="RES__PEINADO4"/>
      <sheetName val="RES_RETIRO4"/>
      <sheetName val="RES_CONEX_4"/>
      <sheetName val="Sem_4"/>
      <sheetName val="RES__CONEXIONADO4"/>
      <sheetName val="MONTAJE_DE_SOMBRILLA4"/>
      <sheetName val="3_INPUT_ACT3"/>
      <sheetName val="Anx_1_Nota_43"/>
      <sheetName val="MONTAJE_TUBERIA_Y_SOPORTES3"/>
      <sheetName val="NO_IMPRIMIR2"/>
      <sheetName val="DATOS_32"/>
      <sheetName val="Desv_P_Puentes2"/>
      <sheetName val="O__Preliminares2"/>
      <sheetName val="Mivimiento_de_Tierras2"/>
      <sheetName val="Estribos_Acero_(Proy)2"/>
      <sheetName val="Fe°_C__Estribo2"/>
      <sheetName val="Losa_de_Concreto_Armado2"/>
      <sheetName val="Losa_de_Concreto_Armado_Acero2"/>
      <sheetName val="Fe°_C__Losa2"/>
      <sheetName val="Vereda_de_Concreto_Armado2"/>
      <sheetName val="Losa_de_Aproximacion2"/>
      <sheetName val="O__de_Protección_y_Encauzamien2"/>
      <sheetName val="509-509A_TMC36&quot;2"/>
      <sheetName val="510_TMC36&quot;2"/>
      <sheetName val="Resumen_Ejecutivo2"/>
      <sheetName val="Proyectos_PIA2"/>
      <sheetName val="1__Contratos2"/>
      <sheetName val="2__Gestión_Cronogramas2"/>
      <sheetName val="2_1_Curva_S_-_Proyectos2"/>
      <sheetName val="4__Estado_Construcción2"/>
      <sheetName val="3__Gestion_Adquisiciones2"/>
      <sheetName val="4_1_Estado_de_RFI´s2"/>
      <sheetName val="4_2_Estado_Valorizaciones2"/>
      <sheetName val="_4_3_Sol__de_Cambio2"/>
      <sheetName val="5__Estado_Ingeniería_2"/>
      <sheetName val="6__Gestion_Riesgos2"/>
      <sheetName val="7__Gestión_Comunicaciones2"/>
      <sheetName val="8__Acreditaciones2"/>
      <sheetName val="9_1_Panel_de_Control2"/>
      <sheetName val="SERVICIOS_A_OBRA_1952"/>
      <sheetName val="BASE_CONEX_2"/>
      <sheetName val="INST__BANDEJA2"/>
      <sheetName val="RES__TENDIDO2"/>
      <sheetName val="RES__PEINADO2"/>
      <sheetName val="RES_RETIRO2"/>
      <sheetName val="RES_CONEX_2"/>
      <sheetName val="Sem_2"/>
      <sheetName val="RES__CONEXIONADO2"/>
      <sheetName val="MONTAJE_DE_SOMBRILLA2"/>
      <sheetName val="Liebman_1344"/>
      <sheetName val="Val_Nº114"/>
      <sheetName val="Tipo_de_Cambio4"/>
      <sheetName val="3_INPUT_ACT4"/>
      <sheetName val="Anx_1_Nota_44"/>
      <sheetName val="MONTAJE_TUBERIA_Y_SOPORTES4"/>
      <sheetName val="Precios_Adicionales-Argos3"/>
      <sheetName val="MASTER_MH3"/>
      <sheetName val="MASTER_EQUIPOS3"/>
      <sheetName val="HM_500-VALIDAR_CON_EQ3"/>
      <sheetName val="C_V__OMYA3"/>
      <sheetName val="PROD_ANEXO_13"/>
      <sheetName val="PROD_ANEXO_23"/>
      <sheetName val="PROD_ANEXO_33"/>
      <sheetName val="NO_IMPRIMIR3"/>
      <sheetName val="Mov__Tierras3"/>
      <sheetName val="CONTROL_VOLQUETES23"/>
      <sheetName val="FORMATO_CONTROL_OK3"/>
      <sheetName val="HOJA_DE_DATOS3"/>
      <sheetName val="DATOS_33"/>
      <sheetName val="Desv_P_Puentes3"/>
      <sheetName val="O__Preliminares3"/>
      <sheetName val="Mivimiento_de_Tierras3"/>
      <sheetName val="Estribos_Acero_(Proy)3"/>
      <sheetName val="Fe°_C__Estribo3"/>
      <sheetName val="Losa_de_Concreto_Armado3"/>
      <sheetName val="Losa_de_Concreto_Armado_Acero3"/>
      <sheetName val="Fe°_C__Losa3"/>
      <sheetName val="Vereda_de_Concreto_Armado3"/>
      <sheetName val="Losa_de_Aproximacion3"/>
      <sheetName val="O__de_Protección_y_Encauzamien3"/>
      <sheetName val="509-509A_TMC36&quot;3"/>
      <sheetName val="510_TMC36&quot;3"/>
      <sheetName val="Resumen_Ejecutivo3"/>
      <sheetName val="Proyectos_PIA3"/>
      <sheetName val="1__Contratos3"/>
      <sheetName val="2__Gestión_Cronogramas3"/>
      <sheetName val="2_1_Curva_S_-_Proyectos3"/>
      <sheetName val="4__Estado_Construcción3"/>
      <sheetName val="3__Gestion_Adquisiciones3"/>
      <sheetName val="4_1_Estado_de_RFI´s3"/>
      <sheetName val="4_2_Estado_Valorizaciones3"/>
      <sheetName val="_4_3_Sol__de_Cambio3"/>
      <sheetName val="5__Estado_Ingeniería_3"/>
      <sheetName val="6__Gestion_Riesgos3"/>
      <sheetName val="7__Gestión_Comunicaciones3"/>
      <sheetName val="8__Acreditaciones3"/>
      <sheetName val="9_1_Panel_de_Control3"/>
      <sheetName val="SERVICIOS_A_OBRA_1953"/>
      <sheetName val="BASE_CONEX_3"/>
      <sheetName val="INST__BANDEJA3"/>
      <sheetName val="RES__TENDIDO3"/>
      <sheetName val="RES__PEINADO3"/>
      <sheetName val="RES_RETIRO3"/>
      <sheetName val="RES_CONEX_3"/>
      <sheetName val="Sem_3"/>
      <sheetName val="RES__CONEXIONADO3"/>
      <sheetName val="MONTAJE_DE_SOMBRILLA3"/>
      <sheetName val="Inputs"/>
      <sheetName val="BC_AGO-2014"/>
      <sheetName val="T.Mat Zona 2 (2)"/>
      <sheetName val="PHD riego "/>
      <sheetName val="Temperaturas"/>
      <sheetName val="PHD"/>
      <sheetName val="PREACTA"/>
      <sheetName val="EXP 0-52+920 (MM)"/>
      <sheetName val="Valorización"/>
      <sheetName val="Batu Hijau"/>
      <sheetName val="ALT-PREC"/>
      <sheetName val="300 - 303.720"/>
      <sheetName val="Graphs"/>
      <sheetName val="GRAPH_DATA"/>
      <sheetName val="Flujo_Ingresos"/>
      <sheetName val="Material"/>
      <sheetName val="BOQ-Bill1-8"/>
      <sheetName val="edificio"/>
      <sheetName val="sotanos"/>
      <sheetName val="obras ext"/>
      <sheetName val="PRECIOS"/>
      <sheetName val="TABLAS "/>
      <sheetName val="PO_Control LOG Compras-Anexo-0E"/>
      <sheetName val="CI"/>
      <sheetName val="Tabla de Actividades"/>
      <sheetName val="LOOKAHEAD - RESTRICCIONES "/>
      <sheetName val="03 Desmontaje"/>
      <sheetName val="02 Movilización"/>
      <sheetName val="RES OP-PRO-HAR"/>
      <sheetName val="MANO"/>
      <sheetName val="balance"/>
      <sheetName val="DIFF_B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9">
          <cell r="H9">
            <v>0.90469999999999995</v>
          </cell>
        </row>
      </sheetData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>
        <row r="9">
          <cell r="H9">
            <v>0.90469999999999995</v>
          </cell>
        </row>
      </sheetData>
      <sheetData sheetId="140">
        <row r="9">
          <cell r="H9">
            <v>0.90469999999999995</v>
          </cell>
        </row>
      </sheetData>
      <sheetData sheetId="141">
        <row r="9">
          <cell r="H9">
            <v>0.90469999999999995</v>
          </cell>
        </row>
      </sheetData>
      <sheetData sheetId="142">
        <row r="9">
          <cell r="H9">
            <v>0.90469999999999995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 refreshError="1"/>
      <sheetData sheetId="154" refreshError="1"/>
      <sheetData sheetId="155">
        <row r="9">
          <cell r="H9">
            <v>0.90469999999999995</v>
          </cell>
        </row>
      </sheetData>
      <sheetData sheetId="156" refreshError="1"/>
      <sheetData sheetId="157" refreshError="1"/>
      <sheetData sheetId="158" refreshError="1"/>
      <sheetData sheetId="159" refreshError="1"/>
      <sheetData sheetId="160">
        <row r="9">
          <cell r="H9">
            <v>0.90469999999999995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>
        <row r="9">
          <cell r="H9">
            <v>0.90469999999999995</v>
          </cell>
        </row>
      </sheetData>
      <sheetData sheetId="177">
        <row r="9">
          <cell r="H9">
            <v>0.90469999999999995</v>
          </cell>
        </row>
      </sheetData>
      <sheetData sheetId="178">
        <row r="9">
          <cell r="H9">
            <v>0.90469999999999995</v>
          </cell>
        </row>
      </sheetData>
      <sheetData sheetId="179">
        <row r="9">
          <cell r="H9">
            <v>0.90469999999999995</v>
          </cell>
        </row>
      </sheetData>
      <sheetData sheetId="180">
        <row r="9">
          <cell r="H9">
            <v>0.90469999999999995</v>
          </cell>
        </row>
      </sheetData>
      <sheetData sheetId="181">
        <row r="9">
          <cell r="H9">
            <v>0.90469999999999995</v>
          </cell>
        </row>
      </sheetData>
      <sheetData sheetId="182">
        <row r="9">
          <cell r="H9">
            <v>0.90469999999999995</v>
          </cell>
        </row>
      </sheetData>
      <sheetData sheetId="183">
        <row r="9">
          <cell r="H9">
            <v>0.90469999999999995</v>
          </cell>
        </row>
      </sheetData>
      <sheetData sheetId="184">
        <row r="9">
          <cell r="H9">
            <v>0.90469999999999995</v>
          </cell>
        </row>
      </sheetData>
      <sheetData sheetId="185">
        <row r="9">
          <cell r="H9">
            <v>0.90469999999999995</v>
          </cell>
        </row>
      </sheetData>
      <sheetData sheetId="186">
        <row r="9">
          <cell r="H9">
            <v>0.90469999999999995</v>
          </cell>
        </row>
      </sheetData>
      <sheetData sheetId="187">
        <row r="9">
          <cell r="H9">
            <v>0.90469999999999995</v>
          </cell>
        </row>
      </sheetData>
      <sheetData sheetId="188">
        <row r="9">
          <cell r="H9">
            <v>0.90469999999999995</v>
          </cell>
        </row>
      </sheetData>
      <sheetData sheetId="189">
        <row r="9">
          <cell r="H9">
            <v>0.90469999999999995</v>
          </cell>
        </row>
      </sheetData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>
        <row r="9">
          <cell r="H9">
            <v>0.90469999999999995</v>
          </cell>
        </row>
      </sheetData>
      <sheetData sheetId="200">
        <row r="9">
          <cell r="H9">
            <v>0.90469999999999995</v>
          </cell>
        </row>
      </sheetData>
      <sheetData sheetId="201">
        <row r="9">
          <cell r="H9">
            <v>0.90469999999999995</v>
          </cell>
        </row>
      </sheetData>
      <sheetData sheetId="202">
        <row r="9">
          <cell r="H9">
            <v>0.90469999999999995</v>
          </cell>
        </row>
      </sheetData>
      <sheetData sheetId="203">
        <row r="9">
          <cell r="H9">
            <v>0.90469999999999995</v>
          </cell>
        </row>
      </sheetData>
      <sheetData sheetId="204">
        <row r="9">
          <cell r="H9">
            <v>0.90469999999999995</v>
          </cell>
        </row>
      </sheetData>
      <sheetData sheetId="205"/>
      <sheetData sheetId="206"/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>
        <row r="9">
          <cell r="H9">
            <v>0.90469999999999995</v>
          </cell>
        </row>
      </sheetData>
      <sheetData sheetId="250">
        <row r="9">
          <cell r="H9">
            <v>0.90469999999999995</v>
          </cell>
        </row>
      </sheetData>
      <sheetData sheetId="251">
        <row r="9">
          <cell r="H9">
            <v>0.90469999999999995</v>
          </cell>
        </row>
      </sheetData>
      <sheetData sheetId="252">
        <row r="9">
          <cell r="H9">
            <v>0.90469999999999995</v>
          </cell>
        </row>
      </sheetData>
      <sheetData sheetId="253">
        <row r="9">
          <cell r="H9">
            <v>0.90469999999999995</v>
          </cell>
        </row>
      </sheetData>
      <sheetData sheetId="254">
        <row r="9">
          <cell r="H9">
            <v>0.90469999999999995</v>
          </cell>
        </row>
      </sheetData>
      <sheetData sheetId="255" refreshError="1"/>
      <sheetData sheetId="256" refreshError="1"/>
      <sheetData sheetId="257" refreshError="1"/>
      <sheetData sheetId="258">
        <row r="9">
          <cell r="H9">
            <v>0.90469999999999995</v>
          </cell>
        </row>
      </sheetData>
      <sheetData sheetId="259">
        <row r="9">
          <cell r="H9">
            <v>0.90469999999999995</v>
          </cell>
        </row>
      </sheetData>
      <sheetData sheetId="260" refreshError="1"/>
      <sheetData sheetId="261" refreshError="1"/>
      <sheetData sheetId="262" refreshError="1"/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 refreshError="1"/>
      <sheetData sheetId="278" refreshError="1"/>
      <sheetData sheetId="279" refreshError="1"/>
      <sheetData sheetId="280" refreshError="1"/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>
        <row r="9">
          <cell r="H9">
            <v>0.90469999999999995</v>
          </cell>
        </row>
      </sheetData>
      <sheetData sheetId="286">
        <row r="9">
          <cell r="H9">
            <v>0.90469999999999995</v>
          </cell>
        </row>
      </sheetData>
      <sheetData sheetId="287">
        <row r="9">
          <cell r="H9">
            <v>0.90469999999999995</v>
          </cell>
        </row>
      </sheetData>
      <sheetData sheetId="288">
        <row r="9">
          <cell r="H9">
            <v>0.90469999999999995</v>
          </cell>
        </row>
      </sheetData>
      <sheetData sheetId="289">
        <row r="9">
          <cell r="H9">
            <v>0.90469999999999995</v>
          </cell>
        </row>
      </sheetData>
      <sheetData sheetId="290" refreshError="1"/>
      <sheetData sheetId="291">
        <row r="9">
          <cell r="H9">
            <v>0.90469999999999995</v>
          </cell>
        </row>
      </sheetData>
      <sheetData sheetId="292">
        <row r="9">
          <cell r="H9">
            <v>0.90469999999999995</v>
          </cell>
        </row>
      </sheetData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>
        <row r="9">
          <cell r="H9">
            <v>0.90469999999999995</v>
          </cell>
        </row>
      </sheetData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>
        <row r="9">
          <cell r="H9">
            <v>0.90469999999999995</v>
          </cell>
        </row>
      </sheetData>
      <sheetData sheetId="299">
        <row r="9">
          <cell r="H9">
            <v>0.90469999999999995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9">
          <cell r="H9">
            <v>0.90469999999999995</v>
          </cell>
        </row>
      </sheetData>
      <sheetData sheetId="306">
        <row r="9">
          <cell r="H9">
            <v>0.90469999999999995</v>
          </cell>
        </row>
      </sheetData>
      <sheetData sheetId="307">
        <row r="9">
          <cell r="H9">
            <v>0.90469999999999995</v>
          </cell>
        </row>
      </sheetData>
      <sheetData sheetId="308">
        <row r="9">
          <cell r="H9">
            <v>0.90469999999999995</v>
          </cell>
        </row>
      </sheetData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>
        <row r="9">
          <cell r="H9">
            <v>0.90469999999999995</v>
          </cell>
        </row>
      </sheetData>
      <sheetData sheetId="318">
        <row r="9">
          <cell r="H9">
            <v>0.90469999999999995</v>
          </cell>
        </row>
      </sheetData>
      <sheetData sheetId="319">
        <row r="9">
          <cell r="H9">
            <v>0.90469999999999995</v>
          </cell>
        </row>
      </sheetData>
      <sheetData sheetId="320">
        <row r="9">
          <cell r="H9">
            <v>0.90469999999999995</v>
          </cell>
        </row>
      </sheetData>
      <sheetData sheetId="321">
        <row r="9">
          <cell r="H9">
            <v>0.90469999999999995</v>
          </cell>
        </row>
      </sheetData>
      <sheetData sheetId="322">
        <row r="9">
          <cell r="H9">
            <v>0.90469999999999995</v>
          </cell>
        </row>
      </sheetData>
      <sheetData sheetId="323">
        <row r="9">
          <cell r="H9">
            <v>0.90469999999999995</v>
          </cell>
        </row>
      </sheetData>
      <sheetData sheetId="324">
        <row r="9">
          <cell r="H9">
            <v>0.90469999999999995</v>
          </cell>
        </row>
      </sheetData>
      <sheetData sheetId="325"/>
      <sheetData sheetId="326"/>
      <sheetData sheetId="327">
        <row r="9">
          <cell r="H9">
            <v>0.90469999999999995</v>
          </cell>
        </row>
      </sheetData>
      <sheetData sheetId="328">
        <row r="9">
          <cell r="H9">
            <v>0.90469999999999995</v>
          </cell>
        </row>
      </sheetData>
      <sheetData sheetId="329">
        <row r="9">
          <cell r="H9">
            <v>0.90469999999999995</v>
          </cell>
        </row>
      </sheetData>
      <sheetData sheetId="330">
        <row r="9">
          <cell r="H9">
            <v>0.90469999999999995</v>
          </cell>
        </row>
      </sheetData>
      <sheetData sheetId="331">
        <row r="9">
          <cell r="H9">
            <v>0.90469999999999995</v>
          </cell>
        </row>
      </sheetData>
      <sheetData sheetId="332">
        <row r="9">
          <cell r="H9">
            <v>0.90469999999999995</v>
          </cell>
        </row>
      </sheetData>
      <sheetData sheetId="333">
        <row r="9">
          <cell r="H9">
            <v>0.90469999999999995</v>
          </cell>
        </row>
      </sheetData>
      <sheetData sheetId="334">
        <row r="9">
          <cell r="H9">
            <v>0.90469999999999995</v>
          </cell>
        </row>
      </sheetData>
      <sheetData sheetId="335">
        <row r="9">
          <cell r="H9">
            <v>0.90469999999999995</v>
          </cell>
        </row>
      </sheetData>
      <sheetData sheetId="336" refreshError="1"/>
      <sheetData sheetId="337" refreshError="1"/>
      <sheetData sheetId="338">
        <row r="9">
          <cell r="H9">
            <v>0.90469999999999995</v>
          </cell>
        </row>
      </sheetData>
      <sheetData sheetId="339">
        <row r="9">
          <cell r="H9">
            <v>0.90469999999999995</v>
          </cell>
        </row>
      </sheetData>
      <sheetData sheetId="340">
        <row r="9">
          <cell r="H9">
            <v>0.90469999999999995</v>
          </cell>
        </row>
      </sheetData>
      <sheetData sheetId="341">
        <row r="9">
          <cell r="H9">
            <v>0.90469999999999995</v>
          </cell>
        </row>
      </sheetData>
      <sheetData sheetId="342">
        <row r="9">
          <cell r="H9">
            <v>0.90469999999999995</v>
          </cell>
        </row>
      </sheetData>
      <sheetData sheetId="343">
        <row r="9">
          <cell r="H9">
            <v>0.90469999999999995</v>
          </cell>
        </row>
      </sheetData>
      <sheetData sheetId="344">
        <row r="9">
          <cell r="H9">
            <v>0.90469999999999995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>
        <row r="9">
          <cell r="H9">
            <v>0.90469999999999995</v>
          </cell>
        </row>
      </sheetData>
      <sheetData sheetId="490">
        <row r="9">
          <cell r="H9">
            <v>0.90469999999999995</v>
          </cell>
        </row>
      </sheetData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>
        <row r="9">
          <cell r="H9">
            <v>0.90469999999999995</v>
          </cell>
        </row>
      </sheetData>
      <sheetData sheetId="506">
        <row r="9">
          <cell r="H9">
            <v>0.90469999999999995</v>
          </cell>
        </row>
      </sheetData>
      <sheetData sheetId="507">
        <row r="9">
          <cell r="H9">
            <v>0.90469999999999995</v>
          </cell>
        </row>
      </sheetData>
      <sheetData sheetId="508"/>
      <sheetData sheetId="509">
        <row r="9">
          <cell r="H9">
            <v>0.90469999999999995</v>
          </cell>
        </row>
      </sheetData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>
        <row r="9">
          <cell r="H9">
            <v>0.90469999999999995</v>
          </cell>
        </row>
      </sheetData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>
        <row r="9">
          <cell r="H9">
            <v>0.90469999999999995</v>
          </cell>
        </row>
      </sheetData>
      <sheetData sheetId="563"/>
      <sheetData sheetId="564"/>
      <sheetData sheetId="565">
        <row r="9">
          <cell r="H9">
            <v>0.90469999999999995</v>
          </cell>
        </row>
      </sheetData>
      <sheetData sheetId="566">
        <row r="9">
          <cell r="H9">
            <v>0.90469999999999995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9">
          <cell r="H9">
            <v>0.90469999999999995</v>
          </cell>
        </row>
      </sheetData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>
        <row r="9">
          <cell r="H9">
            <v>0.90469999999999995</v>
          </cell>
        </row>
      </sheetData>
      <sheetData sheetId="627">
        <row r="9">
          <cell r="H9">
            <v>0.90469999999999995</v>
          </cell>
        </row>
      </sheetData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9">
          <cell r="H9">
            <v>0.90469999999999995</v>
          </cell>
        </row>
      </sheetData>
      <sheetData sheetId="636">
        <row r="9">
          <cell r="H9">
            <v>0.90469999999999995</v>
          </cell>
        </row>
      </sheetData>
      <sheetData sheetId="637"/>
      <sheetData sheetId="638">
        <row r="9">
          <cell r="H9">
            <v>0.90469999999999995</v>
          </cell>
        </row>
      </sheetData>
      <sheetData sheetId="639"/>
      <sheetData sheetId="640"/>
      <sheetData sheetId="641"/>
      <sheetData sheetId="642"/>
      <sheetData sheetId="643"/>
      <sheetData sheetId="644"/>
      <sheetData sheetId="645"/>
      <sheetData sheetId="646">
        <row r="9">
          <cell r="H9">
            <v>0.90469999999999995</v>
          </cell>
        </row>
      </sheetData>
      <sheetData sheetId="647">
        <row r="9">
          <cell r="H9">
            <v>0.90469999999999995</v>
          </cell>
        </row>
      </sheetData>
      <sheetData sheetId="648">
        <row r="9">
          <cell r="H9">
            <v>0.90469999999999995</v>
          </cell>
        </row>
      </sheetData>
      <sheetData sheetId="649"/>
      <sheetData sheetId="650">
        <row r="9">
          <cell r="H9">
            <v>0.90469999999999995</v>
          </cell>
        </row>
      </sheetData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>
        <row r="9">
          <cell r="H9">
            <v>0.90469999999999995</v>
          </cell>
        </row>
      </sheetData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>
        <row r="9">
          <cell r="H9">
            <v>0.90469999999999995</v>
          </cell>
        </row>
      </sheetData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>
        <row r="9">
          <cell r="H9">
            <v>0.90469999999999995</v>
          </cell>
        </row>
      </sheetData>
      <sheetData sheetId="1073">
        <row r="9">
          <cell r="H9">
            <v>0.90469999999999995</v>
          </cell>
        </row>
      </sheetData>
      <sheetData sheetId="1074"/>
      <sheetData sheetId="1075"/>
      <sheetData sheetId="1076"/>
      <sheetData sheetId="1077"/>
      <sheetData sheetId="1078"/>
      <sheetData sheetId="1079"/>
      <sheetData sheetId="1080"/>
      <sheetData sheetId="1081">
        <row r="9">
          <cell r="H9">
            <v>0.90469999999999995</v>
          </cell>
        </row>
      </sheetData>
      <sheetData sheetId="1082">
        <row r="9">
          <cell r="H9">
            <v>0.90469999999999995</v>
          </cell>
        </row>
      </sheetData>
      <sheetData sheetId="1083">
        <row r="9">
          <cell r="H9">
            <v>0.90469999999999995</v>
          </cell>
        </row>
      </sheetData>
      <sheetData sheetId="1084">
        <row r="9">
          <cell r="H9">
            <v>0.90469999999999995</v>
          </cell>
        </row>
      </sheetData>
      <sheetData sheetId="1085">
        <row r="9">
          <cell r="H9">
            <v>0.90469999999999995</v>
          </cell>
        </row>
      </sheetData>
      <sheetData sheetId="1086"/>
      <sheetData sheetId="1087">
        <row r="9">
          <cell r="H9">
            <v>0.90469999999999995</v>
          </cell>
        </row>
      </sheetData>
      <sheetData sheetId="1088">
        <row r="9">
          <cell r="H9">
            <v>0.90469999999999995</v>
          </cell>
        </row>
      </sheetData>
      <sheetData sheetId="1089">
        <row r="9">
          <cell r="H9">
            <v>0.90469999999999995</v>
          </cell>
        </row>
      </sheetData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 refreshError="1"/>
      <sheetData sheetId="1136" refreshError="1"/>
      <sheetData sheetId="1137" refreshError="1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>
        <row r="9">
          <cell r="H9">
            <v>0.90469999999999995</v>
          </cell>
        </row>
      </sheetData>
      <sheetData sheetId="1258">
        <row r="9">
          <cell r="H9">
            <v>0.90469999999999995</v>
          </cell>
        </row>
      </sheetData>
      <sheetData sheetId="1259">
        <row r="9">
          <cell r="H9">
            <v>0.90469999999999995</v>
          </cell>
        </row>
      </sheetData>
      <sheetData sheetId="1260">
        <row r="9">
          <cell r="H9">
            <v>0.90469999999999995</v>
          </cell>
        </row>
      </sheetData>
      <sheetData sheetId="1261">
        <row r="9">
          <cell r="H9">
            <v>0.90469999999999995</v>
          </cell>
        </row>
      </sheetData>
      <sheetData sheetId="1262">
        <row r="9">
          <cell r="H9">
            <v>0.90469999999999995</v>
          </cell>
        </row>
      </sheetData>
      <sheetData sheetId="1263">
        <row r="9">
          <cell r="H9">
            <v>0.90469999999999995</v>
          </cell>
        </row>
      </sheetData>
      <sheetData sheetId="1264">
        <row r="9">
          <cell r="H9">
            <v>0.90469999999999995</v>
          </cell>
        </row>
      </sheetData>
      <sheetData sheetId="1265">
        <row r="9">
          <cell r="H9">
            <v>0.90469999999999995</v>
          </cell>
        </row>
      </sheetData>
      <sheetData sheetId="1266">
        <row r="9">
          <cell r="H9">
            <v>0.90469999999999995</v>
          </cell>
        </row>
      </sheetData>
      <sheetData sheetId="1267"/>
      <sheetData sheetId="1268"/>
      <sheetData sheetId="1269"/>
      <sheetData sheetId="1270">
        <row r="9">
          <cell r="H9">
            <v>0.90469999999999995</v>
          </cell>
        </row>
      </sheetData>
      <sheetData sheetId="1271">
        <row r="9">
          <cell r="H9">
            <v>0.90469999999999995</v>
          </cell>
        </row>
      </sheetData>
      <sheetData sheetId="1272">
        <row r="9">
          <cell r="H9">
            <v>0.90469999999999995</v>
          </cell>
        </row>
      </sheetData>
      <sheetData sheetId="1273"/>
      <sheetData sheetId="1274"/>
      <sheetData sheetId="1275"/>
      <sheetData sheetId="1276"/>
      <sheetData sheetId="1277"/>
      <sheetData sheetId="1278">
        <row r="9">
          <cell r="H9">
            <v>0.90469999999999995</v>
          </cell>
        </row>
      </sheetData>
      <sheetData sheetId="1279">
        <row r="9">
          <cell r="H9">
            <v>0.90469999999999995</v>
          </cell>
        </row>
      </sheetData>
      <sheetData sheetId="1280">
        <row r="9">
          <cell r="H9">
            <v>0.90469999999999995</v>
          </cell>
        </row>
      </sheetData>
      <sheetData sheetId="1281">
        <row r="9">
          <cell r="H9">
            <v>0.90469999999999995</v>
          </cell>
        </row>
      </sheetData>
      <sheetData sheetId="1282">
        <row r="9">
          <cell r="H9">
            <v>0.90469999999999995</v>
          </cell>
        </row>
      </sheetData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 refreshError="1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 refreshError="1"/>
      <sheetData sheetId="1360" refreshError="1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 refreshError="1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 refreshError="1"/>
      <sheetData sheetId="1536" refreshError="1"/>
      <sheetData sheetId="1537" refreshError="1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 Resumen de Valorizaciones"/>
      <sheetName val="16 Liquidación"/>
      <sheetName val="17 Valorización"/>
      <sheetName val="18 Cálculo de Reintegro"/>
      <sheetName val="19 Amort. Adel. en Efectivo"/>
      <sheetName val="20 Cuadro Resumen Amor.Ded Mat"/>
      <sheetName val="21 Amort.Adel.Mat."/>
      <sheetName val="22 Deducc. que no Corresp."/>
      <sheetName val="15_Resumen_de_Valorizaciones"/>
      <sheetName val="16_Liquidación"/>
      <sheetName val="17_Valorización"/>
      <sheetName val="18_Cálculo_de_Reintegro"/>
      <sheetName val="19_Amort__Adel__en_Efectivo"/>
      <sheetName val="20_Cuadro_Resumen_Amor_Ded_Mat"/>
      <sheetName val="21_Amort_Adel_Mat_"/>
      <sheetName val="22_Deducc__que_no_Corresp_"/>
      <sheetName val="15_Resumen_de_Valorizaciones1"/>
      <sheetName val="16_Liquidación1"/>
      <sheetName val="17_Valorización1"/>
      <sheetName val="18_Cálculo_de_Reintegro1"/>
      <sheetName val="19_Amort__Adel__en_Efectivo1"/>
      <sheetName val="20_Cuadro_Resumen_Amor_Ded_Mat1"/>
      <sheetName val="21_Amort_Adel_Mat_1"/>
      <sheetName val="22_Deducc__que_no_Corresp_1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raje Mix"/>
      <sheetName val="itemizado"/>
      <sheetName val="Tiraje_Mix"/>
      <sheetName val="puni"/>
      <sheetName val="Tiraje_Mix1"/>
      <sheetName val="Hoja3"/>
      <sheetName val="VENTA"/>
      <sheetName val="Áreas"/>
      <sheetName val="#¡REF"/>
      <sheetName val="Hoja1"/>
      <sheetName val="Hoja2"/>
      <sheetName val="INDIRECTOS"/>
      <sheetName val="RESUMEN_DE_COTIZACION"/>
      <sheetName val="Avance_financiero"/>
      <sheetName val="BASES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PRECIOS_MATERIALES"/>
      <sheetName val="OBRA_CIVIL"/>
      <sheetName val="ESTRUCTURA_DE_HORMIGON"/>
      <sheetName val="INFRAESTRUCTURA"/>
      <sheetName val="INSTALACION_ELECTRICA"/>
      <sheetName val="AREAS - Chile"/>
      <sheetName val="Joe_Materiales"/>
      <sheetName val="TCO"/>
      <sheetName val="CCC-VvsM"/>
      <sheetName val="CCC-VENTA"/>
      <sheetName val="CCC-META"/>
      <sheetName val="Utilidad"/>
      <sheetName val="EEPP"/>
      <sheetName val="OOEE"/>
      <sheetName val="DISGREGADO OBRA"/>
      <sheetName val="DISG. Presup. Meta"/>
      <sheetName val="Tiraje_Mix6"/>
      <sheetName val="AREAS_-_Chile4"/>
      <sheetName val="Tiraje_Mix2"/>
      <sheetName val="AREAS_-_Chile"/>
      <sheetName val="Tiraje_Mix3"/>
      <sheetName val="AREAS_-_Chile1"/>
      <sheetName val="Tiraje_Mix4"/>
      <sheetName val="AREAS_-_Chile2"/>
      <sheetName val="Tiraje_Mix5"/>
      <sheetName val="AREAS_-_Chile3"/>
      <sheetName val="Tiraje_Mix10"/>
      <sheetName val="AREAS_-_Chile8"/>
      <sheetName val="Tiraje_Mix7"/>
      <sheetName val="AREAS_-_Chile5"/>
      <sheetName val="Tiraje_Mix8"/>
      <sheetName val="AREAS_-_Chile6"/>
      <sheetName val="Tiraje_Mix9"/>
      <sheetName val="AREAS_-_Chile7"/>
      <sheetName val="Tiraje_Mix11"/>
      <sheetName val="AREAS_-_Chile9"/>
      <sheetName val="DISGREGADO_OBRA"/>
      <sheetName val="DISG__Presup__Meta"/>
      <sheetName val="Alerton"/>
      <sheetName val="Datos"/>
      <sheetName val="Lista Desplegable"/>
      <sheetName val="Partidas"/>
      <sheetName val="RESUMEN"/>
      <sheetName val="LISTA DE CAUSAS"/>
      <sheetName val="Des"/>
      <sheetName val="FLUJO DE PROVISIONES PEN"/>
      <sheetName val="Familias"/>
      <sheetName val="Factores"/>
      <sheetName val="Terminaciones"/>
      <sheetName val="Claves"/>
      <sheetName val="DATA"/>
      <sheetName val="CI"/>
      <sheetName val="Precio de Venta"/>
      <sheetName val="Materiales"/>
      <sheetName val="ADDxFam"/>
      <sheetName val="Tiraje_Mix12"/>
      <sheetName val="AREAS_-_Chile10"/>
      <sheetName val="Lista_Desplegable"/>
      <sheetName val="A"/>
      <sheetName val="DISGREGADO_OBRA1"/>
      <sheetName val="DISG__Presup__Meta1"/>
      <sheetName val="FLUJO_DE_PROVISIONES_PEN"/>
      <sheetName val="LISTA_DE_CAUSAS"/>
      <sheetName val="Tiraje_Mix13"/>
      <sheetName val="AREAS_-_Chile11"/>
      <sheetName val="DISGREGADO_OBRA2"/>
      <sheetName val="DISG__Presup__Meta2"/>
      <sheetName val="Lista_Desplegable1"/>
      <sheetName val="FLUJO_DE_PROVISIONES_PEN1"/>
      <sheetName val="LISTA_DE_CAUSAS1"/>
      <sheetName val="Informacion"/>
      <sheetName val="PAVIMENTOS"/>
      <sheetName val="BD"/>
      <sheetName val="LOSA ALIGERADA FIRTH+10.5"/>
      <sheetName val="METRADOS ESTRUCTURAS B-1"/>
      <sheetName val="Limit_ACC_A"/>
      <sheetName val="SC"/>
      <sheetName val="EQ"/>
      <sheetName val="MAT"/>
      <sheetName val="MO"/>
      <sheetName val="4. FC"/>
      <sheetName val="Info Ayuda"/>
      <sheetName val="DAT3125 - 1"/>
      <sheetName val="DATA2"/>
      <sheetName val="DAT3635 - 1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G"/>
      <sheetName val="ANÁLISIS GG"/>
      <sheetName val="Damper"/>
      <sheetName val="Tuberia"/>
      <sheetName val="X. Auxiliar"/>
      <sheetName val="RESUMEN DE COTIZACION"/>
      <sheetName val="OBRA CIVIL"/>
      <sheetName val="ESTRUCTURA DE HORMIGON"/>
      <sheetName val="INSTALACION ELECTRICA"/>
      <sheetName val="Analisis"/>
      <sheetName val="Sheet1"/>
      <sheetName val="MAT - CI"/>
      <sheetName val="Tiraje_Mix14"/>
      <sheetName val="AREAS_-_Chile12"/>
      <sheetName val="DISGREGADO_OBRA3"/>
      <sheetName val="DISG__Presup__Meta3"/>
      <sheetName val="LISTA_DE_CAUSAS2"/>
      <sheetName val="Lista_Desplegable2"/>
      <sheetName val="FLUJO_DE_PROVISIONES_PEN2"/>
      <sheetName val="LOSA_ALIGERADA_FIRTH+10_5"/>
      <sheetName val="Precio_de_Venta"/>
      <sheetName val="Sol.Val"/>
      <sheetName val="Res.Val"/>
      <sheetName val="OBRAS PROV. Y PRELIM."/>
      <sheetName val="EST ESCALERAS"/>
      <sheetName val="PC-19053 RP PURUCHUCO"/>
      <sheetName val="DAT3125_-_1"/>
      <sheetName val="DAT3635_-_1"/>
      <sheetName val="DAT3125_-_11"/>
      <sheetName val="DAT3635_-_11"/>
      <sheetName val="CRON"/>
      <sheetName val="SPI"/>
      <sheetName val="CPI"/>
      <sheetName val="ISP"/>
      <sheetName val="GRAF.VG"/>
      <sheetName val="BASE DE DATOS"/>
      <sheetName val="Summary"/>
      <sheetName val="BD Prov"/>
      <sheetName val="Tiraje_Mix16"/>
      <sheetName val="AREAS_-_Chile14"/>
      <sheetName val="DISGREGADO_OBRA5"/>
      <sheetName val="DISG__Presup__Meta5"/>
      <sheetName val="Lista_Desplegable4"/>
      <sheetName val="FLUJO_DE_PROVISIONES_PEN4"/>
      <sheetName val="LISTA_DE_CAUSAS4"/>
      <sheetName val="Precio_de_Venta2"/>
      <sheetName val="LOSA_ALIGERADA_FIRTH+10_52"/>
      <sheetName val="METRADOS_ESTRUCTURAS_B-11"/>
      <sheetName val="ANÁLISIS_GG1"/>
      <sheetName val="RESUMEN_DE_COTIZACION2"/>
      <sheetName val="OBRA_CIVIL2"/>
      <sheetName val="ESTRUCTURA_DE_HORMIGON2"/>
      <sheetName val="INSTALACION_ELECTRICA2"/>
      <sheetName val="Info_Ayuda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4__FC1"/>
      <sheetName val="DAT3125_-_13"/>
      <sheetName val="DAT3635_-_13"/>
      <sheetName val="MAT_-_CI1"/>
      <sheetName val="Sol_Val1"/>
      <sheetName val="Res_Val1"/>
      <sheetName val="OBRAS_PROV__Y_PRELIM_1"/>
      <sheetName val="EST_ESCALERAS1"/>
      <sheetName val="PC-19053_RP_PURUCHUCO1"/>
      <sheetName val="X__Auxiliar1"/>
      <sheetName val="GRAF_VG1"/>
      <sheetName val="BASE_DE_DATOS1"/>
      <sheetName val="BD_Prov1"/>
      <sheetName val="Tiraje_Mix15"/>
      <sheetName val="AREAS_-_Chile13"/>
      <sheetName val="DISGREGADO_OBRA4"/>
      <sheetName val="DISG__Presup__Meta4"/>
      <sheetName val="Lista_Desplegable3"/>
      <sheetName val="FLUJO_DE_PROVISIONES_PEN3"/>
      <sheetName val="LISTA_DE_CAUSAS3"/>
      <sheetName val="Precio_de_Venta1"/>
      <sheetName val="LOSA_ALIGERADA_FIRTH+10_51"/>
      <sheetName val="METRADOS_ESTRUCTURAS_B-1"/>
      <sheetName val="ANÁLISIS_GG"/>
      <sheetName val="RESUMEN_DE_COTIZACION1"/>
      <sheetName val="OBRA_CIVIL1"/>
      <sheetName val="ESTRUCTURA_DE_HORMIGON1"/>
      <sheetName val="INSTALACION_ELECTRICA1"/>
      <sheetName val="Info_Ayuda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4__FC"/>
      <sheetName val="DAT3125_-_12"/>
      <sheetName val="DAT3635_-_12"/>
      <sheetName val="MAT_-_CI"/>
      <sheetName val="Sol_Val"/>
      <sheetName val="Res_Val"/>
      <sheetName val="OBRAS_PROV__Y_PRELIM_"/>
      <sheetName val="EST_ESCALERAS"/>
      <sheetName val="PC-19053_RP_PURUCHUCO"/>
      <sheetName val="X__Auxiliar"/>
      <sheetName val="GRAF_VG"/>
      <sheetName val="BASE_DE_DATOS"/>
      <sheetName val="BD_Prov"/>
      <sheetName val="17 Valorización"/>
      <sheetName val="Hoja de Recursos"/>
      <sheetName val="Provisionales "/>
      <sheetName val="Estructuras"/>
      <sheetName val="Arquitectura"/>
      <sheetName val="Fechas"/>
      <sheetName val="1. Reporte de cantidades"/>
      <sheetName val="Deduccion Reajuste"/>
      <sheetName val="LIMA-CANTA"/>
      <sheetName val="1__Reporte_de_cantidades"/>
      <sheetName val="Deduccion_Reajuste"/>
      <sheetName val="Pisos "/>
      <sheetName val="Zocalos y C_zoc."/>
      <sheetName val="Vidrios y crist."/>
      <sheetName val="Aparatos sanit."/>
      <sheetName val="FOLIO 368"/>
      <sheetName val="ANALISIS ALQUILER FERREYROS"/>
      <sheetName val="B.D."/>
      <sheetName val="SIN IGV GR (2)"/>
      <sheetName val="REFE"/>
      <sheetName val="FASEADO"/>
      <sheetName val="GGRALES "/>
      <sheetName val="Documentos Oficina Tecnica envi"/>
      <sheetName val="Sheet11(2)"/>
      <sheetName val="GGRALES_"/>
      <sheetName val="Documentos_Oficina_Tecnica_envi"/>
      <sheetName val="Encofrado_BVR_Unispan"/>
      <sheetName val="CCcosto"/>
      <sheetName val="PlanCta07"/>
      <sheetName val="Curva S DAMRAISE"/>
      <sheetName val="GGRALES_1"/>
      <sheetName val="Documentos_Oficina_Tecnica_env1"/>
      <sheetName val="Parametros"/>
      <sheetName val="A-50"/>
      <sheetName val="Encofrado_BVR_Unispan1"/>
      <sheetName val="Hoja4"/>
      <sheetName val="EDIF_WIESE-CONTRATO"/>
      <sheetName val="Elab,_imp_y_adm_del_plan"/>
      <sheetName val="INVOICE"/>
      <sheetName val="Others"/>
      <sheetName val="hoja_resumen"/>
      <sheetName val="Vers_C"/>
      <sheetName val="presupuesto"/>
      <sheetName val="insumos"/>
      <sheetName val="Tarifas"/>
      <sheetName val="C-WATT"/>
      <sheetName val="GGRALES_2"/>
      <sheetName val="Documentos_Oficina_Tecnica_env2"/>
      <sheetName val="Encofrado_BVR_Unispan2"/>
      <sheetName val="EDIF_WIESE-CONTRATO1"/>
      <sheetName val="Elab,_imp_y_adm_del_plan1"/>
      <sheetName val="hoja_resumen1"/>
      <sheetName val="Vers_C1"/>
      <sheetName val="Tablas"/>
      <sheetName val="MATRIZ"/>
      <sheetName val="Electricidad - Climatización"/>
      <sheetName val="GGRALES_6"/>
      <sheetName val="Documentos_Oficina_Tecnica_env5"/>
      <sheetName val="Curva_S_DAMRAISE4"/>
      <sheetName val="Curva_S_DAMRAISE"/>
      <sheetName val="GGRALES_3"/>
      <sheetName val="Curva_S_DAMRAISE1"/>
      <sheetName val="GGRALES_4"/>
      <sheetName val="Documentos_Oficina_Tecnica_env3"/>
      <sheetName val="Curva_S_DAMRAISE2"/>
      <sheetName val="GGRALES_5"/>
      <sheetName val="Documentos_Oficina_Tecnica_env4"/>
      <sheetName val="Curva_S_DAMRAISE3"/>
      <sheetName val="GGRALES_10"/>
      <sheetName val="Documentos_Oficina_Tecnica_env9"/>
      <sheetName val="Curva_S_DAMRAISE8"/>
      <sheetName val="GGRALES_7"/>
      <sheetName val="Documentos_Oficina_Tecnica_env6"/>
      <sheetName val="Curva_S_DAMRAISE5"/>
      <sheetName val="GGRALES_8"/>
      <sheetName val="Documentos_Oficina_Tecnica_env7"/>
      <sheetName val="Curva_S_DAMRAISE6"/>
      <sheetName val="GGRALES_9"/>
      <sheetName val="Documentos_Oficina_Tecnica_env8"/>
      <sheetName val="Curva_S_DAMRAISE7"/>
      <sheetName val="GGRALES_11"/>
      <sheetName val="Documentos_Oficina_Tecnica_en10"/>
      <sheetName val="Curva_S_DAMRAISE9"/>
      <sheetName val="LEYENDA"/>
      <sheetName val="Electricidad_-_Climatización"/>
      <sheetName val="IMPUTACIONES ANALITICIAS"/>
      <sheetName val="FINAL"/>
      <sheetName val="LR"/>
      <sheetName val="Resumen Seguridad"/>
      <sheetName val="CURVA S"/>
      <sheetName val="Ciclo abr-06"/>
      <sheetName val="Tiraje_Mix17"/>
      <sheetName val="AREAS_-_Chile15"/>
      <sheetName val="DISGREGADO_OBRA6"/>
      <sheetName val="DISG__Presup__Meta6"/>
      <sheetName val="Lista_Desplegable5"/>
      <sheetName val="LISTA_DE_CAUSAS5"/>
      <sheetName val="FLUJO_DE_PROVISIONES_PEN5"/>
      <sheetName val="Precio_de_Venta3"/>
      <sheetName val="LOSA_ALIGERADA_FIRTH+10_53"/>
      <sheetName val="Info_Ayuda2"/>
      <sheetName val="ANÁLISIS_GG2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METRADOS_ESTRUCTURAS_B-12"/>
      <sheetName val="4__FC2"/>
      <sheetName val="DAT3125_-_14"/>
      <sheetName val="DAT3635_-_14"/>
      <sheetName val="X__Auxiliar2"/>
      <sheetName val="RESUMEN_DE_COTIZACION3"/>
      <sheetName val="OBRA_CIVIL3"/>
      <sheetName val="ESTRUCTURA_DE_HORMIGON3"/>
      <sheetName val="INSTALACION_ELECTRICA3"/>
      <sheetName val="MAT_-_CI2"/>
      <sheetName val="Sol_Val2"/>
      <sheetName val="Res_Val2"/>
      <sheetName val="OBRAS_PROV__Y_PRELIM_2"/>
      <sheetName val="EST_ESCALERAS2"/>
      <sheetName val="PC-19053_RP_PURUCHUCO2"/>
      <sheetName val="GRAF_VG2"/>
      <sheetName val="BASE_DE_DATOS2"/>
      <sheetName val="BD_Prov2"/>
      <sheetName val="Hoja_de_Recursos"/>
      <sheetName val="Provisionales_"/>
      <sheetName val="17_Valorización"/>
      <sheetName val="Pisos_"/>
      <sheetName val="Zocalos_y_C_zoc_"/>
      <sheetName val="Vidrios_y_crist_"/>
      <sheetName val="Aparatos_sanit_"/>
      <sheetName val="1__Reporte_de_cantidades1"/>
      <sheetName val="Deduccion_Reajuste1"/>
      <sheetName val="FOLIO_368"/>
      <sheetName val="Calculos"/>
      <sheetName val="ALC"/>
      <sheetName val="ALL"/>
      <sheetName val="APF - APC"/>
      <sheetName val="RH - RS"/>
      <sheetName val="Gastos Generales "/>
      <sheetName val="Basis"/>
      <sheetName val="almacen"/>
      <sheetName val="TOTAL"/>
      <sheetName val="Detalle"/>
      <sheetName val="Valores"/>
      <sheetName val="Quantity"/>
      <sheetName val="RECURSOS"/>
      <sheetName val="JULIO "/>
      <sheetName val="Resumen Observaciones"/>
      <sheetName val="B_D_"/>
      <sheetName val="Tiraje_Mix18"/>
      <sheetName val="AREAS_-_Chile16"/>
      <sheetName val="DISGREGADO_OBRA7"/>
      <sheetName val="DISG__Presup__Meta7"/>
      <sheetName val="Lista_Desplegable6"/>
      <sheetName val="FLUJO_DE_PROVISIONES_PEN6"/>
      <sheetName val="LISTA_DE_CAUSAS6"/>
      <sheetName val="Precio_de_Venta4"/>
      <sheetName val="LOSA_ALIGERADA_FIRTH+10_54"/>
      <sheetName val="METRADOS_ESTRUCTURAS_B-13"/>
      <sheetName val="4__FC3"/>
      <sheetName val="ANÁLISIS_GG3"/>
      <sheetName val="CUADRO_RESUMEN3"/>
      <sheetName val="OBRA_GRUESA3"/>
      <sheetName val="3__ITEM_IISS3"/>
      <sheetName val="4__ITEM_IIEE3"/>
      <sheetName val="5_ITEM_INST_MECAN3"/>
      <sheetName val="VG_3"/>
      <sheetName val="ESC_13"/>
      <sheetName val="Info_Ayuda3"/>
      <sheetName val="RESUMEN_DE_COTIZACION4"/>
      <sheetName val="OBRA_CIVIL4"/>
      <sheetName val="ESTRUCTURA_DE_HORMIGON4"/>
      <sheetName val="INSTALACION_ELECTRICA4"/>
      <sheetName val="MAT_-_CI3"/>
      <sheetName val="DAT3125_-_15"/>
      <sheetName val="DAT3635_-_15"/>
      <sheetName val="Sol_Val3"/>
      <sheetName val="Res_Val3"/>
      <sheetName val="OBRAS_PROV__Y_PRELIM_3"/>
      <sheetName val="EST_ESCALERAS3"/>
      <sheetName val="PC-19053_RP_PURUCHUCO3"/>
      <sheetName val="X__Auxiliar3"/>
      <sheetName val="GRAF_VG3"/>
      <sheetName val="BASE_DE_DATOS3"/>
      <sheetName val="17_Valorización1"/>
      <sheetName val="BD_Prov3"/>
      <sheetName val="Hoja_de_Recursos1"/>
      <sheetName val="Provisionales_1"/>
      <sheetName val="Pisos_1"/>
      <sheetName val="Zocalos_y_C_zoc_1"/>
      <sheetName val="Vidrios_y_crist_1"/>
      <sheetName val="Aparatos_sanit_1"/>
      <sheetName val="1__Reporte_de_cantidades2"/>
      <sheetName val="Deduccion_Reajuste2"/>
      <sheetName val="FOLIO_3681"/>
      <sheetName val="ANALISIS_ALQUILER_FERREYROS"/>
      <sheetName val="SIN_IGV_GR_(2)"/>
      <sheetName val="Ciclo_abr-06"/>
      <sheetName val="JULIO_"/>
      <sheetName val="Resumen_Observaciones"/>
      <sheetName val="GGRALES_12"/>
      <sheetName val="Documentos_Oficina_Tecnica_en11"/>
      <sheetName val="Curva_S_DAMRAISE10"/>
      <sheetName val="Electricidad_-_Climatización1"/>
      <sheetName val="IMPUTACIONES_ANALITICIAS"/>
      <sheetName val="Resumen_Seguridad"/>
      <sheetName val="CURVA_S"/>
      <sheetName val="APF_-_APC"/>
      <sheetName val="RH_-_RS"/>
      <sheetName val="Gastos_Generales_"/>
      <sheetName val="GGRALES_13"/>
      <sheetName val="Documentos_Oficina_Tecnica_en12"/>
      <sheetName val="Curva_S_DAMRAISE11"/>
      <sheetName val="Electricidad_-_Climatización2"/>
      <sheetName val="IMPUTACIONES_ANALITICIAS1"/>
      <sheetName val="Attach 4-18"/>
      <sheetName val="Tiraje_Mix20"/>
      <sheetName val="AREAS_-_Chile18"/>
      <sheetName val="DISGREGADO_OBRA9"/>
      <sheetName val="DISG__Presup__Meta9"/>
      <sheetName val="Lista_Desplegable8"/>
      <sheetName val="FLUJO_DE_PROVISIONES_PEN8"/>
      <sheetName val="LISTA_DE_CAUSAS8"/>
      <sheetName val="Precio_de_Venta6"/>
      <sheetName val="LOSA_ALIGERADA_FIRTH+10_56"/>
      <sheetName val="4__FC5"/>
      <sheetName val="METRADOS_ESTRUCTURAS_B-15"/>
      <sheetName val="CUADRO_RESUMEN5"/>
      <sheetName val="OBRA_GRUESA5"/>
      <sheetName val="3__ITEM_IISS5"/>
      <sheetName val="4__ITEM_IIEE5"/>
      <sheetName val="5_ITEM_INST_MECAN5"/>
      <sheetName val="VG_5"/>
      <sheetName val="ESC_15"/>
      <sheetName val="ANÁLISIS_GG5"/>
      <sheetName val="Info_Ayuda5"/>
      <sheetName val="DAT3125_-_17"/>
      <sheetName val="DAT3635_-_17"/>
      <sheetName val="RESUMEN_DE_COTIZACION6"/>
      <sheetName val="OBRA_CIVIL6"/>
      <sheetName val="ESTRUCTURA_DE_HORMIGON6"/>
      <sheetName val="INSTALACION_ELECTRICA6"/>
      <sheetName val="MAT_-_CI5"/>
      <sheetName val="Sol_Val5"/>
      <sheetName val="Res_Val5"/>
      <sheetName val="OBRAS_PROV__Y_PRELIM_5"/>
      <sheetName val="EST_ESCALERAS5"/>
      <sheetName val="PC-19053_RP_PURUCHUCO5"/>
      <sheetName val="X__Auxiliar5"/>
      <sheetName val="BASE_DE_DATOS5"/>
      <sheetName val="17_Valorización3"/>
      <sheetName val="GRAF_VG5"/>
      <sheetName val="BD_Prov5"/>
      <sheetName val="Hoja_de_Recursos3"/>
      <sheetName val="Provisionales_3"/>
      <sheetName val="Pisos_3"/>
      <sheetName val="Zocalos_y_C_zoc_3"/>
      <sheetName val="Vidrios_y_crist_3"/>
      <sheetName val="Aparatos_sanit_3"/>
      <sheetName val="1__Reporte_de_cantidades4"/>
      <sheetName val="Deduccion_Reajuste4"/>
      <sheetName val="FOLIO_3683"/>
      <sheetName val="B_D_2"/>
      <sheetName val="ANALISIS_ALQUILER_FERREYROS2"/>
      <sheetName val="SIN_IGV_GR_(2)2"/>
      <sheetName val="Tiraje_Mix19"/>
      <sheetName val="AREAS_-_Chile17"/>
      <sheetName val="DISGREGADO_OBRA8"/>
      <sheetName val="DISG__Presup__Meta8"/>
      <sheetName val="Lista_Desplegable7"/>
      <sheetName val="FLUJO_DE_PROVISIONES_PEN7"/>
      <sheetName val="LISTA_DE_CAUSAS7"/>
      <sheetName val="Precio_de_Venta5"/>
      <sheetName val="LOSA_ALIGERADA_FIRTH+10_55"/>
      <sheetName val="4__FC4"/>
      <sheetName val="METRADOS_ESTRUCTURAS_B-14"/>
      <sheetName val="CUADRO_RESUMEN4"/>
      <sheetName val="OBRA_GRUESA4"/>
      <sheetName val="3__ITEM_IISS4"/>
      <sheetName val="4__ITEM_IIEE4"/>
      <sheetName val="5_ITEM_INST_MECAN4"/>
      <sheetName val="VG_4"/>
      <sheetName val="ESC_14"/>
      <sheetName val="ANÁLISIS_GG4"/>
      <sheetName val="Info_Ayuda4"/>
      <sheetName val="DAT3125_-_16"/>
      <sheetName val="DAT3635_-_16"/>
      <sheetName val="RESUMEN_DE_COTIZACION5"/>
      <sheetName val="OBRA_CIVIL5"/>
      <sheetName val="ESTRUCTURA_DE_HORMIGON5"/>
      <sheetName val="INSTALACION_ELECTRICA5"/>
      <sheetName val="MAT_-_CI4"/>
      <sheetName val="Sol_Val4"/>
      <sheetName val="Res_Val4"/>
      <sheetName val="OBRAS_PROV__Y_PRELIM_4"/>
      <sheetName val="EST_ESCALERAS4"/>
      <sheetName val="PC-19053_RP_PURUCHUCO4"/>
      <sheetName val="X__Auxiliar4"/>
      <sheetName val="BASE_DE_DATOS4"/>
      <sheetName val="17_Valorización2"/>
      <sheetName val="GRAF_VG4"/>
      <sheetName val="BD_Prov4"/>
      <sheetName val="Hoja_de_Recursos2"/>
      <sheetName val="Provisionales_2"/>
      <sheetName val="Pisos_2"/>
      <sheetName val="Zocalos_y_C_zoc_2"/>
      <sheetName val="Vidrios_y_crist_2"/>
      <sheetName val="Aparatos_sanit_2"/>
      <sheetName val="1__Reporte_de_cantidades3"/>
      <sheetName val="Deduccion_Reajuste3"/>
      <sheetName val="FOLIO_3682"/>
      <sheetName val="B_D_1"/>
      <sheetName val="ANALISIS_ALQUILER_FERREYROS1"/>
      <sheetName val="SIN_IGV_GR_(2)1"/>
      <sheetName val="PPC 23.09 al 28.09 "/>
      <sheetName val="VIZ7"/>
      <sheetName val="VIZ4"/>
      <sheetName val="UZ"/>
      <sheetName val="Tiraje_Mix21"/>
      <sheetName val="AREAS_-_Chile19"/>
      <sheetName val="DISGREGADO_OBRA10"/>
      <sheetName val="DISG__Presup__Meta10"/>
      <sheetName val="Lista_Desplegable9"/>
      <sheetName val="FLUJO_DE_PROVISIONES_PEN9"/>
      <sheetName val="LISTA_DE_CAUSAS9"/>
      <sheetName val="Precio_de_Venta7"/>
      <sheetName val="LOSA_ALIGERADA_FIRTH+10_57"/>
      <sheetName val="Info_Ayuda6"/>
      <sheetName val="ANÁLISIS_GG6"/>
      <sheetName val="CUADRO_RESUMEN6"/>
      <sheetName val="OBRA_GRUESA6"/>
      <sheetName val="3__ITEM_IISS6"/>
      <sheetName val="4__ITEM_IIEE6"/>
      <sheetName val="5_ITEM_INST_MECAN6"/>
      <sheetName val="VG_6"/>
      <sheetName val="ESC_16"/>
      <sheetName val="METRADOS_ESTRUCTURAS_B-16"/>
      <sheetName val="4__FC6"/>
      <sheetName val="DAT3125_-_18"/>
      <sheetName val="DAT3635_-_18"/>
      <sheetName val="X__Auxiliar6"/>
      <sheetName val="RESUMEN_DE_COTIZACION7"/>
      <sheetName val="OBRA_CIVIL7"/>
      <sheetName val="ESTRUCTURA_DE_HORMIGON7"/>
      <sheetName val="INSTALACION_ELECTRICA7"/>
      <sheetName val="MAT_-_CI6"/>
      <sheetName val="Sol_Val6"/>
      <sheetName val="Res_Val6"/>
      <sheetName val="OBRAS_PROV__Y_PRELIM_6"/>
      <sheetName val="EST_ESCALERAS6"/>
      <sheetName val="PC-19053_RP_PURUCHUCO6"/>
      <sheetName val="GRAF_VG6"/>
      <sheetName val="BASE_DE_DATOS6"/>
      <sheetName val="BD_Prov6"/>
      <sheetName val="Hoja_de_Recursos4"/>
      <sheetName val="Provisionales_4"/>
      <sheetName val="17_Valorización4"/>
      <sheetName val="1__Reporte_de_cantidades5"/>
      <sheetName val="Deduccion_Reajuste5"/>
      <sheetName val="Pisos_4"/>
      <sheetName val="Zocalos_y_C_zoc_4"/>
      <sheetName val="Vidrios_y_crist_4"/>
      <sheetName val="Aparatos_sanit_4"/>
      <sheetName val="FOLIO_3684"/>
      <sheetName val="B_D_3"/>
      <sheetName val="ANALISIS_ALQUILER_FERREYROS3"/>
      <sheetName val="SIN_IGV_GR_(2)3"/>
      <sheetName val="01Edif"/>
      <sheetName val="HistConf"/>
      <sheetName val="Postes de concreto 3ø 35mm²_N"/>
      <sheetName val="Anexo F.3.1 "/>
      <sheetName val="F 01"/>
      <sheetName val="datos g"/>
      <sheetName val="Warehouses"/>
      <sheetName val="XREF"/>
      <sheetName val="CGN96.001"/>
      <sheetName val="Sheet2"/>
      <sheetName val="ANIM"/>
      <sheetName val="DIF FAT FEV 01"/>
      <sheetName val="PU Tunel"/>
      <sheetName val="LISTAS"/>
      <sheetName val="Precios Venta Directa"/>
      <sheetName val="PopCache"/>
      <sheetName val="Datos-No imprimir"/>
      <sheetName val="APF_-_APC1"/>
      <sheetName val="RH_-_RS1"/>
      <sheetName val="Gastos_Generales_1"/>
      <sheetName val="Ciclo_abr-061"/>
      <sheetName val="GGRALES_14"/>
      <sheetName val="Documentos_Oficina_Tecnica_en13"/>
      <sheetName val="Curva_S_DAMRAISE12"/>
      <sheetName val="Electricidad_-_Climatización3"/>
      <sheetName val="IMPUTACIONES_ANALITICIAS2"/>
      <sheetName val="Resumen_Seguridad1"/>
      <sheetName val="CURVA_S1"/>
      <sheetName val="JULIO_1"/>
      <sheetName val="Resumen_Observaciones1"/>
      <sheetName val="Attach_4-18"/>
      <sheetName val="F_01"/>
      <sheetName val="datos_g"/>
      <sheetName val="B_D_4"/>
      <sheetName val="F-05"/>
      <sheetName val="APus"/>
      <sheetName val="NRM"/>
      <sheetName val="APF_-_APC2"/>
      <sheetName val="RH_-_RS2"/>
      <sheetName val="Gastos_Generales_2"/>
      <sheetName val="Ciclo_abr-062"/>
      <sheetName val="Resumen_Seguridad2"/>
      <sheetName val="CURVA_S2"/>
      <sheetName val="fp"/>
      <sheetName val="STRSUMM0"/>
      <sheetName val="0.Parametros"/>
      <sheetName val="pu Estructuras"/>
      <sheetName val="Flota"/>
      <sheetName val="EQ.T.PROYECT"/>
      <sheetName val="EQUIPOS"/>
      <sheetName val="MAT-EQUIPOS"/>
      <sheetName val="GGRALES_15"/>
      <sheetName val="Documentos_Oficina_Tecnica_en14"/>
      <sheetName val="Curva_S_DAMRAISE13"/>
      <sheetName val="Electricidad_-_Climatización4"/>
      <sheetName val="IMPUTACIONES_ANALITICIAS3"/>
      <sheetName val="Attach_4-181"/>
      <sheetName val="CGN96_001"/>
      <sheetName val="DIF_FAT_FEV_01"/>
      <sheetName val="PU_Tunel"/>
      <sheetName val="Precios_Venta_Directa"/>
      <sheetName val="ANALISIS_ALQUILER_FERREYROS4"/>
      <sheetName val="MODELO"/>
      <sheetName val="Venc"/>
      <sheetName val="1_Parameters"/>
      <sheetName val="Conciliacion"/>
      <sheetName val="Estimate"/>
      <sheetName val="Revisión de Vinculadas"/>
      <sheetName val="l-p-n°16"/>
      <sheetName val="Herramientas para análisis-VBA"/>
      <sheetName val="DETAL0598"/>
      <sheetName val="BS"/>
      <sheetName val="Análisis pagos posteriores"/>
      <sheetName val="Análisis provisiones"/>
      <sheetName val="PRODUCCION"/>
      <sheetName val="PREVCINE"/>
      <sheetName val="400800"/>
      <sheetName val="170117"/>
      <sheetName val="Cálculo {3}"/>
      <sheetName val="Resumen {1}"/>
      <sheetName val="Gasolina97"/>
      <sheetName val="Diesel2"/>
      <sheetName val="GLP"/>
      <sheetName val="Kerosene"/>
      <sheetName val="Residual6"/>
      <sheetName val="Datos "/>
      <sheetName val="BB Info"/>
      <sheetName val="LTM"/>
      <sheetName val="CREDIT STATS"/>
      <sheetName val="DropZone"/>
      <sheetName val="Analitic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"/>
      <sheetName val="RESUMEN"/>
      <sheetName val="Fab. 15"/>
      <sheetName val="#¡REF"/>
      <sheetName val="FORMA-LS3"/>
      <sheetName val="FORMA-LS1-LS2"/>
      <sheetName val="FORMA- RE1"/>
      <sheetName val="FORMA-RL1"/>
      <sheetName val="FORMA-SE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ORMA-ST1"/>
      <sheetName val="Tiraje Mix"/>
      <sheetName val="Coating"/>
      <sheetName val="STATUS"/>
      <sheetName val="FORMA-LM1"/>
      <sheetName val="FORMA-(SE1)"/>
      <sheetName val="FORMA-LM3"/>
      <sheetName val="APU"/>
      <sheetName val="대비표"/>
      <sheetName val="LEYENDA"/>
      <sheetName val="Tiraje_Mix"/>
      <sheetName val="Fab__15"/>
      <sheetName val="FORMA-_RE1"/>
      <sheetName val="7422CW00"/>
      <sheetName val="Tiraje_Mix1"/>
      <sheetName val="Fab__151"/>
      <sheetName val="FORMA-_RE11"/>
      <sheetName val="Catalogo"/>
      <sheetName val="수입"/>
      <sheetName val="BASE DE DATOS"/>
      <sheetName val="DATOS"/>
      <sheetName val="Validar"/>
      <sheetName val="Configurator"/>
      <sheetName val="float&amp;bear"/>
      <sheetName val="Hoja1"/>
      <sheetName val="CD OBRAS ELECTRICAS"/>
      <sheetName val="Limit_ACC_A"/>
      <sheetName val="#REF"/>
      <sheetName val="Listado"/>
      <sheetName val="pu Estructuras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Tiraje_Mix2"/>
      <sheetName val="Fab__152"/>
      <sheetName val="FORMA-_RE12"/>
      <sheetName val="BASE_DE_DATOS"/>
      <sheetName val="CD_OBRAS_ELECTRICAS"/>
      <sheetName val="FASES"/>
      <sheetName val="EQUIPO"/>
      <sheetName val="FASE"/>
      <sheetName val="DATA"/>
      <sheetName val="Horometro"/>
      <sheetName val="Stb x Subfase "/>
      <sheetName val="Rev- Mes"/>
      <sheetName val="Hoja2"/>
      <sheetName val="HMin-Mes"/>
      <sheetName val="Check-Hor"/>
      <sheetName val="Expediente"/>
      <sheetName val="Hoja de Recursos"/>
      <sheetName val="Provisionales "/>
      <sheetName val="Estructuras"/>
      <sheetName val="Arquitectura"/>
      <sheetName val="Sol.Val"/>
      <sheetName val="Res.Val"/>
      <sheetName val="OBRAS PROV. Y PRELIM."/>
      <sheetName val="EST ESCALERAS"/>
      <sheetName val="PC-19053 RP PURUCHUCO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Encofrado BVR Unispan"/>
      <sheetName val="Direct_Lbr"/>
      <sheetName val="BASES"/>
      <sheetName val="17 Valorización"/>
      <sheetName val="Fab__153"/>
      <sheetName val="Tiraje_Mix3"/>
      <sheetName val="FORMA-_RE13"/>
      <sheetName val="Fab__154"/>
      <sheetName val="Tiraje_Mix4"/>
      <sheetName val="FORMA-_RE14"/>
      <sheetName val="Fab__155"/>
      <sheetName val="Tiraje_Mix5"/>
      <sheetName val="FORMA-_RE15"/>
      <sheetName val="Fab__156"/>
      <sheetName val="Tiraje_Mix6"/>
      <sheetName val="FORMA-_RE16"/>
      <sheetName val="Portada"/>
      <sheetName val="RESUMEN."/>
      <sheetName val="PRECIO ACI"/>
      <sheetName val="CAP.1"/>
      <sheetName val="CAP.2"/>
      <sheetName val="CAP.3"/>
      <sheetName val="CAP. 4"/>
      <sheetName val="CAP.5"/>
      <sheetName val="CAP.6"/>
      <sheetName val="CAP.7"/>
      <sheetName val="CAP.8"/>
      <sheetName val="CAP.9"/>
      <sheetName val="CAP. 10"/>
      <sheetName val="CAP.11"/>
      <sheetName val="CAP.12"/>
      <sheetName val="CAP.13"/>
      <sheetName val="CAP.14"/>
      <sheetName val="CAP.15"/>
      <sheetName val="CAP.16"/>
      <sheetName val="G.G. (OPTIMIZADO)"/>
      <sheetName val="MODI - TIS"/>
      <sheetName val="CAP.17"/>
      <sheetName val="CAP.18"/>
      <sheetName val="CAP.19"/>
      <sheetName val="CAP.20"/>
      <sheetName val="C PART"/>
      <sheetName val="C G VENTA"/>
      <sheetName val="RESUMEN_interno"/>
      <sheetName val="HOJA DE VENTA"/>
      <sheetName val="Desglose MOIN"/>
      <sheetName val="Baremo v02.00"/>
      <sheetName val="PROVEEDORES"/>
      <sheetName val="CERTIFICACION"/>
      <sheetName val="MARGENES"/>
      <sheetName val="DATOS TOTALES"/>
      <sheetName val="CATALOGO PRODUCTOS"/>
      <sheetName val="INVENTARIO"/>
      <sheetName val="REESTIMACION"/>
      <sheetName val="Organigrama"/>
      <sheetName val="P.E.M."/>
      <sheetName val="Ingeniería"/>
      <sheetName val="Elementos"/>
      <sheetName val="Hoja2 (2)"/>
      <sheetName val="Claro"/>
      <sheetName val="EERR"/>
      <sheetName val="pu_Estructuras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Riesgos y Oportunidades"/>
      <sheetName val="Tiraje_Mix7"/>
      <sheetName val="Fab__157"/>
      <sheetName val="FORMA-_RE17"/>
      <sheetName val="CD_OBRAS_ELECTRICAS1"/>
      <sheetName val="BASE_DE_DATOS1"/>
      <sheetName val="Stb_x_Subfase_"/>
      <sheetName val="Rev-_Mes"/>
      <sheetName val="Riesgos_y_Oportunidades"/>
      <sheetName val="Netearnanal"/>
      <sheetName val="Reembolsables"/>
      <sheetName val="Costos"/>
      <sheetName val="Basis"/>
      <sheetName val="Tablas"/>
      <sheetName val="civ_roma"/>
      <sheetName val="RESUMEN DE COTIZACION"/>
      <sheetName val="OBRA CIVIL"/>
      <sheetName val="ESTRUCTURA DE HORMIGON"/>
      <sheetName val="INFRAESTRUCTURA"/>
      <sheetName val="INSTALACION ELECTRICA"/>
      <sheetName val="PLAN"/>
      <sheetName val="Seguimiento"/>
      <sheetName val="1. OP"/>
      <sheetName val="2. SEG"/>
      <sheetName val="03. EST"/>
      <sheetName val="04. ARQ"/>
      <sheetName val="05. IIEE"/>
      <sheetName val="06. IISS"/>
      <sheetName val="07. ACI"/>
      <sheetName val="08. GAS"/>
      <sheetName val="09. IIMM"/>
      <sheetName val="10. PYR"/>
      <sheetName val="detail"/>
      <sheetName val="tickmarks"/>
      <sheetName val="Hoja_de_Recursos"/>
      <sheetName val="Provisionales_"/>
      <sheetName val="Original"/>
      <sheetName val="Preciario"/>
      <sheetName val="Definiciones (1)"/>
      <sheetName val="CNC"/>
      <sheetName val="PROD vs FACTU"/>
      <sheetName val="PRODUCCION"/>
      <sheetName val="FACTURACION"/>
      <sheetName val="Analisis AT Energia"/>
      <sheetName val="Detalle AT Energia"/>
      <sheetName val="PRONOST."/>
      <sheetName val="PROD_vs_FACTU"/>
      <sheetName val="Analisis_AT_Energia"/>
      <sheetName val="Detalle_AT_Energia"/>
      <sheetName val="PRONOST_"/>
      <sheetName val="List.prec."/>
      <sheetName val="PU PRIMAX"/>
      <sheetName val="Fab__158"/>
      <sheetName val="FORMA-_RE18"/>
      <sheetName val="Tiraje_Mix8"/>
      <sheetName val="CD_OBRAS_ELECTRICAS2"/>
      <sheetName val="BASE_DE_DATOS2"/>
      <sheetName val="pu_Estructuras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Sol_Val"/>
      <sheetName val="Res_Val"/>
      <sheetName val="OBRAS_PROV__Y_PRELIM_"/>
      <sheetName val="EST_ESCALERAS"/>
      <sheetName val="PC-19053_RP_PURUCHUCO"/>
      <sheetName val="Stb_x_Subfase_1"/>
      <sheetName val="Rev-_Mes1"/>
      <sheetName val="Avance_financiero"/>
      <sheetName val="Encofrado_BVR_Unispan"/>
      <sheetName val="17_Valorización"/>
      <sheetName val="RESUMEN_"/>
      <sheetName val="PRECIO_ACI"/>
      <sheetName val="CAP_1"/>
      <sheetName val="CAP_2"/>
      <sheetName val="CAP_3"/>
      <sheetName val="CAP__4"/>
      <sheetName val="CAP_5"/>
      <sheetName val="CAP_6"/>
      <sheetName val="CAP_7"/>
      <sheetName val="CAP_8"/>
      <sheetName val="CAP_9"/>
      <sheetName val="CAP__10"/>
      <sheetName val="CAP_11"/>
      <sheetName val="CAP_12"/>
      <sheetName val="CAP_13"/>
      <sheetName val="CAP_14"/>
      <sheetName val="CAP_15"/>
      <sheetName val="CAP_16"/>
      <sheetName val="G_G__(OPTIMIZADO)"/>
      <sheetName val="MODI_-_TIS"/>
      <sheetName val="CAP_17"/>
      <sheetName val="CAP_18"/>
      <sheetName val="CAP_19"/>
      <sheetName val="CAP_20"/>
      <sheetName val="C_PART"/>
      <sheetName val="C_G_VENTA"/>
      <sheetName val="HOJA_DE_VENTA"/>
      <sheetName val="Desglose_MOIN"/>
      <sheetName val="Baremo_v02_00"/>
      <sheetName val="DATOS_TOTALES"/>
      <sheetName val="CATALOGO_PRODUCTOS"/>
      <sheetName val="P_E_M_"/>
      <sheetName val="Hoja2_(2)"/>
      <sheetName val="RESUMEN_DE_COTIZACION"/>
      <sheetName val="OBRA_CIVIL"/>
      <sheetName val="ESTRUCTURA_DE_HORMIGON"/>
      <sheetName val="INSTALACION_ELECTRICA"/>
      <sheetName val="f-05"/>
      <sheetName val="STRSUMM0"/>
      <sheetName val="Tiraje_Mix9"/>
      <sheetName val="Fab__159"/>
      <sheetName val="FORMA-_RE19"/>
      <sheetName val="BASE_DE_DATOS3"/>
      <sheetName val="CD_OBRAS_ELECTRICAS3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pu_Estructuras2"/>
      <sheetName val="Hoja_de_Recursos1"/>
      <sheetName val="Provisionales_1"/>
      <sheetName val="Sol_Val1"/>
      <sheetName val="Res_Val1"/>
      <sheetName val="OBRAS_PROV__Y_PRELIM_1"/>
      <sheetName val="EST_ESCALERAS1"/>
      <sheetName val="PC-19053_RP_PURUCHUCO1"/>
      <sheetName val="Stb_x_Subfase_2"/>
      <sheetName val="Rev-_Mes2"/>
      <sheetName val="RESUMEN_1"/>
      <sheetName val="PRECIO_ACI1"/>
      <sheetName val="CAP_110"/>
      <sheetName val="CAP_21"/>
      <sheetName val="CAP_31"/>
      <sheetName val="CAP__41"/>
      <sheetName val="CAP_51"/>
      <sheetName val="CAP_61"/>
      <sheetName val="CAP_71"/>
      <sheetName val="CAP_81"/>
      <sheetName val="CAP_91"/>
      <sheetName val="CAP__101"/>
      <sheetName val="CAP_111"/>
      <sheetName val="CAP_121"/>
      <sheetName val="CAP_131"/>
      <sheetName val="CAP_141"/>
      <sheetName val="CAP_151"/>
      <sheetName val="CAP_161"/>
      <sheetName val="G_G__(OPTIMIZADO)1"/>
      <sheetName val="MODI_-_TIS1"/>
      <sheetName val="CAP_171"/>
      <sheetName val="CAP_181"/>
      <sheetName val="CAP_191"/>
      <sheetName val="CAP_201"/>
      <sheetName val="C_PART1"/>
      <sheetName val="C_G_VENTA1"/>
      <sheetName val="HOJA_DE_VENTA1"/>
      <sheetName val="Desglose_MOIN1"/>
      <sheetName val="Baremo_v02_001"/>
      <sheetName val="DATOS_TOTALES1"/>
      <sheetName val="CATALOGO_PRODUCTOS1"/>
      <sheetName val="P_E_M_1"/>
      <sheetName val="Avance_financiero1"/>
      <sheetName val="Encofrado_BVR_Unispan1"/>
      <sheetName val="17_Valorización1"/>
      <sheetName val="RESUMEN_DE_COTIZACION1"/>
      <sheetName val="OBRA_CIVIL1"/>
      <sheetName val="ESTRUCTURA_DE_HORMIGON1"/>
      <sheetName val="INSTALACION_ELECTRICA1"/>
      <sheetName val="Hoja2_(2)1"/>
      <sheetName val="Riesgos_y_Oportunidades1"/>
      <sheetName val="1__OP"/>
      <sheetName val="2__SEG"/>
      <sheetName val="03__EST"/>
      <sheetName val="04__ARQ"/>
      <sheetName val="05__IIEE"/>
      <sheetName val="06__IISS"/>
      <sheetName val="07__ACI"/>
      <sheetName val="08__GAS"/>
      <sheetName val="09__IIMM"/>
      <sheetName val="10__PYR"/>
      <sheetName val="Definiciones_(1)"/>
      <sheetName val="List_prec_"/>
      <sheetName val="PU_PRIMAX"/>
      <sheetName val="PROD_vs_FACTU1"/>
      <sheetName val="Analisis_AT_Energia1"/>
      <sheetName val="Detalle_AT_Energia1"/>
      <sheetName val="PRONOST_1"/>
      <sheetName val="Presentacion WAR ROOM"/>
      <sheetName val="LISTA"/>
      <sheetName val="LISTADO DE CÓ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9">
          <cell r="A9" t="str">
            <v>204-CE</v>
          </cell>
        </row>
      </sheetData>
      <sheetData sheetId="51">
        <row r="9">
          <cell r="A9" t="str">
            <v>204-CE</v>
          </cell>
        </row>
      </sheetData>
      <sheetData sheetId="52">
        <row r="9">
          <cell r="A9" t="str">
            <v>204-CE</v>
          </cell>
        </row>
      </sheetData>
      <sheetData sheetId="53">
        <row r="9">
          <cell r="A9" t="str">
            <v>204-CE</v>
          </cell>
        </row>
      </sheetData>
      <sheetData sheetId="54">
        <row r="9">
          <cell r="A9" t="str">
            <v>204-CE</v>
          </cell>
        </row>
      </sheetData>
      <sheetData sheetId="55">
        <row r="9">
          <cell r="A9" t="str">
            <v>204-CE</v>
          </cell>
        </row>
      </sheetData>
      <sheetData sheetId="56">
        <row r="9">
          <cell r="A9" t="str">
            <v>204-CE</v>
          </cell>
        </row>
      </sheetData>
      <sheetData sheetId="57">
        <row r="9">
          <cell r="A9" t="str">
            <v>204-CE</v>
          </cell>
        </row>
      </sheetData>
      <sheetData sheetId="58">
        <row r="9">
          <cell r="A9" t="str">
            <v>204-CE</v>
          </cell>
        </row>
      </sheetData>
      <sheetData sheetId="59">
        <row r="9">
          <cell r="A9" t="str">
            <v>204-CE</v>
          </cell>
        </row>
      </sheetData>
      <sheetData sheetId="60">
        <row r="9">
          <cell r="A9" t="str">
            <v>204-CE</v>
          </cell>
        </row>
      </sheetData>
      <sheetData sheetId="61">
        <row r="9">
          <cell r="A9" t="str">
            <v>204-CE</v>
          </cell>
        </row>
      </sheetData>
      <sheetData sheetId="62">
        <row r="9">
          <cell r="A9" t="str">
            <v>204-CE</v>
          </cell>
        </row>
      </sheetData>
      <sheetData sheetId="63">
        <row r="9">
          <cell r="A9" t="str">
            <v>204-CE</v>
          </cell>
        </row>
      </sheetData>
      <sheetData sheetId="64">
        <row r="9">
          <cell r="A9" t="str">
            <v>204-CE</v>
          </cell>
        </row>
      </sheetData>
      <sheetData sheetId="65">
        <row r="9">
          <cell r="A9" t="str">
            <v>204-CE</v>
          </cell>
        </row>
      </sheetData>
      <sheetData sheetId="66">
        <row r="9">
          <cell r="A9" t="str">
            <v>204-CE</v>
          </cell>
        </row>
      </sheetData>
      <sheetData sheetId="67">
        <row r="9">
          <cell r="A9" t="str">
            <v>204-CE</v>
          </cell>
        </row>
      </sheetData>
      <sheetData sheetId="68">
        <row r="9">
          <cell r="A9" t="str">
            <v>204-CE</v>
          </cell>
        </row>
      </sheetData>
      <sheetData sheetId="69">
        <row r="9">
          <cell r="A9" t="str">
            <v>204-CE</v>
          </cell>
        </row>
      </sheetData>
      <sheetData sheetId="70" refreshError="1"/>
      <sheetData sheetId="71">
        <row r="9">
          <cell r="A9" t="str">
            <v>204-CE</v>
          </cell>
        </row>
      </sheetData>
      <sheetData sheetId="72">
        <row r="9">
          <cell r="A9" t="str">
            <v>204-CE</v>
          </cell>
        </row>
      </sheetData>
      <sheetData sheetId="73" refreshError="1"/>
      <sheetData sheetId="74">
        <row r="9">
          <cell r="A9" t="str">
            <v>204-CE</v>
          </cell>
        </row>
      </sheetData>
      <sheetData sheetId="75">
        <row r="9">
          <cell r="A9" t="str">
            <v>204-CE</v>
          </cell>
        </row>
      </sheetData>
      <sheetData sheetId="76">
        <row r="9">
          <cell r="A9" t="str">
            <v>204-CE</v>
          </cell>
        </row>
      </sheetData>
      <sheetData sheetId="77">
        <row r="9">
          <cell r="A9" t="str">
            <v>204-CE</v>
          </cell>
        </row>
      </sheetData>
      <sheetData sheetId="78">
        <row r="9">
          <cell r="A9" t="str">
            <v>204-CE</v>
          </cell>
        </row>
      </sheetData>
      <sheetData sheetId="79">
        <row r="9">
          <cell r="A9" t="str">
            <v>204-CE</v>
          </cell>
        </row>
      </sheetData>
      <sheetData sheetId="80">
        <row r="9">
          <cell r="A9" t="str">
            <v>204-CE</v>
          </cell>
        </row>
      </sheetData>
      <sheetData sheetId="81">
        <row r="9">
          <cell r="A9" t="str">
            <v>204-CE</v>
          </cell>
        </row>
      </sheetData>
      <sheetData sheetId="82">
        <row r="9">
          <cell r="A9" t="str">
            <v>204-CE</v>
          </cell>
        </row>
      </sheetData>
      <sheetData sheetId="83">
        <row r="9">
          <cell r="A9" t="str">
            <v>204-CE</v>
          </cell>
        </row>
      </sheetData>
      <sheetData sheetId="84">
        <row r="9">
          <cell r="A9" t="str">
            <v>204-CE</v>
          </cell>
        </row>
      </sheetData>
      <sheetData sheetId="85">
        <row r="9">
          <cell r="A9" t="str">
            <v>204-CE</v>
          </cell>
        </row>
      </sheetData>
      <sheetData sheetId="86">
        <row r="9">
          <cell r="A9" t="str">
            <v>204-CE</v>
          </cell>
        </row>
      </sheetData>
      <sheetData sheetId="87">
        <row r="9">
          <cell r="A9" t="str">
            <v>204-CE</v>
          </cell>
        </row>
      </sheetData>
      <sheetData sheetId="88">
        <row r="9">
          <cell r="A9" t="str">
            <v>204-CE</v>
          </cell>
        </row>
      </sheetData>
      <sheetData sheetId="89">
        <row r="9">
          <cell r="A9" t="str">
            <v>204-CE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9">
          <cell r="A9" t="str">
            <v>204-CE</v>
          </cell>
        </row>
      </sheetData>
      <sheetData sheetId="105">
        <row r="9">
          <cell r="A9" t="str">
            <v>204-CE</v>
          </cell>
        </row>
      </sheetData>
      <sheetData sheetId="106">
        <row r="9">
          <cell r="A9" t="str">
            <v>204-CE</v>
          </cell>
        </row>
      </sheetData>
      <sheetData sheetId="107">
        <row r="9">
          <cell r="A9" t="str">
            <v>204-CE</v>
          </cell>
        </row>
      </sheetData>
      <sheetData sheetId="108">
        <row r="9">
          <cell r="A9" t="str">
            <v>204-CE</v>
          </cell>
        </row>
      </sheetData>
      <sheetData sheetId="109">
        <row r="9">
          <cell r="A9" t="str">
            <v>204-CE</v>
          </cell>
        </row>
      </sheetData>
      <sheetData sheetId="110">
        <row r="9">
          <cell r="A9" t="str">
            <v>204-CE</v>
          </cell>
        </row>
      </sheetData>
      <sheetData sheetId="111">
        <row r="9">
          <cell r="A9" t="str">
            <v>204-CE</v>
          </cell>
        </row>
      </sheetData>
      <sheetData sheetId="112">
        <row r="9">
          <cell r="A9" t="str">
            <v>204-CE</v>
          </cell>
        </row>
      </sheetData>
      <sheetData sheetId="113">
        <row r="9">
          <cell r="A9" t="str">
            <v>204-CE</v>
          </cell>
        </row>
      </sheetData>
      <sheetData sheetId="114">
        <row r="9">
          <cell r="A9" t="str">
            <v>204-CE</v>
          </cell>
        </row>
      </sheetData>
      <sheetData sheetId="115">
        <row r="9">
          <cell r="A9" t="str">
            <v>204-CE</v>
          </cell>
        </row>
      </sheetData>
      <sheetData sheetId="116">
        <row r="9">
          <cell r="A9" t="str">
            <v>204-CE</v>
          </cell>
        </row>
      </sheetData>
      <sheetData sheetId="117">
        <row r="9">
          <cell r="A9" t="str">
            <v>204-CE</v>
          </cell>
        </row>
      </sheetData>
      <sheetData sheetId="118">
        <row r="9">
          <cell r="A9" t="str">
            <v>204-CE</v>
          </cell>
        </row>
      </sheetData>
      <sheetData sheetId="119">
        <row r="9">
          <cell r="A9" t="str">
            <v>204-CE</v>
          </cell>
        </row>
      </sheetData>
      <sheetData sheetId="120">
        <row r="9">
          <cell r="A9" t="str">
            <v>204-CE</v>
          </cell>
        </row>
      </sheetData>
      <sheetData sheetId="121">
        <row r="9">
          <cell r="A9" t="str">
            <v>204-CE</v>
          </cell>
        </row>
      </sheetData>
      <sheetData sheetId="122">
        <row r="9">
          <cell r="A9" t="str">
            <v>204-CE</v>
          </cell>
        </row>
      </sheetData>
      <sheetData sheetId="123">
        <row r="9">
          <cell r="A9" t="str">
            <v>204-CE</v>
          </cell>
        </row>
      </sheetData>
      <sheetData sheetId="124">
        <row r="9">
          <cell r="A9" t="str">
            <v>204-CE</v>
          </cell>
        </row>
      </sheetData>
      <sheetData sheetId="125">
        <row r="9">
          <cell r="A9" t="str">
            <v>204-CE</v>
          </cell>
        </row>
      </sheetData>
      <sheetData sheetId="126">
        <row r="9">
          <cell r="A9" t="str">
            <v>204-CE</v>
          </cell>
        </row>
      </sheetData>
      <sheetData sheetId="127">
        <row r="9">
          <cell r="A9" t="str">
            <v>204-CE</v>
          </cell>
        </row>
      </sheetData>
      <sheetData sheetId="128">
        <row r="9">
          <cell r="A9" t="str">
            <v>204-CE</v>
          </cell>
        </row>
      </sheetData>
      <sheetData sheetId="129">
        <row r="9">
          <cell r="A9" t="str">
            <v>204-CE</v>
          </cell>
        </row>
      </sheetData>
      <sheetData sheetId="130">
        <row r="9">
          <cell r="A9" t="str">
            <v>204-CE</v>
          </cell>
        </row>
      </sheetData>
      <sheetData sheetId="131">
        <row r="9">
          <cell r="A9" t="str">
            <v>204-CE</v>
          </cell>
        </row>
      </sheetData>
      <sheetData sheetId="132">
        <row r="9">
          <cell r="A9" t="str">
            <v>204-CE</v>
          </cell>
        </row>
      </sheetData>
      <sheetData sheetId="133">
        <row r="9">
          <cell r="A9" t="str">
            <v>204-CE</v>
          </cell>
        </row>
      </sheetData>
      <sheetData sheetId="134">
        <row r="9">
          <cell r="A9" t="str">
            <v>204-CE</v>
          </cell>
        </row>
      </sheetData>
      <sheetData sheetId="135">
        <row r="9">
          <cell r="A9" t="str">
            <v>204-CE</v>
          </cell>
        </row>
      </sheetData>
      <sheetData sheetId="136">
        <row r="9">
          <cell r="A9" t="str">
            <v>204-CE</v>
          </cell>
        </row>
      </sheetData>
      <sheetData sheetId="137">
        <row r="9">
          <cell r="A9" t="str">
            <v>204-CE</v>
          </cell>
        </row>
      </sheetData>
      <sheetData sheetId="138">
        <row r="9">
          <cell r="A9" t="str">
            <v>204-CE</v>
          </cell>
        </row>
      </sheetData>
      <sheetData sheetId="139">
        <row r="9">
          <cell r="A9" t="str">
            <v>204-CE</v>
          </cell>
        </row>
      </sheetData>
      <sheetData sheetId="140">
        <row r="9">
          <cell r="A9" t="str">
            <v>204-CE</v>
          </cell>
        </row>
      </sheetData>
      <sheetData sheetId="141">
        <row r="9">
          <cell r="A9" t="str">
            <v>204-CE</v>
          </cell>
        </row>
      </sheetData>
      <sheetData sheetId="142">
        <row r="9">
          <cell r="A9" t="str">
            <v>204-CE</v>
          </cell>
        </row>
      </sheetData>
      <sheetData sheetId="143">
        <row r="9">
          <cell r="A9" t="str">
            <v>204-CE</v>
          </cell>
        </row>
      </sheetData>
      <sheetData sheetId="144">
        <row r="9">
          <cell r="A9" t="str">
            <v>204-CE</v>
          </cell>
        </row>
      </sheetData>
      <sheetData sheetId="145">
        <row r="9">
          <cell r="A9" t="str">
            <v>204-CE</v>
          </cell>
        </row>
      </sheetData>
      <sheetData sheetId="146">
        <row r="9">
          <cell r="A9" t="str">
            <v>204-CE</v>
          </cell>
        </row>
      </sheetData>
      <sheetData sheetId="147">
        <row r="9">
          <cell r="A9" t="str">
            <v>204-CE</v>
          </cell>
        </row>
      </sheetData>
      <sheetData sheetId="148">
        <row r="9">
          <cell r="A9" t="str">
            <v>204-CE</v>
          </cell>
        </row>
      </sheetData>
      <sheetData sheetId="149">
        <row r="9">
          <cell r="A9" t="str">
            <v>204-CE</v>
          </cell>
        </row>
      </sheetData>
      <sheetData sheetId="150">
        <row r="9">
          <cell r="A9" t="str">
            <v>204-CE</v>
          </cell>
        </row>
      </sheetData>
      <sheetData sheetId="151">
        <row r="9">
          <cell r="A9" t="str">
            <v>204-CE</v>
          </cell>
        </row>
      </sheetData>
      <sheetData sheetId="152">
        <row r="9">
          <cell r="A9" t="str">
            <v>204-CE</v>
          </cell>
        </row>
      </sheetData>
      <sheetData sheetId="153">
        <row r="9">
          <cell r="A9" t="str">
            <v>204-CE</v>
          </cell>
        </row>
      </sheetData>
      <sheetData sheetId="154">
        <row r="9">
          <cell r="A9" t="str">
            <v>204-CE</v>
          </cell>
        </row>
      </sheetData>
      <sheetData sheetId="155">
        <row r="9">
          <cell r="A9" t="str">
            <v>204-CE</v>
          </cell>
        </row>
      </sheetData>
      <sheetData sheetId="156">
        <row r="9">
          <cell r="A9" t="str">
            <v>204-CE</v>
          </cell>
        </row>
      </sheetData>
      <sheetData sheetId="157">
        <row r="9">
          <cell r="A9" t="str">
            <v>204-CE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>
        <row r="9">
          <cell r="A9" t="str">
            <v>204-CE</v>
          </cell>
        </row>
      </sheetData>
      <sheetData sheetId="163">
        <row r="9">
          <cell r="A9" t="str">
            <v>204-CE</v>
          </cell>
        </row>
      </sheetData>
      <sheetData sheetId="164">
        <row r="9">
          <cell r="A9" t="str">
            <v>204-CE</v>
          </cell>
        </row>
      </sheetData>
      <sheetData sheetId="165">
        <row r="9">
          <cell r="A9" t="str">
            <v>204-CE</v>
          </cell>
        </row>
      </sheetData>
      <sheetData sheetId="166">
        <row r="9">
          <cell r="A9" t="str">
            <v>204-CE</v>
          </cell>
        </row>
      </sheetData>
      <sheetData sheetId="167">
        <row r="9">
          <cell r="A9" t="str">
            <v>204-CE</v>
          </cell>
        </row>
      </sheetData>
      <sheetData sheetId="168">
        <row r="9">
          <cell r="A9" t="str">
            <v>204-CE</v>
          </cell>
        </row>
      </sheetData>
      <sheetData sheetId="169">
        <row r="9">
          <cell r="A9" t="str">
            <v>204-CE</v>
          </cell>
        </row>
      </sheetData>
      <sheetData sheetId="170" refreshError="1"/>
      <sheetData sheetId="171">
        <row r="9">
          <cell r="B9" t="str">
            <v>01</v>
          </cell>
        </row>
      </sheetData>
      <sheetData sheetId="172"/>
      <sheetData sheetId="173">
        <row r="9">
          <cell r="A9" t="str">
            <v>204-CE</v>
          </cell>
        </row>
      </sheetData>
      <sheetData sheetId="174">
        <row r="9">
          <cell r="A9" t="str">
            <v>204-CE</v>
          </cell>
        </row>
      </sheetData>
      <sheetData sheetId="175">
        <row r="9">
          <cell r="A9" t="str">
            <v>204-CE</v>
          </cell>
        </row>
      </sheetData>
      <sheetData sheetId="176">
        <row r="9">
          <cell r="B9">
            <v>0</v>
          </cell>
        </row>
      </sheetData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>
        <row r="9">
          <cell r="A9" t="str">
            <v>204-CE</v>
          </cell>
        </row>
      </sheetData>
      <sheetData sheetId="205">
        <row r="9">
          <cell r="A9" t="str">
            <v>204-CE</v>
          </cell>
        </row>
      </sheetData>
      <sheetData sheetId="206" refreshError="1"/>
      <sheetData sheetId="207" refreshError="1"/>
      <sheetData sheetId="208" refreshError="1"/>
      <sheetData sheetId="209" refreshError="1"/>
      <sheetData sheetId="210">
        <row r="9">
          <cell r="B9" t="str">
            <v>Abril</v>
          </cell>
        </row>
      </sheetData>
      <sheetData sheetId="211"/>
      <sheetData sheetId="212"/>
      <sheetData sheetId="213"/>
      <sheetData sheetId="214">
        <row r="9">
          <cell r="B9" t="str">
            <v>Abril</v>
          </cell>
        </row>
      </sheetData>
      <sheetData sheetId="215"/>
      <sheetData sheetId="216">
        <row r="9">
          <cell r="B9" t="str">
            <v>Abril</v>
          </cell>
        </row>
      </sheetData>
      <sheetData sheetId="217"/>
      <sheetData sheetId="218"/>
      <sheetData sheetId="219"/>
      <sheetData sheetId="220">
        <row r="9">
          <cell r="B9" t="str">
            <v>Abril</v>
          </cell>
        </row>
      </sheetData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>
        <row r="9">
          <cell r="A9" t="str">
            <v>204-CE</v>
          </cell>
        </row>
      </sheetData>
      <sheetData sheetId="229">
        <row r="9">
          <cell r="A9" t="str">
            <v>204-CE</v>
          </cell>
        </row>
      </sheetData>
      <sheetData sheetId="230">
        <row r="9">
          <cell r="A9" t="str">
            <v>204-CE</v>
          </cell>
        </row>
      </sheetData>
      <sheetData sheetId="231">
        <row r="9">
          <cell r="A9" t="str">
            <v>204-CE</v>
          </cell>
        </row>
      </sheetData>
      <sheetData sheetId="232">
        <row r="9">
          <cell r="A9" t="str">
            <v>204-CE</v>
          </cell>
        </row>
      </sheetData>
      <sheetData sheetId="233">
        <row r="9">
          <cell r="A9" t="str">
            <v>204-CE</v>
          </cell>
        </row>
      </sheetData>
      <sheetData sheetId="234">
        <row r="9">
          <cell r="A9" t="str">
            <v>204-CE</v>
          </cell>
        </row>
      </sheetData>
      <sheetData sheetId="235">
        <row r="9">
          <cell r="A9" t="str">
            <v>204-CE</v>
          </cell>
        </row>
      </sheetData>
      <sheetData sheetId="236">
        <row r="9">
          <cell r="A9" t="str">
            <v>204-CE</v>
          </cell>
        </row>
      </sheetData>
      <sheetData sheetId="237">
        <row r="9">
          <cell r="A9" t="str">
            <v>204-CE</v>
          </cell>
        </row>
      </sheetData>
      <sheetData sheetId="238">
        <row r="9">
          <cell r="B9">
            <v>0</v>
          </cell>
        </row>
      </sheetData>
      <sheetData sheetId="239">
        <row r="9">
          <cell r="B9">
            <v>0</v>
          </cell>
        </row>
      </sheetData>
      <sheetData sheetId="240">
        <row r="9">
          <cell r="A9" t="str">
            <v>204-CE</v>
          </cell>
        </row>
      </sheetData>
      <sheetData sheetId="241">
        <row r="9">
          <cell r="A9" t="str">
            <v>204-CE</v>
          </cell>
        </row>
      </sheetData>
      <sheetData sheetId="242">
        <row r="9">
          <cell r="A9" t="str">
            <v>204-CE</v>
          </cell>
        </row>
      </sheetData>
      <sheetData sheetId="243">
        <row r="9">
          <cell r="A9" t="str">
            <v>204-CE</v>
          </cell>
        </row>
      </sheetData>
      <sheetData sheetId="244">
        <row r="9">
          <cell r="A9" t="str">
            <v>204-CE</v>
          </cell>
        </row>
      </sheetData>
      <sheetData sheetId="245">
        <row r="9">
          <cell r="A9" t="str">
            <v>204-CE</v>
          </cell>
        </row>
      </sheetData>
      <sheetData sheetId="246">
        <row r="9">
          <cell r="A9" t="str">
            <v>204-CE</v>
          </cell>
        </row>
      </sheetData>
      <sheetData sheetId="247">
        <row r="9">
          <cell r="A9" t="str">
            <v>204-CE</v>
          </cell>
        </row>
      </sheetData>
      <sheetData sheetId="248">
        <row r="9">
          <cell r="A9" t="str">
            <v>204-CE</v>
          </cell>
        </row>
      </sheetData>
      <sheetData sheetId="249">
        <row r="9">
          <cell r="A9" t="str">
            <v>204-CE</v>
          </cell>
        </row>
      </sheetData>
      <sheetData sheetId="250">
        <row r="9">
          <cell r="B9" t="str">
            <v>OFERTA:</v>
          </cell>
        </row>
      </sheetData>
      <sheetData sheetId="251">
        <row r="9">
          <cell r="A9" t="str">
            <v>204-CE</v>
          </cell>
        </row>
      </sheetData>
      <sheetData sheetId="252">
        <row r="9">
          <cell r="A9" t="str">
            <v>204-CE</v>
          </cell>
        </row>
      </sheetData>
      <sheetData sheetId="253">
        <row r="9">
          <cell r="A9" t="str">
            <v>204-CE</v>
          </cell>
        </row>
      </sheetData>
      <sheetData sheetId="254">
        <row r="9">
          <cell r="A9" t="str">
            <v>204-CE</v>
          </cell>
        </row>
      </sheetData>
      <sheetData sheetId="255">
        <row r="9">
          <cell r="A9" t="str">
            <v>204-CE</v>
          </cell>
        </row>
      </sheetData>
      <sheetData sheetId="256">
        <row r="9">
          <cell r="A9" t="str">
            <v>204-CE</v>
          </cell>
        </row>
      </sheetData>
      <sheetData sheetId="257">
        <row r="9">
          <cell r="A9" t="str">
            <v>204-CE</v>
          </cell>
        </row>
      </sheetData>
      <sheetData sheetId="258">
        <row r="9">
          <cell r="A9" t="str">
            <v>204-CE</v>
          </cell>
        </row>
      </sheetData>
      <sheetData sheetId="259">
        <row r="9">
          <cell r="A9" t="str">
            <v>204-CE</v>
          </cell>
        </row>
      </sheetData>
      <sheetData sheetId="260">
        <row r="9">
          <cell r="A9" t="str">
            <v>204-CE</v>
          </cell>
        </row>
      </sheetData>
      <sheetData sheetId="261">
        <row r="9">
          <cell r="A9" t="str">
            <v>204-CE</v>
          </cell>
        </row>
      </sheetData>
      <sheetData sheetId="262">
        <row r="9">
          <cell r="A9" t="str">
            <v>204-CE</v>
          </cell>
        </row>
      </sheetData>
      <sheetData sheetId="263">
        <row r="9">
          <cell r="A9" t="str">
            <v>204-CE</v>
          </cell>
        </row>
      </sheetData>
      <sheetData sheetId="264">
        <row r="9">
          <cell r="A9" t="str">
            <v>204-CE</v>
          </cell>
        </row>
      </sheetData>
      <sheetData sheetId="265">
        <row r="9">
          <cell r="A9" t="str">
            <v>204-CE</v>
          </cell>
        </row>
      </sheetData>
      <sheetData sheetId="266">
        <row r="9">
          <cell r="A9" t="str">
            <v>204-CE</v>
          </cell>
        </row>
      </sheetData>
      <sheetData sheetId="267">
        <row r="9">
          <cell r="A9" t="str">
            <v>204-CE</v>
          </cell>
        </row>
      </sheetData>
      <sheetData sheetId="268">
        <row r="9">
          <cell r="A9" t="str">
            <v>204-CE</v>
          </cell>
        </row>
      </sheetData>
      <sheetData sheetId="269">
        <row r="9">
          <cell r="A9" t="str">
            <v>204-CE</v>
          </cell>
        </row>
      </sheetData>
      <sheetData sheetId="270">
        <row r="9">
          <cell r="A9" t="str">
            <v>204-CE</v>
          </cell>
        </row>
      </sheetData>
      <sheetData sheetId="271">
        <row r="9">
          <cell r="A9" t="str">
            <v>204-CE</v>
          </cell>
        </row>
      </sheetData>
      <sheetData sheetId="272">
        <row r="9">
          <cell r="A9" t="str">
            <v>204-CE</v>
          </cell>
        </row>
      </sheetData>
      <sheetData sheetId="273">
        <row r="9">
          <cell r="A9" t="str">
            <v>204-CE</v>
          </cell>
        </row>
      </sheetData>
      <sheetData sheetId="274">
        <row r="9">
          <cell r="A9" t="str">
            <v>204-CE</v>
          </cell>
        </row>
      </sheetData>
      <sheetData sheetId="275">
        <row r="9">
          <cell r="A9" t="str">
            <v>204-CE</v>
          </cell>
        </row>
      </sheetData>
      <sheetData sheetId="276">
        <row r="9">
          <cell r="A9" t="str">
            <v>204-CE</v>
          </cell>
        </row>
      </sheetData>
      <sheetData sheetId="277">
        <row r="9">
          <cell r="A9" t="str">
            <v>204-CE</v>
          </cell>
        </row>
      </sheetData>
      <sheetData sheetId="278"/>
      <sheetData sheetId="279"/>
      <sheetData sheetId="280"/>
      <sheetData sheetId="28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>
        <row r="9">
          <cell r="A9" t="str">
            <v>204-CE</v>
          </cell>
        </row>
      </sheetData>
      <sheetData sheetId="290">
        <row r="9">
          <cell r="A9" t="str">
            <v>204-CE</v>
          </cell>
        </row>
      </sheetData>
      <sheetData sheetId="291">
        <row r="9">
          <cell r="A9" t="str">
            <v>204-CE</v>
          </cell>
        </row>
      </sheetData>
      <sheetData sheetId="292">
        <row r="9">
          <cell r="A9" t="str">
            <v>204-CE</v>
          </cell>
        </row>
      </sheetData>
      <sheetData sheetId="293">
        <row r="9">
          <cell r="A9" t="str">
            <v>204-CE</v>
          </cell>
        </row>
      </sheetData>
      <sheetData sheetId="294">
        <row r="9">
          <cell r="A9" t="str">
            <v>204-CE</v>
          </cell>
        </row>
      </sheetData>
      <sheetData sheetId="295">
        <row r="9">
          <cell r="A9" t="str">
            <v>204-CE</v>
          </cell>
        </row>
      </sheetData>
      <sheetData sheetId="296"/>
      <sheetData sheetId="297">
        <row r="9">
          <cell r="A9" t="str">
            <v>204-CE</v>
          </cell>
        </row>
      </sheetData>
      <sheetData sheetId="298">
        <row r="9">
          <cell r="A9" t="str">
            <v>204-CE</v>
          </cell>
        </row>
      </sheetData>
      <sheetData sheetId="299">
        <row r="9">
          <cell r="A9" t="str">
            <v>204-CE</v>
          </cell>
        </row>
      </sheetData>
      <sheetData sheetId="300">
        <row r="9">
          <cell r="A9" t="str">
            <v>204-CE</v>
          </cell>
        </row>
      </sheetData>
      <sheetData sheetId="301">
        <row r="9">
          <cell r="A9" t="str">
            <v>204-CE</v>
          </cell>
        </row>
      </sheetData>
      <sheetData sheetId="302">
        <row r="9">
          <cell r="A9" t="str">
            <v>204-CE</v>
          </cell>
        </row>
      </sheetData>
      <sheetData sheetId="303">
        <row r="9">
          <cell r="A9" t="str">
            <v>204-CE</v>
          </cell>
        </row>
      </sheetData>
      <sheetData sheetId="304">
        <row r="9">
          <cell r="A9" t="str">
            <v>204-CE</v>
          </cell>
        </row>
      </sheetData>
      <sheetData sheetId="305">
        <row r="9">
          <cell r="A9" t="str">
            <v>204-CE</v>
          </cell>
        </row>
      </sheetData>
      <sheetData sheetId="306">
        <row r="9">
          <cell r="A9" t="str">
            <v>204-CE</v>
          </cell>
        </row>
      </sheetData>
      <sheetData sheetId="307">
        <row r="9">
          <cell r="A9" t="str">
            <v>204-CE</v>
          </cell>
        </row>
      </sheetData>
      <sheetData sheetId="308">
        <row r="9">
          <cell r="A9" t="str">
            <v>204-CE</v>
          </cell>
        </row>
      </sheetData>
      <sheetData sheetId="309">
        <row r="9">
          <cell r="A9" t="str">
            <v>204-CE</v>
          </cell>
        </row>
      </sheetData>
      <sheetData sheetId="310">
        <row r="9">
          <cell r="A9" t="str">
            <v>204-CE</v>
          </cell>
        </row>
      </sheetData>
      <sheetData sheetId="311">
        <row r="9">
          <cell r="A9" t="str">
            <v>204-CE</v>
          </cell>
        </row>
      </sheetData>
      <sheetData sheetId="312">
        <row r="9">
          <cell r="A9" t="str">
            <v>204-CE</v>
          </cell>
        </row>
      </sheetData>
      <sheetData sheetId="313">
        <row r="9">
          <cell r="A9" t="str">
            <v>204-CE</v>
          </cell>
        </row>
      </sheetData>
      <sheetData sheetId="314">
        <row r="9">
          <cell r="A9" t="str">
            <v>204-CE</v>
          </cell>
        </row>
      </sheetData>
      <sheetData sheetId="315">
        <row r="9">
          <cell r="A9" t="str">
            <v>204-CE</v>
          </cell>
        </row>
      </sheetData>
      <sheetData sheetId="316">
        <row r="9">
          <cell r="A9" t="str">
            <v>204-CE</v>
          </cell>
        </row>
      </sheetData>
      <sheetData sheetId="317">
        <row r="9">
          <cell r="A9" t="str">
            <v>204-CE</v>
          </cell>
        </row>
      </sheetData>
      <sheetData sheetId="318">
        <row r="9">
          <cell r="A9" t="str">
            <v>204-CE</v>
          </cell>
        </row>
      </sheetData>
      <sheetData sheetId="319">
        <row r="9">
          <cell r="A9" t="str">
            <v>204-CE</v>
          </cell>
        </row>
      </sheetData>
      <sheetData sheetId="320">
        <row r="9">
          <cell r="A9" t="str">
            <v>204-CE</v>
          </cell>
        </row>
      </sheetData>
      <sheetData sheetId="321">
        <row r="9">
          <cell r="A9" t="str">
            <v>204-CE</v>
          </cell>
        </row>
      </sheetData>
      <sheetData sheetId="322">
        <row r="9">
          <cell r="A9" t="str">
            <v>204-CE</v>
          </cell>
        </row>
      </sheetData>
      <sheetData sheetId="323">
        <row r="9">
          <cell r="A9" t="str">
            <v>204-CE</v>
          </cell>
        </row>
      </sheetData>
      <sheetData sheetId="324">
        <row r="9">
          <cell r="A9" t="str">
            <v>204-CE</v>
          </cell>
        </row>
      </sheetData>
      <sheetData sheetId="325">
        <row r="9">
          <cell r="A9" t="str">
            <v>204-CE</v>
          </cell>
        </row>
      </sheetData>
      <sheetData sheetId="326">
        <row r="9">
          <cell r="A9" t="str">
            <v>204-CE</v>
          </cell>
        </row>
      </sheetData>
      <sheetData sheetId="327">
        <row r="9">
          <cell r="A9" t="str">
            <v>204-CE</v>
          </cell>
        </row>
      </sheetData>
      <sheetData sheetId="328">
        <row r="9">
          <cell r="A9" t="str">
            <v>204-CE</v>
          </cell>
        </row>
      </sheetData>
      <sheetData sheetId="329">
        <row r="9">
          <cell r="A9" t="str">
            <v>204-CE</v>
          </cell>
        </row>
      </sheetData>
      <sheetData sheetId="330">
        <row r="9">
          <cell r="A9" t="str">
            <v>204-CE</v>
          </cell>
        </row>
      </sheetData>
      <sheetData sheetId="331">
        <row r="9">
          <cell r="A9" t="str">
            <v>204-CE</v>
          </cell>
        </row>
      </sheetData>
      <sheetData sheetId="332">
        <row r="9">
          <cell r="A9" t="str">
            <v>204-CE</v>
          </cell>
        </row>
      </sheetData>
      <sheetData sheetId="333">
        <row r="9">
          <cell r="A9" t="str">
            <v>204-CE</v>
          </cell>
        </row>
      </sheetData>
      <sheetData sheetId="334">
        <row r="9">
          <cell r="A9" t="str">
            <v>204-CE</v>
          </cell>
        </row>
      </sheetData>
      <sheetData sheetId="335">
        <row r="9">
          <cell r="A9" t="str">
            <v>204-CE</v>
          </cell>
        </row>
      </sheetData>
      <sheetData sheetId="336">
        <row r="9">
          <cell r="A9" t="str">
            <v>204-CE</v>
          </cell>
        </row>
      </sheetData>
      <sheetData sheetId="337">
        <row r="9">
          <cell r="A9" t="str">
            <v>204-CE</v>
          </cell>
        </row>
      </sheetData>
      <sheetData sheetId="338"/>
      <sheetData sheetId="339"/>
      <sheetData sheetId="340">
        <row r="9">
          <cell r="A9" t="str">
            <v>204-CE</v>
          </cell>
        </row>
      </sheetData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nJuan001"/>
      <sheetName val="Cineplex002"/>
      <sheetName val="Cineplex003"/>
      <sheetName val="etsa004"/>
      <sheetName val="villanova005"/>
      <sheetName val="cyk006"/>
      <sheetName val="milenio007"/>
      <sheetName val="schang008"/>
      <sheetName val="villanova009"/>
      <sheetName val="Seoane010"/>
      <sheetName val="Costa Sur 011"/>
      <sheetName val="Tater Ledgard 012"/>
      <sheetName val="Ecco Center  013"/>
      <sheetName val="Cineplex Confit.014 "/>
      <sheetName val="villanova015"/>
      <sheetName val="Cevicheria 016"/>
      <sheetName val="villanova 017"/>
      <sheetName val="Copacabana  018"/>
      <sheetName val="G y M  019"/>
      <sheetName val="ETSA 020"/>
      <sheetName val="costasur21"/>
      <sheetName val="Cineplex22"/>
      <sheetName val="Cineplex23"/>
      <sheetName val="nextel24"/>
      <sheetName val="dakota25"/>
      <sheetName val="etsa26"/>
      <sheetName val="Cineplex27"/>
      <sheetName val="Cineplex28"/>
      <sheetName val="ripley29"/>
      <sheetName val="Casa 30"/>
      <sheetName val="Refacc. Villanova 31"/>
      <sheetName val="Refacc. Alhambra 32"/>
      <sheetName val="Refacc. Tropicana 33"/>
      <sheetName val="Casa 34"/>
      <sheetName val="ripley 35"/>
      <sheetName val="dakota 36"/>
      <sheetName val="Ripley 37"/>
      <sheetName val="Marisol 38"/>
      <sheetName val="marisol 39"/>
      <sheetName val="nextel 40"/>
      <sheetName val="marisol 41"/>
      <sheetName val="marisol 42"/>
      <sheetName val="mimem 43"/>
      <sheetName val="aramburu 44"/>
      <sheetName val="aramburu 45"/>
      <sheetName val="Ripley 46"/>
      <sheetName val="karina 47"/>
      <sheetName val="mimem 48"/>
      <sheetName val="mimem 49"/>
      <sheetName val="mimem 50"/>
      <sheetName val="Ripley 51"/>
      <sheetName val="Ripley 52"/>
      <sheetName val="Ripley 53"/>
      <sheetName val="Ripley 54"/>
      <sheetName val="Liq. GE Vill. 55"/>
      <sheetName val="Caseta GE Vill. 56"/>
      <sheetName val="Cineplex Confit.014 modif."/>
      <sheetName val="Ripley 57"/>
      <sheetName val="Ripley 58"/>
      <sheetName val="Ripley 59"/>
      <sheetName val="Ripley 60"/>
      <sheetName val="Ripley 61"/>
      <sheetName val="SanJuan 62"/>
      <sheetName val="Dollar 63"/>
      <sheetName val="SanJuan 64"/>
      <sheetName val="Dollar 65"/>
      <sheetName val="Cineplex 66"/>
      <sheetName val="Cineplex Confit.014 modif. (2)"/>
      <sheetName val="VillanovaGE 67"/>
      <sheetName val="VillanovaGE 68"/>
      <sheetName val="VillanovaGE 69"/>
      <sheetName val="Refacc. Tropicana 70"/>
      <sheetName val="Ripley 71"/>
      <sheetName val="Rejas roberto 72"/>
      <sheetName val="Ripley 73"/>
      <sheetName val="Rejas roberto 74"/>
      <sheetName val="Tejada75"/>
      <sheetName val="Talia Reebok76"/>
      <sheetName val="Cineplex77"/>
      <sheetName val="Cineplex78"/>
      <sheetName val="Admiral 79"/>
      <sheetName val="Talia Reebok80"/>
      <sheetName val="Cineplex81"/>
      <sheetName val="Cineplex82"/>
      <sheetName val="Talia Reebok83"/>
      <sheetName val="Talia gesta84"/>
      <sheetName val="Cineplex85"/>
      <sheetName val="Schein 86"/>
      <sheetName val="Schein 87"/>
      <sheetName val="Cineplex 88"/>
      <sheetName val="BPalace 89"/>
      <sheetName val="Schein 90"/>
      <sheetName val="Magaly 91"/>
      <sheetName val="Rejas Robert 92"/>
      <sheetName val="SanJuan 93"/>
      <sheetName val="SanJuan 94"/>
      <sheetName val="nec 95"/>
      <sheetName val="select 96"/>
      <sheetName val="Magaly 97"/>
      <sheetName val="Cineplex 98"/>
      <sheetName val="Cineplex 99"/>
      <sheetName val="Reebok 100"/>
      <sheetName val="Reebok 101"/>
      <sheetName val="Reebok 102"/>
      <sheetName val="Reebok 103"/>
      <sheetName val="Reebok 104"/>
      <sheetName val="Reebok 105"/>
      <sheetName val="Reebok 106"/>
      <sheetName val="Reebok 107"/>
      <sheetName val="Cineplex 108"/>
      <sheetName val="pucp 109"/>
      <sheetName val="Talia Reebok110"/>
      <sheetName val="Rejas Robert 111"/>
      <sheetName val="Cineplex 112"/>
      <sheetName val="Cineplex 113"/>
      <sheetName val="Tycoel 114"/>
      <sheetName val="Cineplex 115"/>
      <sheetName val="Cineplex 116"/>
      <sheetName val="Cineplex 117"/>
      <sheetName val="Magaly 118"/>
      <sheetName val="Tycoel 119"/>
      <sheetName val="Cineplex 120"/>
      <sheetName val="uni 121"/>
      <sheetName val="delfines 122"/>
      <sheetName val="villanova 123"/>
      <sheetName val="Regazoni 124"/>
      <sheetName val="Tejada 125"/>
      <sheetName val="delfines 126"/>
      <sheetName val="Sra Vargas 127 "/>
      <sheetName val="Sr Arias 128"/>
      <sheetName val="Tejada 129"/>
      <sheetName val="Braun 130 "/>
      <sheetName val="Braun 131"/>
      <sheetName val="Tejada 132"/>
      <sheetName val="Cineplex 133"/>
      <sheetName val="Liebman 134"/>
      <sheetName val="Bpalace 135"/>
      <sheetName val="lizzy 136"/>
      <sheetName val="sanjuan 137"/>
      <sheetName val="Liebman 138"/>
      <sheetName val="bigtime 139"/>
      <sheetName val="Sra Vargas 140"/>
      <sheetName val="Ree-rip-jplaza 141"/>
      <sheetName val="Ree-sag-jplaza 142"/>
      <sheetName val="Ree-sag-SanI 143"/>
      <sheetName val="Ree-sa-SM 144"/>
      <sheetName val="Ree-ri-SM 145"/>
      <sheetName val="sanjuan 146"/>
      <sheetName val="jgio 147"/>
      <sheetName val="Tejada 148"/>
      <sheetName val="Palace 149"/>
      <sheetName val="Bpalace 150"/>
      <sheetName val="Big Time 151"/>
      <sheetName val="Liebman 152"/>
      <sheetName val="Tejada 153"/>
      <sheetName val="Radio Mar 154"/>
      <sheetName val="Big Time 155"/>
      <sheetName val="Big Time 156"/>
      <sheetName val="Cima Graf 157"/>
      <sheetName val="Cima Graf 158"/>
      <sheetName val="sanjuan 159"/>
      <sheetName val="villanova 160"/>
      <sheetName val="delfines 161"/>
      <sheetName val="Radio Inca 162"/>
      <sheetName val="Big Time 151m"/>
      <sheetName val="Big Time 110m"/>
      <sheetName val="Big Time 165"/>
      <sheetName val="Sheet1"/>
      <sheetName val="BASES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Hoja1"/>
      <sheetName val="Costa_Sur_011"/>
      <sheetName val="Tater_Ledgard_012"/>
      <sheetName val="Ecco_Center__013"/>
      <sheetName val="Cineplex_Confit_014_"/>
      <sheetName val="Cevicheria_016"/>
      <sheetName val="villanova_017"/>
      <sheetName val="Copacabana__018"/>
      <sheetName val="G_y_M__019"/>
      <sheetName val="ETSA_020"/>
      <sheetName val="Casa_30"/>
      <sheetName val="Refacc__Villanova_31"/>
      <sheetName val="Refacc__Alhambra_32"/>
      <sheetName val="Refacc__Tropicana_33"/>
      <sheetName val="Casa_34"/>
      <sheetName val="ripley_35"/>
      <sheetName val="dakota_36"/>
      <sheetName val="Ripley_37"/>
      <sheetName val="Marisol_38"/>
      <sheetName val="marisol_39"/>
      <sheetName val="nextel_40"/>
      <sheetName val="marisol_41"/>
      <sheetName val="marisol_42"/>
      <sheetName val="mimem_43"/>
      <sheetName val="aramburu_44"/>
      <sheetName val="aramburu_45"/>
      <sheetName val="Ripley_46"/>
      <sheetName val="karina_47"/>
      <sheetName val="mimem_48"/>
      <sheetName val="mimem_49"/>
      <sheetName val="mimem_50"/>
      <sheetName val="Ripley_51"/>
      <sheetName val="Ripley_52"/>
      <sheetName val="Ripley_53"/>
      <sheetName val="Ripley_54"/>
      <sheetName val="Liq__GE_Vill__55"/>
      <sheetName val="Caseta_GE_Vill__56"/>
      <sheetName val="Cineplex_Confit_014_modif_"/>
      <sheetName val="Ripley_57"/>
      <sheetName val="Ripley_58"/>
      <sheetName val="Ripley_59"/>
      <sheetName val="Ripley_60"/>
      <sheetName val="Ripley_61"/>
      <sheetName val="SanJuan_62"/>
      <sheetName val="Dollar_63"/>
      <sheetName val="SanJuan_64"/>
      <sheetName val="Dollar_65"/>
      <sheetName val="Cineplex_66"/>
      <sheetName val="Cineplex_Confit_014_modif__(2)"/>
      <sheetName val="VillanovaGE_67"/>
      <sheetName val="VillanovaGE_68"/>
      <sheetName val="VillanovaGE_69"/>
      <sheetName val="Refacc__Tropicana_70"/>
      <sheetName val="Ripley_71"/>
      <sheetName val="Rejas_roberto_72"/>
      <sheetName val="Ripley_73"/>
      <sheetName val="Rejas_roberto_74"/>
      <sheetName val="Talia_Reebok76"/>
      <sheetName val="Admiral_79"/>
      <sheetName val="Talia_Reebok80"/>
      <sheetName val="Talia_Reebok83"/>
      <sheetName val="Talia_gesta84"/>
      <sheetName val="Schein_86"/>
      <sheetName val="Schein_87"/>
      <sheetName val="Cineplex_88"/>
      <sheetName val="BPalace_89"/>
      <sheetName val="Schein_90"/>
      <sheetName val="Magaly_91"/>
      <sheetName val="Rejas_Robert_92"/>
      <sheetName val="SanJuan_93"/>
      <sheetName val="SanJuan_94"/>
      <sheetName val="nec_95"/>
      <sheetName val="select_96"/>
      <sheetName val="Magaly_97"/>
      <sheetName val="Cineplex_98"/>
      <sheetName val="Cineplex_99"/>
      <sheetName val="Reebok_100"/>
      <sheetName val="Reebok_101"/>
      <sheetName val="Reebok_102"/>
      <sheetName val="Reebok_103"/>
      <sheetName val="Reebok_104"/>
      <sheetName val="Reebok_105"/>
      <sheetName val="Reebok_106"/>
      <sheetName val="Reebok_107"/>
      <sheetName val="Cineplex_108"/>
      <sheetName val="pucp_109"/>
      <sheetName val="Talia_Reebok110"/>
      <sheetName val="Rejas_Robert_111"/>
      <sheetName val="Cineplex_112"/>
      <sheetName val="Cineplex_113"/>
      <sheetName val="Tycoel_114"/>
      <sheetName val="Cineplex_115"/>
      <sheetName val="Cineplex_116"/>
      <sheetName val="Cineplex_117"/>
      <sheetName val="Magaly_118"/>
      <sheetName val="Tycoel_119"/>
      <sheetName val="Cineplex_120"/>
      <sheetName val="uni_121"/>
      <sheetName val="delfines_122"/>
      <sheetName val="villanova_123"/>
      <sheetName val="Regazoni_124"/>
      <sheetName val="Tejada_125"/>
      <sheetName val="delfines_126"/>
      <sheetName val="Sra_Vargas_127_"/>
      <sheetName val="Sr_Arias_128"/>
      <sheetName val="Tejada_129"/>
      <sheetName val="Braun_130_"/>
      <sheetName val="Braun_131"/>
      <sheetName val="Tejada_132"/>
      <sheetName val="Cineplex_133"/>
      <sheetName val="Liebman_134"/>
      <sheetName val="Bpalace_135"/>
      <sheetName val="lizzy_136"/>
      <sheetName val="sanjuan_137"/>
      <sheetName val="Liebman_138"/>
      <sheetName val="bigtime_139"/>
      <sheetName val="Sra_Vargas_140"/>
      <sheetName val="Ree-rip-jplaza_141"/>
      <sheetName val="Ree-sag-jplaza_142"/>
      <sheetName val="Ree-sag-SanI_143"/>
      <sheetName val="Ree-sa-SM_144"/>
      <sheetName val="Ree-ri-SM_145"/>
      <sheetName val="sanjuan_146"/>
      <sheetName val="jgio_147"/>
      <sheetName val="Tejada_148"/>
      <sheetName val="Palace_149"/>
      <sheetName val="Bpalace_150"/>
      <sheetName val="Big_Time_151"/>
      <sheetName val="Liebman_152"/>
      <sheetName val="Tejada_153"/>
      <sheetName val="Radio_Mar_154"/>
      <sheetName val="Big_Time_155"/>
      <sheetName val="Big_Time_156"/>
      <sheetName val="Cima_Graf_157"/>
      <sheetName val="Cima_Graf_158"/>
      <sheetName val="sanjuan_159"/>
      <sheetName val="villanova_160"/>
      <sheetName val="delfines_161"/>
      <sheetName val="Radio_Inca_162"/>
      <sheetName val="Big_Time_151m"/>
      <sheetName val="Big_Time_110m"/>
      <sheetName val="Big_Time_1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mt"/>
      <sheetName val="eq"/>
      <sheetName val="puni"/>
      <sheetName val="presu"/>
      <sheetName val="gg"/>
      <sheetName val="주관사업"/>
      <sheetName val="Hoja3"/>
      <sheetName val="Hoja2"/>
      <sheetName val="Viguetas 36 REAL"/>
      <sheetName val="Encofrado BVR Unispan"/>
      <sheetName val="Viguetas_36_REAL"/>
      <sheetName val="Sheet1"/>
      <sheetName val="EQUIPMENT -2"/>
      <sheetName val="EQUIPMENT_-2"/>
      <sheetName val="RESUMEN DE COTIZACION"/>
      <sheetName val="OBRA CIVIL"/>
      <sheetName val="ESTRUCTURA DE HORMIGON"/>
      <sheetName val="INFRAESTRUCTURA"/>
      <sheetName val="INSTALACION ELECTRICA"/>
      <sheetName val="Tiraje Mix"/>
      <sheetName val="VIZ4"/>
      <sheetName val="VIZ7"/>
      <sheetName val="UZ"/>
      <sheetName val="Viguetas_36_REAL1"/>
      <sheetName val="Encofrado_BVR_Unispan"/>
      <sheetName val="EQUIPMENT_-21"/>
      <sheetName val="RESUMEN_DE_COTIZACION"/>
      <sheetName val="OBRA_CIVIL"/>
      <sheetName val="ESTRUCTURA_DE_HORMIGON"/>
      <sheetName val="INSTALACION_ELECTRICA"/>
      <sheetName val="Tiraje_Mix"/>
      <sheetName val="Viguetas_36_REAL2"/>
      <sheetName val="Encofrado_BVR_Unispan1"/>
      <sheetName val="EQUIPMENT_-22"/>
      <sheetName val="RESUMEN_DE_COTIZACION1"/>
      <sheetName val="OBRA_CIVIL1"/>
      <sheetName val="ESTRUCTURA_DE_HORMIGON1"/>
      <sheetName val="INSTALACION_ELECTRICA1"/>
      <sheetName val="Tiraje_Mix1"/>
      <sheetName val="ESTRIBADO"/>
      <sheetName val="Viguetas_36_REAL6"/>
      <sheetName val="Encofrado_BVR_Unispan4"/>
      <sheetName val="Tiraje_Mix4"/>
      <sheetName val="EQUIPMENT_-25"/>
      <sheetName val="RESUMEN_DE_COTIZACION4"/>
      <sheetName val="OBRA_CIVIL4"/>
      <sheetName val="ESTRUCTURA_DE_HORMIGON4"/>
      <sheetName val="INSTALACION_ELECTRICA4"/>
      <sheetName val="Viguetas_36_REAL3"/>
      <sheetName val="Viguetas_36_REAL4"/>
      <sheetName val="Encofrado_BVR_Unispan2"/>
      <sheetName val="Tiraje_Mix2"/>
      <sheetName val="EQUIPMENT_-23"/>
      <sheetName val="RESUMEN_DE_COTIZACION2"/>
      <sheetName val="OBRA_CIVIL2"/>
      <sheetName val="ESTRUCTURA_DE_HORMIGON2"/>
      <sheetName val="INSTALACION_ELECTRICA2"/>
      <sheetName val="Viguetas_36_REAL5"/>
      <sheetName val="Encofrado_BVR_Unispan3"/>
      <sheetName val="Tiraje_Mix3"/>
      <sheetName val="EQUIPMENT_-24"/>
      <sheetName val="RESUMEN_DE_COTIZACION3"/>
      <sheetName val="OBRA_CIVIL3"/>
      <sheetName val="ESTRUCTURA_DE_HORMIGON3"/>
      <sheetName val="INSTALACION_ELECTRICA3"/>
      <sheetName val="Viguetas_36_REAL10"/>
      <sheetName val="Encofrado_BVR_Unispan8"/>
      <sheetName val="Tiraje_Mix8"/>
      <sheetName val="EQUIPMENT_-29"/>
      <sheetName val="RESUMEN_DE_COTIZACION8"/>
      <sheetName val="OBRA_CIVIL8"/>
      <sheetName val="ESTRUCTURA_DE_HORMIGON8"/>
      <sheetName val="INSTALACION_ELECTRICA8"/>
      <sheetName val="Viguetas_36_REAL7"/>
      <sheetName val="Encofrado_BVR_Unispan5"/>
      <sheetName val="Tiraje_Mix5"/>
      <sheetName val="EQUIPMENT_-26"/>
      <sheetName val="RESUMEN_DE_COTIZACION5"/>
      <sheetName val="OBRA_CIVIL5"/>
      <sheetName val="ESTRUCTURA_DE_HORMIGON5"/>
      <sheetName val="INSTALACION_ELECTRICA5"/>
      <sheetName val="Viguetas_36_REAL8"/>
      <sheetName val="Encofrado_BVR_Unispan6"/>
      <sheetName val="Tiraje_Mix6"/>
      <sheetName val="EQUIPMENT_-27"/>
      <sheetName val="RESUMEN_DE_COTIZACION6"/>
      <sheetName val="OBRA_CIVIL6"/>
      <sheetName val="ESTRUCTURA_DE_HORMIGON6"/>
      <sheetName val="INSTALACION_ELECTRICA6"/>
      <sheetName val="Viguetas_36_REAL9"/>
      <sheetName val="Encofrado_BVR_Unispan7"/>
      <sheetName val="Tiraje_Mix7"/>
      <sheetName val="EQUIPMENT_-28"/>
      <sheetName val="RESUMEN_DE_COTIZACION7"/>
      <sheetName val="OBRA_CIVIL7"/>
      <sheetName val="ESTRUCTURA_DE_HORMIGON7"/>
      <sheetName val="INSTALACION_ELECTRICA7"/>
      <sheetName val="Viguetas_36_REAL11"/>
      <sheetName val="Encofrado_BVR_Unispan9"/>
      <sheetName val="Tiraje_Mix9"/>
      <sheetName val="EQUIPMENT_-210"/>
      <sheetName val="RESUMEN_DE_COTIZACION9"/>
      <sheetName val="OBRA_CIVIL9"/>
      <sheetName val="ESTRUCTURA_DE_HORMIGON9"/>
      <sheetName val="INSTALACION_ELECTRICA9"/>
      <sheetName val="GENERAL"/>
      <sheetName val="Av Sem 45"/>
      <sheetName val="Av Sem 02"/>
      <sheetName val="4. CORTE"/>
      <sheetName val="Hoja1"/>
      <sheetName val="7813H-SS"/>
      <sheetName val="EQUIPMENT_-211"/>
      <sheetName val="OS"/>
      <sheetName val="Applications"/>
      <sheetName val="Av_Sem_45"/>
      <sheetName val="Av_Sem_02"/>
      <sheetName val=""/>
      <sheetName val="INDIRECTOS"/>
      <sheetName val="EQUIPMENT_-212"/>
      <sheetName val="Encofrado_BVR_Unispan10"/>
      <sheetName val="RESUMEN_DE_COTIZACION10"/>
      <sheetName val="OBRA_CIVIL10"/>
      <sheetName val="ESTRUCTURA_DE_HORMIGON10"/>
      <sheetName val="INSTALACION_ELECTRICA10"/>
      <sheetName val="Tiraje_Mix10"/>
      <sheetName val="Viguetas_36_REAL12"/>
      <sheetName val="Av_Sem_451"/>
      <sheetName val="Av_Sem_021"/>
      <sheetName val="4__CORTE"/>
      <sheetName val="Viguetas_36_REAL13"/>
      <sheetName val="Encofrado_BVR_Unispan11"/>
      <sheetName val="EQUIPMENT_-213"/>
      <sheetName val="RESUMEN_DE_COTIZACION11"/>
      <sheetName val="OBRA_CIVIL11"/>
      <sheetName val="ESTRUCTURA_DE_HORMIGON11"/>
      <sheetName val="INSTALACION_ELECTRICA11"/>
      <sheetName val="Tiraje_Mix11"/>
      <sheetName val="Av_Sem_452"/>
      <sheetName val="Av_Sem_022"/>
      <sheetName val="4__CORTE1"/>
      <sheetName val="APU-A. Inst. Elect.1"/>
      <sheetName val="F-05"/>
      <sheetName val="APU-A__Inst__Elect_1"/>
      <sheetName val="PRECIOS MATERIALES"/>
      <sheetName val="G"/>
      <sheetName val="ANÁLISIS GG"/>
      <sheetName val="Tuberia"/>
      <sheetName val="LIMA-CANTA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OOPP"/>
      <sheetName val="N°1"/>
      <sheetName val="10241PIP1ON-SITE"/>
      <sheetName val="10241EQLIST"/>
      <sheetName val="RESUMEN"/>
      <sheetName val="PPTO"/>
      <sheetName val="G.G."/>
      <sheetName val="Viguetas_36_REAL14"/>
      <sheetName val="Encofrado_BVR_Unispan12"/>
      <sheetName val="EQUIPMENT_-214"/>
      <sheetName val="RESUMEN_DE_COTIZACION12"/>
      <sheetName val="OBRA_CIVIL12"/>
      <sheetName val="ESTRUCTURA_DE_HORMIGON12"/>
      <sheetName val="INSTALACION_ELECTRICA12"/>
      <sheetName val="Tiraje_Mix12"/>
      <sheetName val="Av_Sem_453"/>
      <sheetName val="Av_Sem_023"/>
      <sheetName val="4__CORTE2"/>
      <sheetName val="PPTO "/>
      <sheetName val="A.P.U"/>
      <sheetName val="Viguetas_36_REAL15"/>
      <sheetName val="Encofrado_BVR_Unispan13"/>
      <sheetName val="EQUIPMENT_-215"/>
      <sheetName val="RESUMEN_DE_COTIZACION13"/>
      <sheetName val="OBRA_CIVIL13"/>
      <sheetName val="ESTRUCTURA_DE_HORMIGON13"/>
      <sheetName val="INSTALACION_ELECTRICA13"/>
      <sheetName val="Tiraje_Mix13"/>
      <sheetName val="4__CORTE3"/>
      <sheetName val="Av_Sem_454"/>
      <sheetName val="Av_Sem_024"/>
      <sheetName val="APU-A__Inst__Elect_11"/>
      <sheetName val="Viguetas_36_REAL17"/>
      <sheetName val="Encofrado_BVR_Unispan15"/>
      <sheetName val="EQUIPMENT_-217"/>
      <sheetName val="RESUMEN_DE_COTIZACION15"/>
      <sheetName val="OBRA_CIVIL15"/>
      <sheetName val="ESTRUCTURA_DE_HORMIGON15"/>
      <sheetName val="INSTALACION_ELECTRICA15"/>
      <sheetName val="Tiraje_Mix15"/>
      <sheetName val="4__CORTE5"/>
      <sheetName val="Av_Sem_456"/>
      <sheetName val="Av_Sem_026"/>
      <sheetName val="APU-A__Inst__Elect_13"/>
      <sheetName val="Viguetas_36_REAL16"/>
      <sheetName val="Encofrado_BVR_Unispan14"/>
      <sheetName val="EQUIPMENT_-216"/>
      <sheetName val="RESUMEN_DE_COTIZACION14"/>
      <sheetName val="OBRA_CIVIL14"/>
      <sheetName val="ESTRUCTURA_DE_HORMIGON14"/>
      <sheetName val="INSTALACION_ELECTRICA14"/>
      <sheetName val="Tiraje_Mix14"/>
      <sheetName val="4__CORTE4"/>
      <sheetName val="Av_Sem_455"/>
      <sheetName val="Av_Sem_025"/>
      <sheetName val="APU-A__Inst__Elect_12"/>
      <sheetName val="Viguetas_36_REAL18"/>
      <sheetName val="Encofrado_BVR_Unispan16"/>
      <sheetName val="EQUIPMENT_-218"/>
      <sheetName val="RESUMEN_DE_COTIZACION16"/>
      <sheetName val="OBRA_CIVIL16"/>
      <sheetName val="ESTRUCTURA_DE_HORMIGON16"/>
      <sheetName val="INSTALACION_ELECTRICA16"/>
      <sheetName val="Tiraje_Mix16"/>
      <sheetName val="4__CORTE6"/>
      <sheetName val="Av_Sem_457"/>
      <sheetName val="Av_Sem_027"/>
      <sheetName val="APU-A__Inst__Elect_14"/>
      <sheetName val="WEEKBASE"/>
      <sheetName val="4 Week Sched"/>
      <sheetName val="analisis"/>
      <sheetName val="TABLEROS"/>
      <sheetName val="Data"/>
      <sheetName val="Sol.Val"/>
      <sheetName val="Res.Val"/>
      <sheetName val="OBRAS PROV. Y PRELIM."/>
      <sheetName val="EST ESCALERAS"/>
      <sheetName val="PC-19053 RP PURUCHUCO"/>
      <sheetName val="Datos"/>
      <sheetName val="ANÁLISIS_GG"/>
      <sheetName val="Damper"/>
      <sheetName val="Presup"/>
      <sheetName val="Viguetas_36_REAL19"/>
      <sheetName val="Encofrado_BVR_Unispan17"/>
      <sheetName val="Tiraje_Mix17"/>
      <sheetName val="EQUIPMENT_-219"/>
      <sheetName val="RESUMEN_DE_COTIZACION17"/>
      <sheetName val="OBRA_CIVIL17"/>
      <sheetName val="ESTRUCTURA_DE_HORMIGON17"/>
      <sheetName val="INSTALACION_ELECTRICA17"/>
      <sheetName val="4__CORTE7"/>
      <sheetName val="Av_Sem_458"/>
      <sheetName val="Av_Sem_028"/>
      <sheetName val="Viguetas_36_REAL22"/>
      <sheetName val="Encofrado_BVR_Unispan20"/>
      <sheetName val="EQUIPMENT_-222"/>
      <sheetName val="RESUMEN_DE_COTIZACION20"/>
      <sheetName val="OBRA_CIVIL20"/>
      <sheetName val="ESTRUCTURA_DE_HORMIGON20"/>
      <sheetName val="INSTALACION_ELECTRICA20"/>
      <sheetName val="Tiraje_Mix20"/>
      <sheetName val="4__CORTE10"/>
      <sheetName val="Av_Sem_4511"/>
      <sheetName val="Av_Sem_0211"/>
      <sheetName val="APU-A__Inst__Elect_17"/>
      <sheetName val="Viguetas_36_REAL20"/>
      <sheetName val="Encofrado_BVR_Unispan18"/>
      <sheetName val="EQUIPMENT_-220"/>
      <sheetName val="RESUMEN_DE_COTIZACION18"/>
      <sheetName val="OBRA_CIVIL18"/>
      <sheetName val="ESTRUCTURA_DE_HORMIGON18"/>
      <sheetName val="INSTALACION_ELECTRICA18"/>
      <sheetName val="Tiraje_Mix18"/>
      <sheetName val="4__CORTE8"/>
      <sheetName val="Av_Sem_459"/>
      <sheetName val="Av_Sem_029"/>
      <sheetName val="APU-A__Inst__Elect_15"/>
      <sheetName val="Viguetas_36_REAL21"/>
      <sheetName val="Encofrado_BVR_Unispan19"/>
      <sheetName val="EQUIPMENT_-221"/>
      <sheetName val="RESUMEN_DE_COTIZACION19"/>
      <sheetName val="OBRA_CIVIL19"/>
      <sheetName val="ESTRUCTURA_DE_HORMIGON19"/>
      <sheetName val="INSTALACION_ELECTRICA19"/>
      <sheetName val="Tiraje_Mix19"/>
      <sheetName val="4__CORTE9"/>
      <sheetName val="Av_Sem_4510"/>
      <sheetName val="Av_Sem_0210"/>
      <sheetName val="APU-A__Inst__Elect_16"/>
      <sheetName val="Viguetas_36_REAL23"/>
      <sheetName val="Encofrado_BVR_Unispan21"/>
      <sheetName val="EQUIPMENT_-223"/>
      <sheetName val="RESUMEN_DE_COTIZACION21"/>
      <sheetName val="OBRA_CIVIL21"/>
      <sheetName val="ESTRUCTURA_DE_HORMIGON21"/>
      <sheetName val="INSTALACION_ELECTRICA21"/>
      <sheetName val="Tiraje_Mix21"/>
      <sheetName val="4__CORTE11"/>
      <sheetName val="Av_Sem_4512"/>
      <sheetName val="Av_Sem_0212"/>
      <sheetName val="Basedatos"/>
      <sheetName val="pu Estructuras"/>
      <sheetName val="Hoja de Recursos"/>
      <sheetName val="Provisionales "/>
      <sheetName val="Estructuras"/>
      <sheetName val="Arquitectura"/>
      <sheetName val="GENERALES"/>
      <sheetName val="O.CIVIL"/>
      <sheetName val="IISS"/>
      <sheetName val="IIMM LIQ"/>
      <sheetName val="IIEE"/>
      <sheetName val="VIATICOS"/>
      <sheetName val="Adicionales"/>
      <sheetName val="Deductivos"/>
      <sheetName val="PLANILA OC"/>
      <sheetName val="RESUMEN METRADOS (2)"/>
      <sheetName val="VIGAS"/>
      <sheetName val="PRELOSA"/>
      <sheetName val="L MACIZAS"/>
      <sheetName val="PLACAS MP"/>
      <sheetName val="PLACAS EDIF"/>
      <sheetName val="strsumm0"/>
      <sheetName val="#¡REF"/>
      <sheetName val="Av S50"/>
      <sheetName val="Pre"/>
      <sheetName val="APU"/>
      <sheetName val="inter"/>
      <sheetName val="A"/>
      <sheetName val="Action Required"/>
    </sheetNames>
    <sheetDataSet>
      <sheetData sheetId="0" refreshError="1"/>
      <sheetData sheetId="1">
        <row r="51">
          <cell r="H51">
            <v>247.68</v>
          </cell>
        </row>
      </sheetData>
      <sheetData sheetId="2">
        <row r="51">
          <cell r="H51">
            <v>247.68</v>
          </cell>
        </row>
      </sheetData>
      <sheetData sheetId="3" refreshError="1">
        <row r="51">
          <cell r="H51">
            <v>247.68</v>
          </cell>
        </row>
        <row r="97">
          <cell r="H97">
            <v>56.13</v>
          </cell>
        </row>
        <row r="143">
          <cell r="H143">
            <v>116.34</v>
          </cell>
        </row>
        <row r="189">
          <cell r="H189">
            <v>173.26</v>
          </cell>
        </row>
        <row r="235">
          <cell r="H235">
            <v>173.26</v>
          </cell>
        </row>
        <row r="281">
          <cell r="H281">
            <v>256.11</v>
          </cell>
        </row>
        <row r="327">
          <cell r="H327">
            <v>207.55</v>
          </cell>
        </row>
        <row r="373">
          <cell r="H373">
            <v>196.69</v>
          </cell>
        </row>
        <row r="425">
          <cell r="H425">
            <v>0.78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>
        <row r="51">
          <cell r="H51">
            <v>0</v>
          </cell>
        </row>
      </sheetData>
      <sheetData sheetId="130"/>
      <sheetData sheetId="131"/>
      <sheetData sheetId="132">
        <row r="51">
          <cell r="H51">
            <v>0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/>
      <sheetData sheetId="140">
        <row r="51">
          <cell r="H51">
            <v>0</v>
          </cell>
        </row>
      </sheetData>
      <sheetData sheetId="141"/>
      <sheetData sheetId="142" refreshError="1"/>
      <sheetData sheetId="143">
        <row r="51">
          <cell r="H51">
            <v>0</v>
          </cell>
        </row>
      </sheetData>
      <sheetData sheetId="144" refreshError="1"/>
      <sheetData sheetId="145">
        <row r="51">
          <cell r="H51">
            <v>0</v>
          </cell>
        </row>
      </sheetData>
      <sheetData sheetId="146">
        <row r="51">
          <cell r="H51">
            <v>0</v>
          </cell>
        </row>
      </sheetData>
      <sheetData sheetId="147">
        <row r="51">
          <cell r="H51">
            <v>0</v>
          </cell>
        </row>
      </sheetData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51">
          <cell r="H51">
            <v>0</v>
          </cell>
        </row>
      </sheetData>
      <sheetData sheetId="157"/>
      <sheetData sheetId="158">
        <row r="51">
          <cell r="H51">
            <v>0</v>
          </cell>
        </row>
      </sheetData>
      <sheetData sheetId="159">
        <row r="51">
          <cell r="H51">
            <v>0</v>
          </cell>
        </row>
      </sheetData>
      <sheetData sheetId="160">
        <row r="51">
          <cell r="H51">
            <v>0</v>
          </cell>
        </row>
      </sheetData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>
        <row r="51">
          <cell r="H51">
            <v>0</v>
          </cell>
        </row>
      </sheetData>
      <sheetData sheetId="169">
        <row r="51">
          <cell r="H51">
            <v>0</v>
          </cell>
        </row>
      </sheetData>
      <sheetData sheetId="170">
        <row r="51">
          <cell r="H51">
            <v>0</v>
          </cell>
        </row>
      </sheetData>
      <sheetData sheetId="171">
        <row r="51">
          <cell r="H51">
            <v>0</v>
          </cell>
        </row>
      </sheetData>
      <sheetData sheetId="172">
        <row r="51">
          <cell r="H51">
            <v>0</v>
          </cell>
        </row>
      </sheetData>
      <sheetData sheetId="173">
        <row r="51">
          <cell r="H51">
            <v>0</v>
          </cell>
        </row>
      </sheetData>
      <sheetData sheetId="174">
        <row r="51">
          <cell r="H51">
            <v>0</v>
          </cell>
        </row>
      </sheetData>
      <sheetData sheetId="175">
        <row r="51">
          <cell r="H51">
            <v>0</v>
          </cell>
        </row>
      </sheetData>
      <sheetData sheetId="176"/>
      <sheetData sheetId="177"/>
      <sheetData sheetId="178">
        <row r="51">
          <cell r="H51">
            <v>0</v>
          </cell>
        </row>
      </sheetData>
      <sheetData sheetId="179">
        <row r="51">
          <cell r="H51">
            <v>0</v>
          </cell>
        </row>
      </sheetData>
      <sheetData sheetId="180">
        <row r="51">
          <cell r="H51">
            <v>0</v>
          </cell>
        </row>
      </sheetData>
      <sheetData sheetId="181"/>
      <sheetData sheetId="182">
        <row r="51">
          <cell r="H51">
            <v>0</v>
          </cell>
        </row>
      </sheetData>
      <sheetData sheetId="183">
        <row r="51">
          <cell r="H51">
            <v>0</v>
          </cell>
        </row>
      </sheetData>
      <sheetData sheetId="184">
        <row r="51">
          <cell r="H51">
            <v>0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>
        <row r="51">
          <cell r="H51">
            <v>0</v>
          </cell>
        </row>
      </sheetData>
      <sheetData sheetId="196"/>
      <sheetData sheetId="197">
        <row r="51">
          <cell r="H51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>
        <row r="51">
          <cell r="H51">
            <v>0</v>
          </cell>
        </row>
      </sheetData>
      <sheetData sheetId="208">
        <row r="51">
          <cell r="H51">
            <v>0</v>
          </cell>
        </row>
      </sheetData>
      <sheetData sheetId="209"/>
      <sheetData sheetId="210"/>
      <sheetData sheetId="211"/>
      <sheetData sheetId="212">
        <row r="51">
          <cell r="H51">
            <v>0</v>
          </cell>
        </row>
      </sheetData>
      <sheetData sheetId="213"/>
      <sheetData sheetId="214"/>
      <sheetData sheetId="215"/>
      <sheetData sheetId="216"/>
      <sheetData sheetId="217"/>
      <sheetData sheetId="218"/>
      <sheetData sheetId="219">
        <row r="51">
          <cell r="H51">
            <v>0</v>
          </cell>
        </row>
      </sheetData>
      <sheetData sheetId="220">
        <row r="51">
          <cell r="H51">
            <v>0</v>
          </cell>
        </row>
      </sheetData>
      <sheetData sheetId="221"/>
      <sheetData sheetId="222"/>
      <sheetData sheetId="223"/>
      <sheetData sheetId="224"/>
      <sheetData sheetId="225">
        <row r="51">
          <cell r="H51">
            <v>0</v>
          </cell>
        </row>
      </sheetData>
      <sheetData sheetId="226"/>
      <sheetData sheetId="227">
        <row r="51">
          <cell r="H51">
            <v>0</v>
          </cell>
        </row>
      </sheetData>
      <sheetData sheetId="228">
        <row r="51">
          <cell r="H51">
            <v>0</v>
          </cell>
        </row>
      </sheetData>
      <sheetData sheetId="229">
        <row r="51">
          <cell r="H51">
            <v>0</v>
          </cell>
        </row>
      </sheetData>
      <sheetData sheetId="230"/>
      <sheetData sheetId="231"/>
      <sheetData sheetId="232">
        <row r="51">
          <cell r="H51">
            <v>0</v>
          </cell>
        </row>
      </sheetData>
      <sheetData sheetId="233">
        <row r="51">
          <cell r="H51">
            <v>0</v>
          </cell>
        </row>
      </sheetData>
      <sheetData sheetId="234">
        <row r="51">
          <cell r="H51">
            <v>0</v>
          </cell>
        </row>
      </sheetData>
      <sheetData sheetId="235"/>
      <sheetData sheetId="236"/>
      <sheetData sheetId="237">
        <row r="51">
          <cell r="H51">
            <v>0</v>
          </cell>
        </row>
      </sheetData>
      <sheetData sheetId="238">
        <row r="51">
          <cell r="H51">
            <v>0</v>
          </cell>
        </row>
      </sheetData>
      <sheetData sheetId="239"/>
      <sheetData sheetId="240"/>
      <sheetData sheetId="24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>
        <row r="51">
          <cell r="H51">
            <v>0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51">
          <cell r="H51"/>
        </row>
      </sheetData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DE COTIZACION"/>
      <sheetName val="INFRAESTRUCTURA"/>
      <sheetName val="ESTACION. DESCUBIERTO"/>
      <sheetName val="EXTERIORES"/>
      <sheetName val="ESTRUCTURA DE HORMIGON"/>
      <sheetName val="ESTRUCTURA METALICA"/>
      <sheetName val="OBRA CIVIL"/>
      <sheetName val="INSTALACION ELECTRICA"/>
      <sheetName val="INSTALACION AIRE ACONDICIONADO"/>
      <sheetName val="INSTALACION CONTRA INCENDIO"/>
      <sheetName val="INSTALACIONES VARIAS"/>
      <sheetName val="Hoja1"/>
      <sheetName val="Hoja2"/>
      <sheetName val="Hoja3"/>
      <sheetName val="Casa B estuco"/>
      <sheetName val="Casa  B estuco siding"/>
      <sheetName val="Casa  B enchape ladrillo"/>
      <sheetName val="Alcant."/>
      <sheetName val="Agua Pot."/>
      <sheetName val="Inst. Gas"/>
      <sheetName val="Eléctrico"/>
      <sheetName val="Clima"/>
      <sheetName val="$ prom."/>
      <sheetName val="El飴rico"/>
      <sheetName val=""/>
      <sheetName val="Sheet1"/>
      <sheetName val="puni"/>
      <sheetName val="RESUMEN_DE_COTIZACION"/>
      <sheetName val="ESTACION__DESCUBIERTO"/>
      <sheetName val="ESTRUCTURA_DE_HORMIGON"/>
      <sheetName val="ESTRUCTURA_METALICA"/>
      <sheetName val="OBRA_CIVIL"/>
      <sheetName val="INSTALACION_ELECTRICA"/>
      <sheetName val="INSTALACION_AIRE_ACONDICIONADO"/>
      <sheetName val="INSTALACION_CONTRA_INCENDIO"/>
      <sheetName val="INSTALACIONES_VARIAS"/>
      <sheetName val="Casa_B_estuco"/>
      <sheetName val="Casa__B_estuco_siding"/>
      <sheetName val="Casa__B_enchape_ladrillo"/>
      <sheetName val="Alcant_"/>
      <sheetName val="Agua_Pot_"/>
      <sheetName val="Inst__Gas"/>
      <sheetName val="$_prom_"/>
      <sheetName val="Operadores"/>
      <sheetName val="Auxiliares"/>
      <sheetName val="Base"/>
      <sheetName val="BASES"/>
      <sheetName val="14x7"/>
      <sheetName val="10x4"/>
      <sheetName val="EQUIPOS"/>
      <sheetName val="ADQ_-CONS-MONT_"/>
      <sheetName val="14x7_"/>
      <sheetName val="NominaAduccion"/>
      <sheetName val="ListadoEquipos"/>
      <sheetName val="Resumen"/>
      <sheetName val="ListaPersonal"/>
      <sheetName val="Trabajos"/>
      <sheetName val="PETROLEO_SAN_PEDRO"/>
      <sheetName val="Planilla_General_"/>
      <sheetName val="Cost_Variance_calculations"/>
      <sheetName val="G__Grales_"/>
      <sheetName val="Planill1"/>
      <sheetName val="MUS$ MES"/>
      <sheetName val="x area late"/>
      <sheetName val="RESUMENDECOTIZACION"/>
      <sheetName val="ESTRUCTURADEHORMIGON"/>
      <sheetName val="OBRACIVIL"/>
      <sheetName val="INSTALACIONELECTRICA"/>
      <sheetName val="RESUMEN_DE_COTIZACION2"/>
      <sheetName val="ESTACION__DESCUBIERTO2"/>
      <sheetName val="ESTRUCTURA_DE_HORMIGON2"/>
      <sheetName val="ESTRUCTURA_METALICA2"/>
      <sheetName val="OBRA_CIVIL2"/>
      <sheetName val="INSTALACION_ELECTRICA2"/>
      <sheetName val="INSTALACION_AIRE_ACONDICIONADO2"/>
      <sheetName val="INSTALACION_CONTRA_INCENDIO2"/>
      <sheetName val="INSTALACIONES_VARIAS2"/>
      <sheetName val="Casa_B_estuco2"/>
      <sheetName val="Casa__B_estuco_siding2"/>
      <sheetName val="Casa__B_enchape_ladrillo2"/>
      <sheetName val="Alcant_2"/>
      <sheetName val="Agua_Pot_2"/>
      <sheetName val="Inst__Gas2"/>
      <sheetName val="$_prom_2"/>
      <sheetName val="RESUMEN_DE_COTIZACION1"/>
      <sheetName val="ESTACION__DESCUBIERTO1"/>
      <sheetName val="ESTRUCTURA_DE_HORMIGON1"/>
      <sheetName val="ESTRUCTURA_METALICA1"/>
      <sheetName val="OBRA_CIVIL1"/>
      <sheetName val="INSTALACION_ELECTRICA1"/>
      <sheetName val="INSTALACION_AIRE_ACONDICIONADO1"/>
      <sheetName val="INSTALACION_CONTRA_INCENDIO1"/>
      <sheetName val="INSTALACIONES_VARIAS1"/>
      <sheetName val="Casa_B_estuco1"/>
      <sheetName val="Casa__B_estuco_siding1"/>
      <sheetName val="Casa__B_enchape_ladrillo1"/>
      <sheetName val="Alcant_1"/>
      <sheetName val="Agua_Pot_1"/>
      <sheetName val="Inst__Gas1"/>
      <sheetName val="$_prom_1"/>
      <sheetName val="Encofrado BVR Unispan"/>
      <sheetName val="RESUMEN_DE_COTIZACION3"/>
      <sheetName val="ESTACION__DESCUBIERTO3"/>
      <sheetName val="ESTRUCTURA_DE_HORMIGON3"/>
      <sheetName val="ESTRUCTURA_METALICA3"/>
      <sheetName val="OBRA_CIVIL3"/>
      <sheetName val="INSTALACION_ELECTRICA3"/>
      <sheetName val="INSTALACION_AIRE_ACONDICIONADO3"/>
      <sheetName val="INSTALACION_CONTRA_INCENDIO3"/>
      <sheetName val="INSTALACIONES_VARIAS3"/>
      <sheetName val="Casa_B_estuco3"/>
      <sheetName val="Casa__B_estuco_siding3"/>
      <sheetName val="Casa__B_enchape_ladrillo3"/>
      <sheetName val="Alcant_3"/>
      <sheetName val="Agua_Pot_3"/>
      <sheetName val="Inst__Gas3"/>
      <sheetName val="$_prom_3"/>
      <sheetName val="MUS$_MES"/>
      <sheetName val="x_area_late"/>
      <sheetName val="RESUMEN_DE_COTIZACION4"/>
      <sheetName val="ESTACION__DESCUBIERTO4"/>
      <sheetName val="ESTRUCTURA_METALICA4"/>
      <sheetName val="OBRA_CIVIL4"/>
      <sheetName val="INSTALACION_ELECTRICA4"/>
      <sheetName val="INSTALACION_AIRE_ACONDICIONADO4"/>
      <sheetName val="INSTALACION_CONTRA_INCENDIO4"/>
      <sheetName val="INSTALACIONES_VARIAS4"/>
      <sheetName val="Casa_B_estuco4"/>
      <sheetName val="Casa__B_estuco_siding4"/>
      <sheetName val="Casa__B_enchape_ladrillo4"/>
      <sheetName val="Alcant_4"/>
      <sheetName val="Agua_Pot_4"/>
      <sheetName val="Inst__Gas4"/>
      <sheetName val="$_prom_4"/>
      <sheetName val="ESTRUCTURA_DE_HORMIGON4"/>
      <sheetName val="MUS$_MES1"/>
      <sheetName val="x_area_late1"/>
      <sheetName val="Encofrado_BVR_Unispan"/>
      <sheetName val="Listado de Maestros"/>
      <sheetName val="Rep.Mat"/>
      <sheetName val="superficies"/>
      <sheetName val="Ev. Económica"/>
      <sheetName val="Flujos NEW"/>
      <sheetName val="ACU"/>
      <sheetName val="INSTALACION_ELECTRICA5"/>
      <sheetName val="ESTRUCTURA_DE_HORMIGON5"/>
      <sheetName val="OBRA_CIVIL5"/>
      <sheetName val="RESUMEN_DE_COTIZACION5"/>
      <sheetName val="INSTALACION_ELECTRICA6"/>
      <sheetName val="ESTRUCTURA_DE_HORMIGON6"/>
      <sheetName val="OBRA_CIVIL6"/>
      <sheetName val="ANALISIS"/>
      <sheetName val="tiraje mix"/>
      <sheetName val="Construcción"/>
      <sheetName val="RESUMEN_DE_COTIZACION7"/>
      <sheetName val="ESTACION__DESCUBIERTO7"/>
      <sheetName val="ESTRUCTURA_DE_HORMIGON7"/>
      <sheetName val="ESTRUCTURA_METALICA7"/>
      <sheetName val="OBRA_CIVIL7"/>
      <sheetName val="INSTALACION_ELECTRICA7"/>
      <sheetName val="INSTALACION_AIRE_ACONDICIONADO7"/>
      <sheetName val="INSTALACION_CONTRA_INCENDIO7"/>
      <sheetName val="INSTALACIONES_VARIAS7"/>
      <sheetName val="Casa_B_estuco7"/>
      <sheetName val="Casa__B_estuco_siding7"/>
      <sheetName val="Casa__B_enchape_ladrillo7"/>
      <sheetName val="Alcant_7"/>
      <sheetName val="Agua_Pot_7"/>
      <sheetName val="Inst__Gas7"/>
      <sheetName val="$_prom_7"/>
      <sheetName val="MUS$_MES4"/>
      <sheetName val="x_area_late4"/>
      <sheetName val="Encofrado_BVR_Unispan3"/>
      <sheetName val="ESTACION__DESCUBIERTO5"/>
      <sheetName val="ESTRUCTURA_METALICA5"/>
      <sheetName val="INSTALACION_AIRE_ACONDICIONADO5"/>
      <sheetName val="INSTALACION_CONTRA_INCENDIO5"/>
      <sheetName val="INSTALACIONES_VARIAS5"/>
      <sheetName val="Casa_B_estuco5"/>
      <sheetName val="Casa__B_estuco_siding5"/>
      <sheetName val="Casa__B_enchape_ladrillo5"/>
      <sheetName val="Alcant_5"/>
      <sheetName val="Agua_Pot_5"/>
      <sheetName val="Inst__Gas5"/>
      <sheetName val="$_prom_5"/>
      <sheetName val="MUS$_MES2"/>
      <sheetName val="x_area_late2"/>
      <sheetName val="Encofrado_BVR_Unispan1"/>
      <sheetName val="RESUMEN_DE_COTIZACION6"/>
      <sheetName val="ESTACION__DESCUBIERTO6"/>
      <sheetName val="ESTRUCTURA_METALICA6"/>
      <sheetName val="INSTALACION_AIRE_ACONDICIONADO6"/>
      <sheetName val="INSTALACION_CONTRA_INCENDIO6"/>
      <sheetName val="INSTALACIONES_VARIAS6"/>
      <sheetName val="Casa_B_estuco6"/>
      <sheetName val="Casa__B_estuco_siding6"/>
      <sheetName val="Casa__B_enchape_ladrillo6"/>
      <sheetName val="Alcant_6"/>
      <sheetName val="Agua_Pot_6"/>
      <sheetName val="Inst__Gas6"/>
      <sheetName val="$_prom_6"/>
      <sheetName val="MUS$_MES3"/>
      <sheetName val="x_area_late3"/>
      <sheetName val="Encofrado_BVR_Unispan2"/>
      <sheetName val="RESUMEN_DE_COTIZACION8"/>
      <sheetName val="ESTACION__DESCUBIERTO8"/>
      <sheetName val="ESTRUCTURA_DE_HORMIGON8"/>
      <sheetName val="ESTRUCTURA_METALICA8"/>
      <sheetName val="OBRA_CIVIL8"/>
      <sheetName val="INSTALACION_ELECTRICA8"/>
      <sheetName val="INSTALACION_AIRE_ACONDICIONADO8"/>
      <sheetName val="INSTALACION_CONTRA_INCENDIO8"/>
      <sheetName val="INSTALACIONES_VARIAS8"/>
      <sheetName val="Casa_B_estuco8"/>
      <sheetName val="Casa__B_estuco_siding8"/>
      <sheetName val="Casa__B_enchape_ladrillo8"/>
      <sheetName val="Alcant_8"/>
      <sheetName val="Agua_Pot_8"/>
      <sheetName val="Inst__Gas8"/>
      <sheetName val="$_prom_8"/>
      <sheetName val="MUS$_MES5"/>
      <sheetName val="x_area_late5"/>
      <sheetName val="Encofrado_BVR_Unispan4"/>
      <sheetName val="RESUMEN_DE_COTIZACION9"/>
      <sheetName val="ESTACION__DESCUBIERTO9"/>
      <sheetName val="ESTRUCTURA_DE_HORMIGON9"/>
      <sheetName val="ESTRUCTURA_METALICA9"/>
      <sheetName val="OBRA_CIVIL9"/>
      <sheetName val="INSTALACION_ELECTRICA9"/>
      <sheetName val="INSTALACION_AIRE_ACONDICIONADO9"/>
      <sheetName val="INSTALACION_CONTRA_INCENDIO9"/>
      <sheetName val="INSTALACIONES_VARIAS9"/>
      <sheetName val="Casa_B_estuco9"/>
      <sheetName val="Casa__B_estuco_siding9"/>
      <sheetName val="Casa__B_enchape_ladrillo9"/>
      <sheetName val="Alcant_9"/>
      <sheetName val="Agua_Pot_9"/>
      <sheetName val="Inst__Gas9"/>
      <sheetName val="$_prom_9"/>
      <sheetName val="MUS$_MES6"/>
      <sheetName val="x_area_late6"/>
      <sheetName val="RESUMEN_DE_COTIZACION12"/>
      <sheetName val="ESTACION__DESCUBIERTO12"/>
      <sheetName val="ESTRUCTURA_DE_HORMIGON12"/>
      <sheetName val="ESTRUCTURA_METALICA12"/>
      <sheetName val="OBRA_CIVIL12"/>
      <sheetName val="INSTALACION_ELECTRICA12"/>
      <sheetName val="INSTALACION_AIRE_ACONDICIONAD12"/>
      <sheetName val="INSTALACION_CONTRA_INCENDIO12"/>
      <sheetName val="INSTALACIONES_VARIAS12"/>
      <sheetName val="Casa_B_estuco12"/>
      <sheetName val="Casa__B_estuco_siding12"/>
      <sheetName val="Casa__B_enchape_ladrillo12"/>
      <sheetName val="Alcant_12"/>
      <sheetName val="Agua_Pot_12"/>
      <sheetName val="Inst__Gas12"/>
      <sheetName val="$_prom_12"/>
      <sheetName val="MUS$_MES9"/>
      <sheetName val="x_area_late9"/>
      <sheetName val="Encofrado_BVR_Unispan7"/>
      <sheetName val="RESUMEN_DE_COTIZACION10"/>
      <sheetName val="ESTACION__DESCUBIERTO10"/>
      <sheetName val="ESTRUCTURA_DE_HORMIGON10"/>
      <sheetName val="ESTRUCTURA_METALICA10"/>
      <sheetName val="OBRA_CIVIL10"/>
      <sheetName val="INSTALACION_ELECTRICA10"/>
      <sheetName val="INSTALACION_AIRE_ACONDICIONAD10"/>
      <sheetName val="INSTALACION_CONTRA_INCENDIO10"/>
      <sheetName val="INSTALACIONES_VARIAS10"/>
      <sheetName val="Casa_B_estuco10"/>
      <sheetName val="Casa__B_estuco_siding10"/>
      <sheetName val="Casa__B_enchape_ladrillo10"/>
      <sheetName val="Alcant_10"/>
      <sheetName val="Agua_Pot_10"/>
      <sheetName val="Inst__Gas10"/>
      <sheetName val="$_prom_10"/>
      <sheetName val="MUS$_MES7"/>
      <sheetName val="x_area_late7"/>
      <sheetName val="Encofrado_BVR_Unispan5"/>
      <sheetName val="RESUMEN_DE_COTIZACION11"/>
      <sheetName val="ESTACION__DESCUBIERTO11"/>
      <sheetName val="ESTRUCTURA_DE_HORMIGON11"/>
      <sheetName val="ESTRUCTURA_METALICA11"/>
      <sheetName val="OBRA_CIVIL11"/>
      <sheetName val="INSTALACION_ELECTRICA11"/>
      <sheetName val="INSTALACION_AIRE_ACONDICIONAD11"/>
      <sheetName val="INSTALACION_CONTRA_INCENDIO11"/>
      <sheetName val="INSTALACIONES_VARIAS11"/>
      <sheetName val="Casa_B_estuco11"/>
      <sheetName val="Casa__B_estuco_siding11"/>
      <sheetName val="Casa__B_enchape_ladrillo11"/>
      <sheetName val="Alcant_11"/>
      <sheetName val="Agua_Pot_11"/>
      <sheetName val="Inst__Gas11"/>
      <sheetName val="$_prom_11"/>
      <sheetName val="MUS$_MES8"/>
      <sheetName val="x_area_late8"/>
      <sheetName val="Encofrado_BVR_Unispan6"/>
      <sheetName val="RESUMEN_DE_COTIZACION13"/>
      <sheetName val="ESTACION__DESCUBIERTO13"/>
      <sheetName val="ESTRUCTURA_DE_HORMIGON13"/>
      <sheetName val="ESTRUCTURA_METALICA13"/>
      <sheetName val="OBRA_CIVIL13"/>
      <sheetName val="INSTALACION_ELECTRICA13"/>
      <sheetName val="INSTALACION_AIRE_ACONDICIONAD13"/>
      <sheetName val="INSTALACION_CONTRA_INCENDIO13"/>
      <sheetName val="INSTALACIONES_VARIAS13"/>
      <sheetName val="Casa_B_estuco13"/>
      <sheetName val="Casa__B_estuco_siding13"/>
      <sheetName val="Casa__B_enchape_ladrillo13"/>
      <sheetName val="Alcant_13"/>
      <sheetName val="Agua_Pot_13"/>
      <sheetName val="Inst__Gas13"/>
      <sheetName val="$_prom_13"/>
      <sheetName val="MUS$_MES10"/>
      <sheetName val="x_area_late10"/>
      <sheetName val="Encofrado_BVR_Unispan8"/>
      <sheetName val="Factores"/>
      <sheetName val="PARAMETROS"/>
      <sheetName val="A_50"/>
      <sheetName val="Listado_de_Maestros"/>
      <sheetName val="Rep_Mat"/>
      <sheetName val="Ev__Económica"/>
      <sheetName val="Flujos_NEW"/>
      <sheetName val="10241pip1on-site"/>
      <sheetName val="10241eqlist"/>
      <sheetName val="HH x Sistema"/>
      <sheetName val="#¡REF"/>
      <sheetName val="PIP"/>
      <sheetName val="ado ati demussy ldh"/>
      <sheetName val="100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itemizado"/>
      <sheetName val="AREAS - Chile"/>
      <sheetName val="Tiraje_Mix"/>
      <sheetName val="INDIRECTOS"/>
      <sheetName val="Avance_financiero"/>
      <sheetName val="PRECIOS_MATERIALES"/>
      <sheetName val="Joe_Materiales"/>
      <sheetName val="Tiraje_Mix1"/>
      <sheetName val="TCO"/>
      <sheetName val="CCC-VvsM"/>
      <sheetName val="CCC-VENTA"/>
      <sheetName val="CCC-META"/>
      <sheetName val="Utilidad"/>
      <sheetName val="EEPP"/>
      <sheetName val="OOEE"/>
      <sheetName val="DISGREGADO OBRA"/>
      <sheetName val="DISG. Presup. Meta"/>
      <sheetName val="VENTA"/>
      <sheetName val="Áreas"/>
      <sheetName val="Partidas"/>
      <sheetName val="Lista Desplegable"/>
      <sheetName val="Terminaciones"/>
      <sheetName val="DATA"/>
      <sheetName val="Datos"/>
      <sheetName val="Tiraje_Mix6"/>
      <sheetName val="AREAS_-_Chile4"/>
      <sheetName val="Tiraje_Mix2"/>
      <sheetName val="AREAS_-_Chile"/>
      <sheetName val="Tiraje_Mix3"/>
      <sheetName val="AREAS_-_Chile1"/>
      <sheetName val="Tiraje_Mix4"/>
      <sheetName val="AREAS_-_Chile2"/>
      <sheetName val="Tiraje_Mix5"/>
      <sheetName val="AREAS_-_Chile3"/>
      <sheetName val="Tiraje_Mix10"/>
      <sheetName val="AREAS_-_Chile8"/>
      <sheetName val="Tiraje_Mix7"/>
      <sheetName val="AREAS_-_Chile5"/>
      <sheetName val="Tiraje_Mix8"/>
      <sheetName val="AREAS_-_Chile6"/>
      <sheetName val="Tiraje_Mix9"/>
      <sheetName val="AREAS_-_Chile7"/>
      <sheetName val="Tiraje_Mix11"/>
      <sheetName val="AREAS_-_Chile9"/>
      <sheetName val="DISGREGADO_OBRA"/>
      <sheetName val="DISG__Presup__Meta"/>
      <sheetName val="Alerton"/>
      <sheetName val="LISTA DE CAUSAS"/>
      <sheetName val="Des"/>
      <sheetName val="FLUJO DE PROVISIONES PEN"/>
      <sheetName val="Familias"/>
      <sheetName val="PAVIMENTOS"/>
      <sheetName val="ADDxFam"/>
      <sheetName val="Claves"/>
      <sheetName val="CI"/>
      <sheetName val="Materiales"/>
      <sheetName val="A"/>
      <sheetName val="Tiraje_Mix12"/>
      <sheetName val="AREAS_-_Chile10"/>
      <sheetName val="DISGREGADO_OBRA1"/>
      <sheetName val="DISG__Presup__Meta1"/>
      <sheetName val="Lista_Desplegable"/>
      <sheetName val="LISTA_DE_CAUSAS"/>
      <sheetName val="FLUJO_DE_PROVISIONES_PEN"/>
      <sheetName val="Precio de Venta"/>
      <sheetName val="Tiraje_Mix13"/>
      <sheetName val="AREAS_-_Chile11"/>
      <sheetName val="DISGREGADO_OBRA2"/>
      <sheetName val="DISG__Presup__Meta2"/>
      <sheetName val="Lista_Desplegable1"/>
      <sheetName val="FLUJO_DE_PROVISIONES_PEN1"/>
      <sheetName val="LISTA_DE_CAUSAS1"/>
      <sheetName val="LOSA ALIGERADA FIRTH+10.5"/>
      <sheetName val="SC"/>
      <sheetName val="EQ"/>
      <sheetName val="MAT"/>
      <sheetName val="MO"/>
      <sheetName val="BD"/>
      <sheetName val="Informacion"/>
      <sheetName val="BD Prov"/>
      <sheetName val="DAT3125 - 1"/>
      <sheetName val="DATA2"/>
      <sheetName val="DAT3635 - 1"/>
      <sheetName val="Tiraje_Mix14"/>
      <sheetName val="AREAS_-_Chile12"/>
      <sheetName val="DISGREGADO_OBRA3"/>
      <sheetName val="DISG__Presup__Meta3"/>
      <sheetName val="LISTA_DE_CAUSAS2"/>
      <sheetName val="Lista_Desplegable2"/>
      <sheetName val="FLUJO_DE_PROVISIONES_PEN2"/>
      <sheetName val="LOSA_ALIGERADA_FIRTH+10_5"/>
      <sheetName val="Precio_de_Venta"/>
      <sheetName val="Limit_ACC_A"/>
      <sheetName val="Info Ayuda"/>
      <sheetName val="METRADOS ESTRUCTURAS B-1"/>
      <sheetName val="G"/>
      <sheetName val="ANÁLISIS GG"/>
      <sheetName val="Damper"/>
      <sheetName val="Tuberia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4. FC"/>
      <sheetName val="MAT - CI"/>
      <sheetName val="Sol.Val"/>
      <sheetName val="Res.Val"/>
      <sheetName val="OBRAS PROV. Y PRELIM."/>
      <sheetName val="EST ESCALERAS"/>
      <sheetName val="PC-19053 RP PURUCHUCO"/>
      <sheetName val="X. Auxiliar"/>
      <sheetName val="DAT3125_-_1"/>
      <sheetName val="DAT3635_-_1"/>
      <sheetName val="DAT3125_-_11"/>
      <sheetName val="DAT3635_-_11"/>
      <sheetName val="BASE DE DATOS"/>
      <sheetName val="CRON"/>
      <sheetName val="SPI"/>
      <sheetName val="CPI"/>
      <sheetName val="ISP"/>
      <sheetName val="GRAF.VG"/>
      <sheetName val="Summary"/>
      <sheetName val="Fechas"/>
      <sheetName val="Hoja de Recursos"/>
      <sheetName val="Provisionales "/>
      <sheetName val="Estructuras"/>
      <sheetName val="Arquitectura"/>
      <sheetName val="Pisos "/>
      <sheetName val="Zocalos y C_zoc."/>
      <sheetName val="Vidrios y crist."/>
      <sheetName val="Aparatos sanit."/>
      <sheetName val="Tiraje_Mix16"/>
      <sheetName val="AREAS_-_Chile14"/>
      <sheetName val="DISGREGADO_OBRA5"/>
      <sheetName val="DISG__Presup__Meta5"/>
      <sheetName val="Lista_Desplegable4"/>
      <sheetName val="FLUJO_DE_PROVISIONES_PEN4"/>
      <sheetName val="LISTA_DE_CAUSAS4"/>
      <sheetName val="Precio_de_Venta2"/>
      <sheetName val="LOSA_ALIGERADA_FIRTH+10_52"/>
      <sheetName val="METRADOS_ESTRUCTURAS_B-11"/>
      <sheetName val="ANÁLISIS_GG1"/>
      <sheetName val="Info_Ayuda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4__FC1"/>
      <sheetName val="DAT3125_-_13"/>
      <sheetName val="DAT3635_-_13"/>
      <sheetName val="MAT_-_CI1"/>
      <sheetName val="Sol_Val1"/>
      <sheetName val="Res_Val1"/>
      <sheetName val="OBRAS_PROV__Y_PRELIM_1"/>
      <sheetName val="EST_ESCALERAS1"/>
      <sheetName val="PC-19053_RP_PURUCHUCO1"/>
      <sheetName val="X__Auxiliar1"/>
      <sheetName val="GRAF_VG1"/>
      <sheetName val="BASE_DE_DATOS1"/>
      <sheetName val="BD_Prov1"/>
      <sheetName val="Tiraje_Mix15"/>
      <sheetName val="AREAS_-_Chile13"/>
      <sheetName val="DISGREGADO_OBRA4"/>
      <sheetName val="DISG__Presup__Meta4"/>
      <sheetName val="Lista_Desplegable3"/>
      <sheetName val="FLUJO_DE_PROVISIONES_PEN3"/>
      <sheetName val="LISTA_DE_CAUSAS3"/>
      <sheetName val="Precio_de_Venta1"/>
      <sheetName val="LOSA_ALIGERADA_FIRTH+10_51"/>
      <sheetName val="METRADOS_ESTRUCTURAS_B-1"/>
      <sheetName val="ANÁLISIS_GG"/>
      <sheetName val="Info_Ayuda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4__FC"/>
      <sheetName val="DAT3125_-_12"/>
      <sheetName val="DAT3635_-_12"/>
      <sheetName val="MAT_-_CI"/>
      <sheetName val="Sol_Val"/>
      <sheetName val="Res_Val"/>
      <sheetName val="OBRAS_PROV__Y_PRELIM_"/>
      <sheetName val="EST_ESCALERAS"/>
      <sheetName val="PC-19053_RP_PURUCHUCO"/>
      <sheetName val="X__Auxiliar"/>
      <sheetName val="GRAF_VG"/>
      <sheetName val="BASE_DE_DATOS"/>
      <sheetName val="BD_Prov"/>
      <sheetName val="17 Valorización"/>
      <sheetName val="ANALISIS ALQUILER FERREYROS"/>
      <sheetName val="2.1.2"/>
      <sheetName val="5.- Partidas ( 2 de 2 )"/>
      <sheetName val="Básicos-mod"/>
      <sheetName val="___Enrique_compartidos_Window_2"/>
      <sheetName val="___Enrique_compartidos_Window_3"/>
      <sheetName val="___Enrique_compartidos_Window_4"/>
      <sheetName val="___Enrique_compartidos_Window_5"/>
      <sheetName val="___Enrique_compartidos_Window_6"/>
      <sheetName val="Bodegas"/>
      <sheetName val="01. Plan Maestro T1"/>
      <sheetName val="Cubiertas"/>
      <sheetName val="SPALATO"/>
      <sheetName val="Parámetros Evaluación"/>
      <sheetName val="Listado_de_Maestros1"/>
      <sheetName val="Rep_Mat1"/>
      <sheetName val="Ev__Económica1"/>
      <sheetName val="Flujos_NEW1"/>
      <sheetName val="HH_x_Sistema"/>
      <sheetName val="ado_ati_demussy_ldh"/>
      <sheetName val="MO Obras"/>
      <sheetName val="PPTO MO"/>
      <sheetName val="AUX"/>
      <sheetName val="GG El Tranque (3)"/>
      <sheetName val="GG El Tranque (2)"/>
      <sheetName val="GG El Tranque"/>
      <sheetName val="RESUMEN ET1"/>
      <sheetName val="GG ET1"/>
      <sheetName val="Exc.Masiva ET1"/>
      <sheetName val="Mo Pilas ET1"/>
      <sheetName val="Hormigón ET1"/>
      <sheetName val="AUX PRESTO COSTO ET1"/>
      <sheetName val="AUX PRESTO INM ET1"/>
      <sheetName val="Fierro"/>
      <sheetName val="Grúas"/>
      <sheetName val="Moldajes"/>
      <sheetName val="Pinturas"/>
      <sheetName val="RESUMEN ET2"/>
      <sheetName val="AUX PRESTO"/>
      <sheetName val="GG ET2"/>
      <sheetName val="Sanitario"/>
      <sheetName val="Hormigón ET2"/>
      <sheetName val="VTNAS-PV"/>
      <sheetName val="Puertas"/>
      <sheetName val="Muebles Cocina"/>
      <sheetName val="Impermeabilizacion"/>
      <sheetName val="Ascensores"/>
      <sheetName val="Paisajismo"/>
      <sheetName val="Muebles CL"/>
      <sheetName val="Hojalateria"/>
      <sheetName val="montacarga"/>
      <sheetName val="Andamio Colgante"/>
      <sheetName val="Kit cocina"/>
      <sheetName val="Artefactos sanitarios"/>
      <sheetName val="Grifería"/>
      <sheetName val="Accesorios de baño"/>
      <sheetName val="Pavim-Revest"/>
      <sheetName val="Quincallería"/>
      <sheetName val="Papel mural"/>
      <sheetName val="Carpinteria metalica"/>
      <sheetName val="Dren"/>
      <sheetName val="Señaletica"/>
      <sheetName val="Deptos."/>
      <sheetName val="CCDD"/>
      <sheetName val="Barandas"/>
      <sheetName val="Espejos"/>
      <sheetName val="Shower"/>
      <sheetName val="Luminaria"/>
      <sheetName val="Piscina"/>
      <sheetName val="Serviu"/>
      <sheetName val="Grupo Electrogeno"/>
      <sheetName val="Muebles Recep"/>
      <sheetName val="Basuras"/>
      <sheetName val="Granitos"/>
      <sheetName val="Rev. cocina"/>
      <sheetName val="SUELDOS ENE2018"/>
      <sheetName val="Listado_de_Maestros2"/>
      <sheetName val="Rep_Mat2"/>
      <sheetName val="Ev__Económica2"/>
      <sheetName val="Flujos_NEW2"/>
      <sheetName val="HH_x_Sistema1"/>
      <sheetName val="ado_ati_demussy_ldh1"/>
      <sheetName val="Listado_de_Maestros4"/>
      <sheetName val="Rep_Mat4"/>
      <sheetName val="Ev__Económica4"/>
      <sheetName val="Flujos_NEW4"/>
      <sheetName val="HH_x_Sistema3"/>
      <sheetName val="ado_ati_demussy_ldh3"/>
      <sheetName val="Listado_de_Maestros3"/>
      <sheetName val="Rep_Mat3"/>
      <sheetName val="Ev__Económica3"/>
      <sheetName val="Flujos_NEW3"/>
      <sheetName val="HH_x_Sistema2"/>
      <sheetName val="ado_ati_demussy_ldh2"/>
      <sheetName val="Listado_de_Maestros7"/>
      <sheetName val="Rep_Mat7"/>
      <sheetName val="Ev__Económica7"/>
      <sheetName val="Flujos_NEW7"/>
      <sheetName val="HH_x_Sistema6"/>
      <sheetName val="ado_ati_demussy_ldh6"/>
      <sheetName val="Listado_de_Maestros5"/>
      <sheetName val="Rep_Mat5"/>
      <sheetName val="Ev__Económica5"/>
      <sheetName val="Flujos_NEW5"/>
      <sheetName val="HH_x_Sistema4"/>
      <sheetName val="ado_ati_demussy_ldh4"/>
      <sheetName val="Listado_de_Maestros6"/>
      <sheetName val="Rep_Mat6"/>
      <sheetName val="Ev__Económica6"/>
      <sheetName val="Flujos_NEW6"/>
      <sheetName val="HH_x_Sistema5"/>
      <sheetName val="ado_ati_demussy_ldh5"/>
      <sheetName val="INSTALACION_ELECTRICA14"/>
      <sheetName val="ESTRUCTURA_DE_HORMIGON14"/>
      <sheetName val="OBRA_CIVIL14"/>
      <sheetName val="RESUMEN_DE_COTIZACION14"/>
      <sheetName val="ESTACION__DESCUBIERTO14"/>
      <sheetName val="ESTRUCTURA_METALICA14"/>
      <sheetName val="INSTALACION_AIRE_ACONDICIONAD14"/>
      <sheetName val="INSTALACION_CONTRA_INCENDIO14"/>
      <sheetName val="INSTALACIONES_VARIAS14"/>
      <sheetName val="Casa_B_estuco14"/>
      <sheetName val="Casa__B_estuco_siding14"/>
      <sheetName val="Casa__B_enchape_ladrillo14"/>
      <sheetName val="Alcant_14"/>
      <sheetName val="Agua_Pot_14"/>
      <sheetName val="Inst__Gas14"/>
      <sheetName val="$_prom_14"/>
      <sheetName val="MUS$_MES11"/>
      <sheetName val="x_area_late11"/>
      <sheetName val="Encofrado_BVR_Unispan9"/>
      <sheetName val="RESUMEN_DE_COTIZACION15"/>
      <sheetName val="ESTACION__DESCUBIERTO15"/>
      <sheetName val="ESTRUCTURA_METALICA15"/>
      <sheetName val="OBRA_CIVIL15"/>
      <sheetName val="INSTALACION_ELECTRICA15"/>
      <sheetName val="INSTALACION_AIRE_ACONDICIONAD15"/>
      <sheetName val="INSTALACION_CONTRA_INCENDIO15"/>
      <sheetName val="INSTALACIONES_VARIAS15"/>
      <sheetName val="Casa_B_estuco15"/>
      <sheetName val="Casa__B_estuco_siding15"/>
      <sheetName val="Casa__B_enchape_ladrillo15"/>
      <sheetName val="Alcant_15"/>
      <sheetName val="Agua_Pot_15"/>
      <sheetName val="Inst__Gas15"/>
      <sheetName val="$_prom_15"/>
      <sheetName val="ESTRUCTURA_DE_HORMIGON15"/>
      <sheetName val="MUS$_MES12"/>
      <sheetName val="x_area_late12"/>
      <sheetName val="Encofrado_BVR_Unispan10"/>
      <sheetName val="RESUMEN_DE_COTIZACION18"/>
      <sheetName val="ESTACION__DESCUBIERTO16"/>
      <sheetName val="ESTRUCTURA_DE_HORMIGON18"/>
      <sheetName val="ESTRUCTURA_METALICA16"/>
      <sheetName val="OBRA_CIVIL18"/>
      <sheetName val="INSTALACION_ELECTRICA18"/>
      <sheetName val="INSTALACION_AIRE_ACONDICIONAD16"/>
      <sheetName val="INSTALACION_CONTRA_INCENDIO16"/>
      <sheetName val="INSTALACIONES_VARIAS16"/>
      <sheetName val="Casa_B_estuco16"/>
      <sheetName val="Casa__B_estuco_siding16"/>
      <sheetName val="Casa__B_enchape_ladrillo16"/>
      <sheetName val="Alcant_16"/>
      <sheetName val="Agua_Pot_16"/>
      <sheetName val="Inst__Gas16"/>
      <sheetName val="$_prom_16"/>
      <sheetName val="MUS$_MES13"/>
      <sheetName val="x_area_late13"/>
      <sheetName val="Encofrado_BVR_Unispan11"/>
      <sheetName val="Avance_financiero2"/>
      <sheetName val="AREAS_-_Chile16"/>
      <sheetName val="DISGREGADO_OBRA7"/>
      <sheetName val="DISG__Presup__Meta7"/>
      <sheetName val="Lista_Desplegable6"/>
      <sheetName val="LISTA_DE_CAUSAS6"/>
      <sheetName val="FLUJO_DE_PROVISIONES_PEN6"/>
      <sheetName val="Precio_de_Venta4"/>
      <sheetName val="LOSA_ALIGERADA_FIRTH+10_54"/>
      <sheetName val="BD_Prov3"/>
      <sheetName val="DAT3125_-_15"/>
      <sheetName val="DAT3635_-_15"/>
      <sheetName val="Info_Ayuda3"/>
      <sheetName val="METRADOS_ESTRUCTURAS_B-13"/>
      <sheetName val="ANÁLISIS_GG3"/>
      <sheetName val="CUADRO_RESUMEN3"/>
      <sheetName val="OBRA_GRUESA3"/>
      <sheetName val="3__ITEM_IISS3"/>
      <sheetName val="4__ITEM_IIEE3"/>
      <sheetName val="5_ITEM_INST_MECAN3"/>
      <sheetName val="VG_3"/>
      <sheetName val="ESC_13"/>
      <sheetName val="4__FC3"/>
      <sheetName val="MAT_-_CI3"/>
      <sheetName val="Sol_Val3"/>
      <sheetName val="Res_Val3"/>
      <sheetName val="OBRAS_PROV__Y_PRELIM_3"/>
      <sheetName val="EST_ESCALERAS3"/>
      <sheetName val="PC-19053_RP_PURUCHUCO3"/>
      <sheetName val="X__Auxiliar3"/>
      <sheetName val="BASE_DE_DATOS3"/>
      <sheetName val="GRAF_VG3"/>
      <sheetName val="Hoja_de_Recursos1"/>
      <sheetName val="Provisionales_1"/>
      <sheetName val="Pisos_1"/>
      <sheetName val="Zocalos_y_C_zoc_1"/>
      <sheetName val="Vidrios_y_crist_1"/>
      <sheetName val="Aparatos_sanit_1"/>
      <sheetName val="17_Valorización1"/>
      <sheetName val="INSTALACION_ELECTRICA16"/>
      <sheetName val="ESTRUCTURA_DE_HORMIGON16"/>
      <sheetName val="OBRA_CIVIL16"/>
      <sheetName val="RESUMEN_DE_COTIZACION16"/>
      <sheetName val="RESUMEN_DE_COTIZACION17"/>
      <sheetName val="ESTRUCTURA_DE_HORMIGON17"/>
      <sheetName val="OBRA_CIVIL17"/>
      <sheetName val="INSTALACION_ELECTRICA17"/>
      <sheetName val="Avance_financiero1"/>
      <sheetName val="AREAS_-_Chile15"/>
      <sheetName val="DISGREGADO_OBRA6"/>
      <sheetName val="DISG__Presup__Meta6"/>
      <sheetName val="Lista_Desplegable5"/>
      <sheetName val="LISTA_DE_CAUSAS5"/>
      <sheetName val="FLUJO_DE_PROVISIONES_PEN5"/>
      <sheetName val="Precio_de_Venta3"/>
      <sheetName val="LOSA_ALIGERADA_FIRTH+10_53"/>
      <sheetName val="BD_Prov2"/>
      <sheetName val="DAT3125_-_14"/>
      <sheetName val="DAT3635_-_14"/>
      <sheetName val="Info_Ayuda2"/>
      <sheetName val="METRADOS_ESTRUCTURAS_B-12"/>
      <sheetName val="ANÁLISIS_GG2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4__FC2"/>
      <sheetName val="MAT_-_CI2"/>
      <sheetName val="Sol_Val2"/>
      <sheetName val="Res_Val2"/>
      <sheetName val="OBRAS_PROV__Y_PRELIM_2"/>
      <sheetName val="EST_ESCALERAS2"/>
      <sheetName val="PC-19053_RP_PURUCHUCO2"/>
      <sheetName val="X__Auxiliar2"/>
      <sheetName val="BASE_DE_DATOS2"/>
      <sheetName val="GRAF_VG2"/>
      <sheetName val="Hoja_de_Recursos"/>
      <sheetName val="Provisionales_"/>
      <sheetName val="Pisos_"/>
      <sheetName val="Zocalos_y_C_zoc_"/>
      <sheetName val="Vidrios_y_crist_"/>
      <sheetName val="Aparatos_sanit_"/>
      <sheetName val="17_Valorización"/>
      <sheetName val="RESUMEN_DE_COTIZACION19"/>
      <sheetName val="ESTACION__DESCUBIERTO17"/>
      <sheetName val="ESTRUCTURA_DE_HORMIGON19"/>
      <sheetName val="ESTRUCTURA_METALICA17"/>
      <sheetName val="OBRA_CIVIL19"/>
      <sheetName val="INSTALACION_ELECTRICA19"/>
      <sheetName val="INSTALACION_AIRE_ACONDICIONAD17"/>
      <sheetName val="INSTALACION_CONTRA_INCENDIO17"/>
      <sheetName val="INSTALACIONES_VARIAS17"/>
      <sheetName val="Casa_B_estuco17"/>
      <sheetName val="Casa__B_estuco_siding17"/>
      <sheetName val="Casa__B_enchape_ladrillo17"/>
      <sheetName val="Alcant_17"/>
      <sheetName val="Agua_Pot_17"/>
      <sheetName val="Inst__Gas17"/>
      <sheetName val="$_prom_17"/>
      <sheetName val="MUS$_MES14"/>
      <sheetName val="x_area_late14"/>
      <sheetName val="Encofrado_BVR_Unispan12"/>
      <sheetName val="Avance_financiero3"/>
      <sheetName val="AREAS_-_Chile17"/>
      <sheetName val="DISGREGADO_OBRA8"/>
      <sheetName val="DISG__Presup__Meta8"/>
      <sheetName val="Lista_Desplegable7"/>
      <sheetName val="LISTA_DE_CAUSAS7"/>
      <sheetName val="FLUJO_DE_PROVISIONES_PEN7"/>
      <sheetName val="Precio_de_Venta5"/>
      <sheetName val="LOSA_ALIGERADA_FIRTH+10_55"/>
      <sheetName val="BD_Prov4"/>
      <sheetName val="DAT3125_-_16"/>
      <sheetName val="DAT3635_-_16"/>
      <sheetName val="Info_Ayuda4"/>
      <sheetName val="METRADOS_ESTRUCTURAS_B-14"/>
      <sheetName val="ANÁLISIS_GG4"/>
      <sheetName val="CUADRO_RESUMEN4"/>
      <sheetName val="OBRA_GRUESA4"/>
      <sheetName val="3__ITEM_IISS4"/>
      <sheetName val="4__ITEM_IIEE4"/>
      <sheetName val="5_ITEM_INST_MECAN4"/>
      <sheetName val="VG_4"/>
      <sheetName val="ESC_14"/>
      <sheetName val="4__FC4"/>
      <sheetName val="MAT_-_CI4"/>
      <sheetName val="Sol_Val4"/>
      <sheetName val="Res_Val4"/>
      <sheetName val="OBRAS_PROV__Y_PRELIM_4"/>
      <sheetName val="EST_ESCALERAS4"/>
      <sheetName val="PC-19053_RP_PURUCHUCO4"/>
      <sheetName val="X__Auxiliar4"/>
      <sheetName val="BASE_DE_DATOS4"/>
      <sheetName val="GRAF_VG4"/>
      <sheetName val="Hoja_de_Recursos2"/>
      <sheetName val="Provisionales_2"/>
      <sheetName val="Pisos_2"/>
      <sheetName val="Zocalos_y_C_zoc_2"/>
      <sheetName val="Vidrios_y_crist_2"/>
      <sheetName val="Aparatos_sanit_2"/>
      <sheetName val="17_Valorización2"/>
      <sheetName val="RESUMEN_DE_COTIZACION21"/>
      <sheetName val="ESTACION__DESCUBIERTO19"/>
      <sheetName val="ESTRUCTURA_DE_HORMIGON21"/>
      <sheetName val="ESTRUCTURA_METALICA19"/>
      <sheetName val="OBRA_CIVIL21"/>
      <sheetName val="INSTALACION_ELECTRICA21"/>
      <sheetName val="INSTALACION_AIRE_ACONDICIONAD19"/>
      <sheetName val="INSTALACION_CONTRA_INCENDIO19"/>
      <sheetName val="INSTALACIONES_VARIAS19"/>
      <sheetName val="Casa_B_estuco19"/>
      <sheetName val="Casa__B_estuco_siding19"/>
      <sheetName val="Casa__B_enchape_ladrillo19"/>
      <sheetName val="Alcant_19"/>
      <sheetName val="Agua_Pot_19"/>
      <sheetName val="Inst__Gas19"/>
      <sheetName val="$_prom_19"/>
      <sheetName val="MUS$_MES16"/>
      <sheetName val="x_area_late16"/>
      <sheetName val="Encofrado_BVR_Unispan14"/>
      <sheetName val="Avance_financiero5"/>
      <sheetName val="AREAS_-_Chile19"/>
      <sheetName val="DISGREGADO_OBRA10"/>
      <sheetName val="DISG__Presup__Meta10"/>
      <sheetName val="Lista_Desplegable9"/>
      <sheetName val="LISTA_DE_CAUSAS9"/>
      <sheetName val="FLUJO_DE_PROVISIONES_PEN9"/>
      <sheetName val="Precio_de_Venta7"/>
      <sheetName val="LOSA_ALIGERADA_FIRTH+10_57"/>
      <sheetName val="BD_Prov6"/>
      <sheetName val="DAT3125_-_18"/>
      <sheetName val="DAT3635_-_18"/>
      <sheetName val="Info_Ayuda6"/>
      <sheetName val="METRADOS_ESTRUCTURAS_B-16"/>
      <sheetName val="ANÁLISIS_GG6"/>
      <sheetName val="CUADRO_RESUMEN6"/>
      <sheetName val="OBRA_GRUESA6"/>
      <sheetName val="3__ITEM_IISS6"/>
      <sheetName val="4__ITEM_IIEE6"/>
      <sheetName val="5_ITEM_INST_MECAN6"/>
      <sheetName val="VG_6"/>
      <sheetName val="ESC_16"/>
      <sheetName val="4__FC6"/>
      <sheetName val="MAT_-_CI6"/>
      <sheetName val="Sol_Val6"/>
      <sheetName val="Res_Val6"/>
      <sheetName val="OBRAS_PROV__Y_PRELIM_6"/>
      <sheetName val="EST_ESCALERAS6"/>
      <sheetName val="PC-19053_RP_PURUCHUCO6"/>
      <sheetName val="X__Auxiliar6"/>
      <sheetName val="BASE_DE_DATOS6"/>
      <sheetName val="GRAF_VG6"/>
      <sheetName val="Hoja_de_Recursos4"/>
      <sheetName val="Provisionales_4"/>
      <sheetName val="Pisos_4"/>
      <sheetName val="Zocalos_y_C_zoc_4"/>
      <sheetName val="Vidrios_y_crist_4"/>
      <sheetName val="Aparatos_sanit_4"/>
      <sheetName val="17_Valorización4"/>
      <sheetName val="2_1_2"/>
      <sheetName val="5_-_Partidas_(_2_de_2_)"/>
      <sheetName val="01__Plan_Maestro_T1"/>
      <sheetName val="Parámetros_Evaluación"/>
      <sheetName val="MO_Obras"/>
      <sheetName val="PPTO_MO"/>
      <sheetName val="GG_El_Tranque_(3)"/>
      <sheetName val="GG_El_Tranque_(2)"/>
      <sheetName val="GG_El_Tranque"/>
      <sheetName val="RESUMEN_ET1"/>
      <sheetName val="GG_ET1"/>
      <sheetName val="Exc_Masiva_ET1"/>
      <sheetName val="Mo_Pilas_ET1"/>
      <sheetName val="Hormigón_ET1"/>
      <sheetName val="AUX_PRESTO_COSTO_ET1"/>
      <sheetName val="AUX_PRESTO_INM_ET1"/>
      <sheetName val="RESUMEN_ET2"/>
      <sheetName val="AUX_PRESTO"/>
      <sheetName val="GG_ET2"/>
      <sheetName val="Hormigón_ET2"/>
      <sheetName val="Muebles_Cocina"/>
      <sheetName val="Muebles_CL"/>
      <sheetName val="Andamio_Colgante"/>
      <sheetName val="Kit_cocina"/>
      <sheetName val="Artefactos_sanitarios"/>
      <sheetName val="Accesorios_de_baño"/>
      <sheetName val="Papel_mural"/>
      <sheetName val="Carpinteria_metalica"/>
      <sheetName val="Deptos_"/>
      <sheetName val="Grupo_Electrogeno"/>
      <sheetName val="Muebles_Recep"/>
      <sheetName val="Rev__cocina"/>
      <sheetName val="SUELDOS_ENE2018"/>
      <sheetName val="RESUMEN_DE_COTIZACION20"/>
      <sheetName val="ESTACION__DESCUBIERTO18"/>
      <sheetName val="ESTRUCTURA_DE_HORMIGON20"/>
      <sheetName val="ESTRUCTURA_METALICA18"/>
      <sheetName val="OBRA_CIVIL20"/>
      <sheetName val="INSTALACION_ELECTRICA20"/>
      <sheetName val="INSTALACION_AIRE_ACONDICIONAD18"/>
      <sheetName val="INSTALACION_CONTRA_INCENDIO18"/>
      <sheetName val="INSTALACIONES_VARIAS18"/>
      <sheetName val="Casa_B_estuco18"/>
      <sheetName val="Casa__B_estuco_siding18"/>
      <sheetName val="Casa__B_enchape_ladrillo18"/>
      <sheetName val="Alcant_18"/>
      <sheetName val="Agua_Pot_18"/>
      <sheetName val="Inst__Gas18"/>
      <sheetName val="$_prom_18"/>
      <sheetName val="MUS$_MES15"/>
      <sheetName val="x_area_late15"/>
      <sheetName val="Encofrado_BVR_Unispan13"/>
      <sheetName val="Avance_financiero4"/>
      <sheetName val="AREAS_-_Chile18"/>
      <sheetName val="DISGREGADO_OBRA9"/>
      <sheetName val="DISG__Presup__Meta9"/>
      <sheetName val="Lista_Desplegable8"/>
      <sheetName val="LISTA_DE_CAUSAS8"/>
      <sheetName val="FLUJO_DE_PROVISIONES_PEN8"/>
      <sheetName val="Precio_de_Venta6"/>
      <sheetName val="LOSA_ALIGERADA_FIRTH+10_56"/>
      <sheetName val="BD_Prov5"/>
      <sheetName val="DAT3125_-_17"/>
      <sheetName val="DAT3635_-_17"/>
      <sheetName val="Info_Ayuda5"/>
      <sheetName val="METRADOS_ESTRUCTURAS_B-15"/>
      <sheetName val="ANÁLISIS_GG5"/>
      <sheetName val="CUADRO_RESUMEN5"/>
      <sheetName val="OBRA_GRUESA5"/>
      <sheetName val="3__ITEM_IISS5"/>
      <sheetName val="4__ITEM_IIEE5"/>
      <sheetName val="5_ITEM_INST_MECAN5"/>
      <sheetName val="VG_5"/>
      <sheetName val="ESC_15"/>
      <sheetName val="4__FC5"/>
      <sheetName val="MAT_-_CI5"/>
      <sheetName val="Sol_Val5"/>
      <sheetName val="Res_Val5"/>
      <sheetName val="OBRAS_PROV__Y_PRELIM_5"/>
      <sheetName val="EST_ESCALERAS5"/>
      <sheetName val="PC-19053_RP_PURUCHUCO5"/>
      <sheetName val="X__Auxiliar5"/>
      <sheetName val="BASE_DE_DATOS5"/>
      <sheetName val="GRAF_VG5"/>
      <sheetName val="Hoja_de_Recursos3"/>
      <sheetName val="Provisionales_3"/>
      <sheetName val="Pisos_3"/>
      <sheetName val="Zocalos_y_C_zoc_3"/>
      <sheetName val="Vidrios_y_crist_3"/>
      <sheetName val="Aparatos_sanit_3"/>
      <sheetName val="17_Valorización3"/>
      <sheetName val="RESUMEN_DE_COTIZACION22"/>
      <sheetName val="ESTACION__DESCUBIERTO20"/>
      <sheetName val="ESTRUCTURA_DE_HORMIGON22"/>
      <sheetName val="ESTRUCTURA_METALICA20"/>
      <sheetName val="OBRA_CIVIL22"/>
      <sheetName val="INSTALACION_ELECTRICA22"/>
      <sheetName val="INSTALACION_AIRE_ACONDICIONAD20"/>
      <sheetName val="INSTALACION_CONTRA_INCENDIO20"/>
      <sheetName val="INSTALACIONES_VARIAS20"/>
      <sheetName val="Casa_B_estuco20"/>
      <sheetName val="Casa__B_estuco_siding20"/>
      <sheetName val="Casa__B_enchape_ladrillo20"/>
      <sheetName val="Alcant_20"/>
      <sheetName val="Agua_Pot_20"/>
      <sheetName val="Inst__Gas20"/>
      <sheetName val="$_prom_20"/>
      <sheetName val="MUS$_MES17"/>
      <sheetName val="x_area_late17"/>
      <sheetName val="Encofrado_BVR_Unispan15"/>
      <sheetName val="RESUMEN_DE_COTIZACION23"/>
      <sheetName val="ESTACION__DESCUBIERTO21"/>
      <sheetName val="ESTRUCTURA_DE_HORMIGON23"/>
      <sheetName val="ESTRUCTURA_METALICA21"/>
      <sheetName val="OBRA_CIVIL23"/>
      <sheetName val="INSTALACION_ELECTRICA23"/>
      <sheetName val="INSTALACION_AIRE_ACONDICIONAD21"/>
      <sheetName val="INSTALACION_CONTRA_INCENDIO21"/>
      <sheetName val="INSTALACIONES_VARIAS21"/>
      <sheetName val="Casa_B_estuco21"/>
      <sheetName val="Casa__B_estuco_siding21"/>
      <sheetName val="Casa__B_enchape_ladrillo21"/>
      <sheetName val="Alcant_21"/>
      <sheetName val="Agua_Pot_21"/>
      <sheetName val="Inst__Gas21"/>
      <sheetName val="$_prom_21"/>
      <sheetName val="MUS$_MES18"/>
      <sheetName val="x_area_late18"/>
      <sheetName val="Encofrado_BVR_Unispan16"/>
      <sheetName val="RESUMEN_DE_COTIZACION24"/>
      <sheetName val="ESTACION__DESCUBIERTO22"/>
      <sheetName val="ESTRUCTURA_DE_HORMIGON24"/>
      <sheetName val="ESTRUCTURA_METALICA22"/>
      <sheetName val="OBRA_CIVIL24"/>
      <sheetName val="INSTALACION_ELECTRICA24"/>
      <sheetName val="INSTALACION_AIRE_ACONDICIONAD22"/>
      <sheetName val="INSTALACION_CONTRA_INCENDIO22"/>
      <sheetName val="INSTALACIONES_VARIAS22"/>
      <sheetName val="Casa_B_estuco22"/>
      <sheetName val="Casa__B_estuco_siding22"/>
      <sheetName val="Casa__B_enchape_ladrillo22"/>
      <sheetName val="Alcant_22"/>
      <sheetName val="Agua_Pot_22"/>
      <sheetName val="Inst__Gas22"/>
      <sheetName val="$_prom_22"/>
      <sheetName val="MUS$_MES19"/>
      <sheetName val="x_area_late19"/>
      <sheetName val="Encofrado_BVR_Unispan17"/>
      <sheetName val="Listado_de_Maestros8"/>
      <sheetName val="Rep_Mat8"/>
      <sheetName val="Ev__Económica8"/>
      <sheetName val="Flujos_NEW8"/>
      <sheetName val="Avance_financiero6"/>
      <sheetName val="AREAS_-_Chile20"/>
      <sheetName val="DISGREGADO_OBRA11"/>
      <sheetName val="DISG__Presup__Meta11"/>
      <sheetName val="Lista_Desplegable10"/>
      <sheetName val="LISTA_DE_CAUSAS10"/>
      <sheetName val="FLUJO_DE_PROVISIONES_PEN10"/>
      <sheetName val="Precio_de_Venta8"/>
      <sheetName val="LOSA_ALIGERADA_FIRTH+10_58"/>
      <sheetName val="BD_Prov7"/>
      <sheetName val="DAT3125_-_19"/>
      <sheetName val="DAT3635_-_19"/>
      <sheetName val="Info_Ayuda7"/>
      <sheetName val="METRADOS_ESTRUCTURAS_B-17"/>
      <sheetName val="ANÁLISIS_GG7"/>
      <sheetName val="CUADRO_RESUMEN7"/>
      <sheetName val="OBRA_GRUESA7"/>
      <sheetName val="3__ITEM_IISS7"/>
      <sheetName val="4__ITEM_IIEE7"/>
      <sheetName val="5_ITEM_INST_MECAN7"/>
      <sheetName val="VG_7"/>
      <sheetName val="ESC_17"/>
      <sheetName val="4__FC7"/>
      <sheetName val="MAT_-_CI7"/>
      <sheetName val="Sol_Val7"/>
      <sheetName val="Res_Val7"/>
      <sheetName val="OBRAS_PROV__Y_PRELIM_7"/>
      <sheetName val="EST_ESCALERAS7"/>
      <sheetName val="PC-19053_RP_PURUCHUCO7"/>
      <sheetName val="X__Auxiliar7"/>
      <sheetName val="BASE_DE_DATOS7"/>
      <sheetName val="GRAF_VG7"/>
      <sheetName val="Hoja_de_Recursos5"/>
      <sheetName val="Provisionales_5"/>
      <sheetName val="Pisos_5"/>
      <sheetName val="Zocalos_y_C_zoc_5"/>
      <sheetName val="Vidrios_y_crist_5"/>
      <sheetName val="Aparatos_sanit_5"/>
      <sheetName val="17_Valorización5"/>
      <sheetName val="2_1_21"/>
      <sheetName val="5_-_Partidas_(_2_de_2_)1"/>
      <sheetName val="01__Plan_Maestro_T11"/>
      <sheetName val="Parámetros_Evaluación1"/>
      <sheetName val="MO_Obras1"/>
      <sheetName val="PPTO_MO1"/>
      <sheetName val="GG_El_Tranque_(3)1"/>
      <sheetName val="GG_El_Tranque_(2)1"/>
      <sheetName val="GG_El_Tranque1"/>
      <sheetName val="RESUMEN_ET11"/>
      <sheetName val="GG_ET11"/>
      <sheetName val="Exc_Masiva_ET11"/>
      <sheetName val="Mo_Pilas_ET11"/>
      <sheetName val="Hormigón_ET11"/>
      <sheetName val="AUX_PRESTO_COSTO_ET11"/>
      <sheetName val="AUX_PRESTO_INM_ET11"/>
      <sheetName val="RESUMEN_ET21"/>
      <sheetName val="AUX_PRESTO1"/>
      <sheetName val="GG_ET21"/>
      <sheetName val="Hormigón_ET21"/>
      <sheetName val="Muebles_Cocina1"/>
      <sheetName val="Muebles_CL1"/>
      <sheetName val="Andamio_Colgante1"/>
      <sheetName val="Kit_cocina1"/>
      <sheetName val="Artefactos_sanitarios1"/>
      <sheetName val="Accesorios_de_baño1"/>
      <sheetName val="Papel_mural1"/>
      <sheetName val="Carpinteria_metalica1"/>
      <sheetName val="Deptos_1"/>
      <sheetName val="Grupo_Electrogeno1"/>
      <sheetName val="Muebles_Recep1"/>
      <sheetName val="Rev__cocina1"/>
      <sheetName val="SUELDOS_ENE20181"/>
      <sheetName val="RESUMEN_DE_COTIZACION25"/>
      <sheetName val="ESTACION__DESCUBIERTO23"/>
      <sheetName val="ESTRUCTURA_DE_HORMIGON25"/>
      <sheetName val="ESTRUCTURA_METALICA23"/>
      <sheetName val="OBRA_CIVIL25"/>
      <sheetName val="INSTALACION_ELECTRICA25"/>
      <sheetName val="INSTALACION_AIRE_ACONDICIONAD23"/>
      <sheetName val="INSTALACION_CONTRA_INCENDIO23"/>
      <sheetName val="INSTALACIONES_VARIAS23"/>
      <sheetName val="Casa_B_estuco23"/>
      <sheetName val="Casa__B_estuco_siding23"/>
      <sheetName val="Casa__B_enchape_ladrillo23"/>
      <sheetName val="Alcant_23"/>
      <sheetName val="Agua_Pot_23"/>
      <sheetName val="Inst__Gas23"/>
      <sheetName val="$_prom_23"/>
      <sheetName val="MUS$_MES20"/>
      <sheetName val="x_area_late20"/>
      <sheetName val="Encofrado_BVR_Unispan18"/>
      <sheetName val="Listado_de_Maestros9"/>
      <sheetName val="Rep_Mat9"/>
      <sheetName val="Ev__Económica9"/>
      <sheetName val="Flujos_NEW9"/>
      <sheetName val="RESUMEN_DE_COTIZACION26"/>
      <sheetName val="ESTACION__DESCUBIERTO24"/>
      <sheetName val="ESTRUCTURA_DE_HORMIGON26"/>
      <sheetName val="ESTRUCTURA_METALICA24"/>
      <sheetName val="OBRA_CIVIL26"/>
      <sheetName val="INSTALACION_ELECTRICA26"/>
      <sheetName val="INSTALACION_AIRE_ACONDICIONAD24"/>
      <sheetName val="INSTALACION_CONTRA_INCENDIO24"/>
      <sheetName val="INSTALACIONES_VARIAS24"/>
      <sheetName val="Casa_B_estuco24"/>
      <sheetName val="Casa__B_estuco_siding24"/>
      <sheetName val="Casa__B_enchape_ladrillo24"/>
      <sheetName val="Alcant_24"/>
      <sheetName val="Agua_Pot_24"/>
      <sheetName val="Inst__Gas24"/>
      <sheetName val="$_prom_24"/>
      <sheetName val="MUS$_MES21"/>
      <sheetName val="x_area_late21"/>
      <sheetName val="Encofrado_BVR_Unispan19"/>
      <sheetName val="Listado_de_Maestros10"/>
      <sheetName val="Rep_Mat10"/>
      <sheetName val="Ev__Económica10"/>
      <sheetName val="Flujos_NEW10"/>
    </sheetNames>
    <sheetDataSet>
      <sheetData sheetId="0" refreshError="1">
        <row r="6">
          <cell r="D6" t="str">
            <v>EASY</v>
          </cell>
        </row>
        <row r="7">
          <cell r="D7" t="str">
            <v>RESUMEN DE  COTIZACION</v>
          </cell>
        </row>
        <row r="8">
          <cell r="D8" t="str">
            <v>RESUMEN DE  COTIZACION</v>
          </cell>
        </row>
        <row r="9">
          <cell r="D9" t="str">
            <v>Precio</v>
          </cell>
          <cell r="E9" t="str">
            <v>Precio</v>
          </cell>
        </row>
        <row r="10">
          <cell r="D10" t="str">
            <v>Total  Item</v>
          </cell>
          <cell r="E10" t="str">
            <v>Total General</v>
          </cell>
        </row>
      </sheetData>
      <sheetData sheetId="1" refreshError="1">
        <row r="1">
          <cell r="A1" t="str">
            <v>PLANILLA DE COTIZACIÓN de INFRAESTRUCTURA</v>
          </cell>
          <cell r="B1" t="str">
            <v>PLANILLA DE COTIZACIÓN</v>
          </cell>
        </row>
        <row r="2">
          <cell r="A2" t="str">
            <v>LICITACION QLN Nº 01 - 01</v>
          </cell>
          <cell r="B2" t="str">
            <v>LICITACION QLN Nº 01 - 01</v>
          </cell>
          <cell r="E2" t="str">
            <v>FECHA</v>
          </cell>
          <cell r="F2">
            <v>36951</v>
          </cell>
          <cell r="G2" t="str">
            <v>FEB. 2001</v>
          </cell>
        </row>
        <row r="3">
          <cell r="E3" t="str">
            <v>REVISION</v>
          </cell>
          <cell r="F3" t="str">
            <v>B</v>
          </cell>
        </row>
        <row r="4">
          <cell r="A4" t="str">
            <v>OBRA:</v>
          </cell>
          <cell r="B4" t="str">
            <v>EASY - QUILIN</v>
          </cell>
          <cell r="E4" t="str">
            <v>SECTOR</v>
          </cell>
          <cell r="F4" t="str">
            <v>INFRAEST.</v>
          </cell>
          <cell r="G4" t="str">
            <v>A</v>
          </cell>
        </row>
        <row r="5">
          <cell r="A5" t="str">
            <v>OBRA:</v>
          </cell>
          <cell r="B5" t="str">
            <v>EASY QUILIN</v>
          </cell>
          <cell r="E5" t="str">
            <v>RUBRO</v>
          </cell>
          <cell r="F5" t="str">
            <v>VARIOS</v>
          </cell>
          <cell r="G5" t="str">
            <v>EASY</v>
          </cell>
        </row>
        <row r="6">
          <cell r="E6" t="str">
            <v>RUBRO</v>
          </cell>
          <cell r="F6" t="str">
            <v>VARIOS</v>
          </cell>
          <cell r="G6" t="str">
            <v>INSTALACION ELECTRICA</v>
          </cell>
        </row>
        <row r="7">
          <cell r="A7" t="str">
            <v>Cód</v>
          </cell>
          <cell r="B7" t="str">
            <v>Descripción</v>
          </cell>
          <cell r="C7" t="str">
            <v>Unid.</v>
          </cell>
          <cell r="D7" t="str">
            <v>Cant.</v>
          </cell>
          <cell r="E7" t="str">
            <v>P. Unit</v>
          </cell>
          <cell r="F7" t="str">
            <v>Subtotal</v>
          </cell>
        </row>
        <row r="8">
          <cell r="E8" t="str">
            <v xml:space="preserve">Precio unitario de </v>
          </cell>
        </row>
      </sheetData>
      <sheetData sheetId="2" refreshError="1"/>
      <sheetData sheetId="3" refreshError="1"/>
      <sheetData sheetId="4" refreshError="1">
        <row r="1">
          <cell r="A1" t="str">
            <v>PLANILLA DE COTIZACIÓN de ESTRUCTURAS DE HORMIGÓN</v>
          </cell>
          <cell r="B1" t="str">
            <v>PLANILLA DE COTIZACIÓN</v>
          </cell>
        </row>
        <row r="2">
          <cell r="A2" t="str">
            <v>LICITACION QLN Nº 01 - 01</v>
          </cell>
          <cell r="B2" t="str">
            <v>LICITACION QLN Nº 01 - 01</v>
          </cell>
          <cell r="C2">
            <v>36951</v>
          </cell>
          <cell r="D2">
            <v>36951</v>
          </cell>
          <cell r="E2" t="str">
            <v>FECHA</v>
          </cell>
          <cell r="F2">
            <v>36951</v>
          </cell>
          <cell r="G2" t="str">
            <v>FEB. 2001</v>
          </cell>
        </row>
        <row r="3">
          <cell r="E3" t="str">
            <v xml:space="preserve">FECHA: </v>
          </cell>
          <cell r="F3" t="str">
            <v>B</v>
          </cell>
        </row>
        <row r="4">
          <cell r="A4" t="str">
            <v>OBRA:</v>
          </cell>
          <cell r="B4" t="str">
            <v>EASY QUILIN</v>
          </cell>
          <cell r="C4">
            <v>36951</v>
          </cell>
          <cell r="D4">
            <v>36951</v>
          </cell>
          <cell r="E4" t="str">
            <v>REVISION</v>
          </cell>
          <cell r="F4" t="str">
            <v>EASY</v>
          </cell>
          <cell r="G4" t="str">
            <v>A</v>
          </cell>
        </row>
        <row r="5">
          <cell r="A5" t="str">
            <v>OBRA:</v>
          </cell>
          <cell r="B5" t="str">
            <v>EASY QUILIN</v>
          </cell>
          <cell r="C5">
            <v>36951</v>
          </cell>
          <cell r="D5">
            <v>36951</v>
          </cell>
          <cell r="E5" t="str">
            <v>SECTOR</v>
          </cell>
          <cell r="F5" t="str">
            <v>HORMIGON</v>
          </cell>
          <cell r="G5" t="str">
            <v>EASY</v>
          </cell>
        </row>
        <row r="6">
          <cell r="D6" t="str">
            <v>EASY</v>
          </cell>
          <cell r="E6" t="str">
            <v>RUBRO</v>
          </cell>
          <cell r="F6" t="str">
            <v>VARIOS</v>
          </cell>
          <cell r="G6" t="str">
            <v>INSTALACION ELECTRICA</v>
          </cell>
        </row>
        <row r="7">
          <cell r="A7" t="str">
            <v>Cód</v>
          </cell>
          <cell r="B7" t="str">
            <v>Descripción</v>
          </cell>
          <cell r="C7" t="str">
            <v>Unid.</v>
          </cell>
          <cell r="D7" t="str">
            <v>Cant.</v>
          </cell>
          <cell r="E7" t="str">
            <v>P. Unit</v>
          </cell>
          <cell r="F7" t="str">
            <v>Subtotal</v>
          </cell>
        </row>
      </sheetData>
      <sheetData sheetId="5" refreshError="1"/>
      <sheetData sheetId="6" refreshError="1">
        <row r="1">
          <cell r="A1" t="str">
            <v>PLANILLA DE COTIZACIÓN de ESTRUCTURAS DE HORMIGÓN</v>
          </cell>
        </row>
        <row r="8">
          <cell r="D8" t="str">
            <v>RESUMEN DE  COTIZACION</v>
          </cell>
          <cell r="E8" t="str">
            <v xml:space="preserve">Precio unitario de </v>
          </cell>
        </row>
      </sheetData>
      <sheetData sheetId="7" refreshError="1">
        <row r="1">
          <cell r="A1" t="str">
            <v>PLANILLA DE COTIZACIÓN de ESTRUCTURAS DE HORMIGÓN</v>
          </cell>
          <cell r="B1" t="str">
            <v>PLANILLA DE COTIZACIÓN</v>
          </cell>
        </row>
        <row r="2">
          <cell r="A2" t="str">
            <v>LICITACION QLN Nº 01 - 01</v>
          </cell>
          <cell r="B2" t="str">
            <v>LICITACION QLN Nº 01 - 01</v>
          </cell>
          <cell r="C2">
            <v>36951</v>
          </cell>
          <cell r="D2">
            <v>36951</v>
          </cell>
          <cell r="E2" t="str">
            <v>FECHA</v>
          </cell>
          <cell r="F2">
            <v>36951</v>
          </cell>
          <cell r="G2" t="str">
            <v>FEB. 2001</v>
          </cell>
        </row>
        <row r="3">
          <cell r="E3" t="str">
            <v xml:space="preserve">FECHA: </v>
          </cell>
          <cell r="F3" t="str">
            <v>B</v>
          </cell>
        </row>
        <row r="4">
          <cell r="A4" t="str">
            <v>OBRA:</v>
          </cell>
          <cell r="B4" t="str">
            <v>EASY QUILIN</v>
          </cell>
          <cell r="C4">
            <v>36951</v>
          </cell>
          <cell r="D4">
            <v>36951</v>
          </cell>
          <cell r="E4" t="str">
            <v>REVISION</v>
          </cell>
          <cell r="F4" t="str">
            <v>EASY</v>
          </cell>
          <cell r="G4" t="str">
            <v>A</v>
          </cell>
        </row>
        <row r="5">
          <cell r="A5" t="str">
            <v>OBRA:</v>
          </cell>
          <cell r="B5" t="str">
            <v>EASY QUILIN</v>
          </cell>
          <cell r="C5">
            <v>36951</v>
          </cell>
          <cell r="D5">
            <v>36951</v>
          </cell>
          <cell r="E5" t="str">
            <v>SECTOR</v>
          </cell>
          <cell r="F5" t="str">
            <v>HORMIGON</v>
          </cell>
          <cell r="G5" t="str">
            <v>EASY</v>
          </cell>
        </row>
        <row r="6">
          <cell r="D6" t="str">
            <v>EASY</v>
          </cell>
          <cell r="E6" t="str">
            <v>RUBRO</v>
          </cell>
          <cell r="F6" t="str">
            <v>VARIOS</v>
          </cell>
          <cell r="G6" t="str">
            <v>INSTALACION ELECTRICA</v>
          </cell>
        </row>
        <row r="7">
          <cell r="A7" t="str">
            <v>Cód</v>
          </cell>
          <cell r="B7" t="str">
            <v>Descripción</v>
          </cell>
          <cell r="C7" t="str">
            <v>Unid.</v>
          </cell>
          <cell r="D7" t="str">
            <v>Cant.</v>
          </cell>
          <cell r="E7" t="str">
            <v>P. Unit</v>
          </cell>
          <cell r="F7" t="str">
            <v>Subtotal</v>
          </cell>
        </row>
        <row r="8">
          <cell r="D8" t="str">
            <v>RESUMEN DE  COTIZACION</v>
          </cell>
          <cell r="E8" t="str">
            <v xml:space="preserve">Precio unitario de </v>
          </cell>
        </row>
        <row r="9">
          <cell r="A9" t="str">
            <v>Código</v>
          </cell>
          <cell r="B9" t="str">
            <v>Descripción</v>
          </cell>
          <cell r="C9" t="str">
            <v>Unid.</v>
          </cell>
          <cell r="D9" t="str">
            <v>Cant.</v>
          </cell>
          <cell r="E9" t="str">
            <v>Mat.</v>
          </cell>
          <cell r="F9" t="str">
            <v>M. de O.</v>
          </cell>
          <cell r="G9" t="str">
            <v xml:space="preserve">Total </v>
          </cell>
          <cell r="H9" t="str">
            <v>Subtotal</v>
          </cell>
          <cell r="I9" t="str">
            <v>Total  Item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>
        <row r="1">
          <cell r="A1" t="str">
            <v>PLANILLA DE COTIZACIÓN de ESTRUCTURAS DE HORMIGÓN</v>
          </cell>
        </row>
      </sheetData>
      <sheetData sheetId="120">
        <row r="1">
          <cell r="A1" t="str">
            <v>PLANILLA DE COTIZACIÓN de ESTRUCTURAS DE HORMIGÓN</v>
          </cell>
        </row>
      </sheetData>
      <sheetData sheetId="121">
        <row r="1">
          <cell r="A1" t="str">
            <v>PLANILLA DE COTIZACIÓN de ESTRUCTURAS DE HORMIGÓN</v>
          </cell>
        </row>
      </sheetData>
      <sheetData sheetId="122">
        <row r="1">
          <cell r="A1" t="str">
            <v>PLANILLA DE COTIZACIÓN de ESTRUCTURAS DE HORMIGÓN</v>
          </cell>
        </row>
      </sheetData>
      <sheetData sheetId="123">
        <row r="1">
          <cell r="A1" t="str">
            <v>PLANILLA DE COTIZACIÓN de ESTRUCTURAS DE HORMIGÓN</v>
          </cell>
        </row>
      </sheetData>
      <sheetData sheetId="124">
        <row r="1">
          <cell r="A1" t="str">
            <v>PLANILLA DE COTIZACIÓN de ESTRUCTURAS DE HORMIGÓN</v>
          </cell>
        </row>
      </sheetData>
      <sheetData sheetId="125">
        <row r="1">
          <cell r="A1" t="str">
            <v>PLANILLA DE COTIZACIÓN de ESTRUCTURAS DE HORMIGÓN</v>
          </cell>
        </row>
      </sheetData>
      <sheetData sheetId="126">
        <row r="1">
          <cell r="A1" t="str">
            <v>PLANILLA DE COTIZACIÓN de ESTRUCTURAS DE HORMIGÓN</v>
          </cell>
        </row>
      </sheetData>
      <sheetData sheetId="127">
        <row r="1">
          <cell r="A1" t="str">
            <v>PLANILLA DE COTIZACIÓN de ESTRUCTURAS DE HORMIGÓN</v>
          </cell>
        </row>
      </sheetData>
      <sheetData sheetId="128">
        <row r="1">
          <cell r="A1" t="str">
            <v>PLANILLA DE COTIZACIÓN de ESTRUCTURAS DE HORMIGÓN</v>
          </cell>
        </row>
      </sheetData>
      <sheetData sheetId="129">
        <row r="1">
          <cell r="A1" t="str">
            <v>PLANILLA DE COTIZACIÓN de ESTRUCTURAS DE HORMIGÓN</v>
          </cell>
        </row>
      </sheetData>
      <sheetData sheetId="130">
        <row r="1">
          <cell r="A1" t="str">
            <v>PLANILLA DE COTIZACIÓN de ESTRUCTURAS DE HORMIGÓN</v>
          </cell>
        </row>
      </sheetData>
      <sheetData sheetId="131">
        <row r="1">
          <cell r="A1" t="str">
            <v>PLANILLA DE COTIZACIÓN de ESTRUCTURAS DE HORMIGÓN</v>
          </cell>
        </row>
      </sheetData>
      <sheetData sheetId="132">
        <row r="1">
          <cell r="A1" t="str">
            <v>PLANILLA DE COTIZACIÓN de ESTRUCTURAS DE HORMIGÓN</v>
          </cell>
        </row>
      </sheetData>
      <sheetData sheetId="133">
        <row r="1">
          <cell r="A1" t="str">
            <v>PLANILLA DE COTIZACIÓN de ESTRUCTURAS DE HORMIGÓN</v>
          </cell>
        </row>
      </sheetData>
      <sheetData sheetId="134">
        <row r="1">
          <cell r="A1" t="str">
            <v>PLANILLA DE COTIZACIÓN de ESTRUCTURAS DE HORMIGÓN</v>
          </cell>
        </row>
      </sheetData>
      <sheetData sheetId="135">
        <row r="1">
          <cell r="A1" t="str">
            <v>PLANILLA DE COTIZACIÓN de ESTRUCTURAS DE HORMIGÓN</v>
          </cell>
        </row>
      </sheetData>
      <sheetData sheetId="136">
        <row r="1">
          <cell r="A1" t="str">
            <v>PLANILLA DE COTIZACIÓN de ESTRUCTURAS DE HORMIGÓN</v>
          </cell>
        </row>
      </sheetData>
      <sheetData sheetId="137">
        <row r="1">
          <cell r="A1" t="str">
            <v>PLANILLA DE COTIZACIÓN de ESTRUCTURAS DE HORMIGÓN</v>
          </cell>
        </row>
      </sheetData>
      <sheetData sheetId="138">
        <row r="1">
          <cell r="A1" t="str">
            <v>PLANILLA DE COTIZACIÓN de ESTRUCTURAS DE HORMIGÓN</v>
          </cell>
        </row>
      </sheetData>
      <sheetData sheetId="139">
        <row r="1">
          <cell r="A1" t="str">
            <v>PLANILLA DE COTIZACIÓN de ESTRUCTURAS DE HORMIGÓN</v>
          </cell>
        </row>
      </sheetData>
      <sheetData sheetId="140"/>
      <sheetData sheetId="141"/>
      <sheetData sheetId="142">
        <row r="1">
          <cell r="A1" t="str">
            <v>PLANILLA DE COTIZACIÓN de ESTRUCTURAS DE HORMIGÓN</v>
          </cell>
        </row>
      </sheetData>
      <sheetData sheetId="143" refreshError="1"/>
      <sheetData sheetId="144">
        <row r="6">
          <cell r="D6" t="str">
            <v>EASY</v>
          </cell>
        </row>
      </sheetData>
      <sheetData sheetId="145"/>
      <sheetData sheetId="146">
        <row r="6">
          <cell r="D6" t="str">
            <v>EASY</v>
          </cell>
        </row>
      </sheetData>
      <sheetData sheetId="147"/>
      <sheetData sheetId="148">
        <row r="1">
          <cell r="A1" t="str">
            <v>PLANILLA DE COTIZACIÓN de ESTRUCTURAS DE HORMIGÓN</v>
          </cell>
        </row>
      </sheetData>
      <sheetData sheetId="149">
        <row r="1">
          <cell r="A1" t="str">
            <v>PLANILLA DE COTIZACIÓN de ESTRUCTURAS DE HORMIGÓN</v>
          </cell>
        </row>
      </sheetData>
      <sheetData sheetId="150">
        <row r="1">
          <cell r="A1" t="str">
            <v>PLANILLA DE COTIZACIÓN de INFRAESTRUCTURA</v>
          </cell>
        </row>
      </sheetData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PLANILLA DE COTIZACIÓN de ESTRUCTURAS DE HORMIGÓN</v>
          </cell>
        </row>
      </sheetData>
      <sheetData sheetId="174">
        <row r="1">
          <cell r="A1" t="str">
            <v>PLANILLA DE COTIZACIÓN de ESTRUCTURAS DE HORMIGÓN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6">
          <cell r="D6" t="str">
            <v>EASY</v>
          </cell>
        </row>
      </sheetData>
      <sheetData sheetId="189">
        <row r="1">
          <cell r="A1" t="str">
            <v>PLANILLA DE COTIZACIÓN de INFRAESTRUCTURA</v>
          </cell>
        </row>
      </sheetData>
      <sheetData sheetId="190">
        <row r="1">
          <cell r="A1" t="str">
            <v>PLANILLA DE COTIZACIÓN de ESTRUCTURAS DE HORMIGÓN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>
        <row r="6">
          <cell r="D6" t="str">
            <v>EASY</v>
          </cell>
        </row>
      </sheetData>
      <sheetData sheetId="205"/>
      <sheetData sheetId="206">
        <row r="1">
          <cell r="A1" t="str">
            <v>PLANILLA DE COTIZACIÓN de ESTRUCTURAS DE HORMIGÓN</v>
          </cell>
        </row>
      </sheetData>
      <sheetData sheetId="207"/>
      <sheetData sheetId="208">
        <row r="1">
          <cell r="A1" t="str">
            <v>PLANILLA DE COTIZACIÓN de INFRAESTRUCTURA</v>
          </cell>
        </row>
      </sheetData>
      <sheetData sheetId="209">
        <row r="1">
          <cell r="A1" t="str">
            <v>PLANILLA DE COTIZACIÓN de ESTRUCTURAS DE HORMIGÓN</v>
          </cell>
        </row>
      </sheetData>
      <sheetData sheetId="210"/>
      <sheetData sheetId="211"/>
      <sheetData sheetId="212">
        <row r="1">
          <cell r="A1" t="str">
            <v>PLANILLA DE COTIZACIÓN de ESTRUCTURAS DE HORMIGÓN</v>
          </cell>
        </row>
      </sheetData>
      <sheetData sheetId="213"/>
      <sheetData sheetId="214">
        <row r="1">
          <cell r="A1" t="str">
            <v>PLANILLA DE COTIZACIÓN de ESTRUCTURAS DE HORMIGÓN</v>
          </cell>
        </row>
      </sheetData>
      <sheetData sheetId="215"/>
      <sheetData sheetId="216"/>
      <sheetData sheetId="217">
        <row r="6">
          <cell r="D6" t="str">
            <v>EASY</v>
          </cell>
        </row>
      </sheetData>
      <sheetData sheetId="218"/>
      <sheetData sheetId="219">
        <row r="1">
          <cell r="A1" t="str">
            <v>PLANILLA DE COTIZACIÓN de ESTRUCTURAS DE HORMIGÓN</v>
          </cell>
        </row>
      </sheetData>
      <sheetData sheetId="220">
        <row r="6">
          <cell r="D6" t="str">
            <v>EASY</v>
          </cell>
        </row>
      </sheetData>
      <sheetData sheetId="221"/>
      <sheetData sheetId="222">
        <row r="1">
          <cell r="A1" t="str">
            <v>PLANILLA DE COTIZACIÓN de ESTRUCTURAS DE HORMIGÓN</v>
          </cell>
        </row>
      </sheetData>
      <sheetData sheetId="223">
        <row r="1">
          <cell r="A1" t="str">
            <v>PLANILLA DE COTIZACIÓN de ESTRUCTURAS DE HORMIGÓN</v>
          </cell>
        </row>
      </sheetData>
      <sheetData sheetId="224">
        <row r="6">
          <cell r="D6" t="str">
            <v>EASY</v>
          </cell>
        </row>
      </sheetData>
      <sheetData sheetId="225">
        <row r="1">
          <cell r="A1" t="str">
            <v>PLANILLA DE COTIZACIÓN de ESTRUCTURAS DE HORMIGÓN</v>
          </cell>
        </row>
      </sheetData>
      <sheetData sheetId="226">
        <row r="1">
          <cell r="A1" t="str">
            <v>PLANILLA DE COTIZACIÓN de ESTRUCTURAS DE HORMIGÓN</v>
          </cell>
        </row>
      </sheetData>
      <sheetData sheetId="227">
        <row r="1">
          <cell r="A1" t="str">
            <v>PLANILLA DE COTIZACIÓN de INFRAESTRUCTURA</v>
          </cell>
        </row>
      </sheetData>
      <sheetData sheetId="228">
        <row r="1">
          <cell r="A1" t="str">
            <v>PLANILLA DE COTIZACIÓN de ESTRUCTURAS DE HORMIGÓN</v>
          </cell>
        </row>
      </sheetData>
      <sheetData sheetId="229">
        <row r="1">
          <cell r="A1" t="str">
            <v>PLANILLA DE COTIZACIÓN de ESTRUCTURAS DE HORMIGÓN</v>
          </cell>
        </row>
      </sheetData>
      <sheetData sheetId="230"/>
      <sheetData sheetId="231">
        <row r="1">
          <cell r="A1" t="str">
            <v>PLANILLA DE COTIZACIÓN de ESTRUCTURAS DE HORMIGÓN</v>
          </cell>
        </row>
      </sheetData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>
        <row r="6">
          <cell r="D6" t="str">
            <v>EASY</v>
          </cell>
        </row>
      </sheetData>
      <sheetData sheetId="280"/>
      <sheetData sheetId="281">
        <row r="1">
          <cell r="A1" t="str">
            <v>PLANILLA DE COTIZACIÓN de ESTRUCTURAS DE HORMIGÓN</v>
          </cell>
        </row>
      </sheetData>
      <sheetData sheetId="282"/>
      <sheetData sheetId="283">
        <row r="1">
          <cell r="A1" t="str">
            <v>PLANILLA DE COTIZACIÓN de INFRAESTRUCTURA</v>
          </cell>
        </row>
      </sheetData>
      <sheetData sheetId="284">
        <row r="1">
          <cell r="A1" t="str">
            <v>PLANILLA DE COTIZACIÓN de ESTRUCTURAS DE HORMIGÓN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>
        <row r="1">
          <cell r="A1" t="str">
            <v>PLANILLA DE COTIZACIÓN de ESTRUCTURAS DE HORMIGÓN</v>
          </cell>
        </row>
      </sheetData>
      <sheetData sheetId="321">
        <row r="1">
          <cell r="A1" t="str">
            <v>PLANILLA DE COTIZACIÓN de ESTRUCTURAS DE HORMIGÓN</v>
          </cell>
        </row>
      </sheetData>
      <sheetData sheetId="322">
        <row r="1">
          <cell r="A1" t="str">
            <v>PLANILLA DE COTIZACIÓN de ESTRUCTURAS DE HORMIGÓN</v>
          </cell>
        </row>
      </sheetData>
      <sheetData sheetId="323">
        <row r="1">
          <cell r="A1" t="str">
            <v>PLANILLA DE COTIZACIÓN de ESTRUCTURAS DE HORMIGÓN</v>
          </cell>
        </row>
      </sheetData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>
        <row r="1">
          <cell r="A1" t="str">
            <v>PLANILLA DE COTIZACIÓN de ESTRUCTURAS DE HORMIGÓN</v>
          </cell>
        </row>
      </sheetData>
      <sheetData sheetId="629"/>
      <sheetData sheetId="630"/>
      <sheetData sheetId="631"/>
      <sheetData sheetId="632"/>
      <sheetData sheetId="633"/>
      <sheetData sheetId="634">
        <row r="1">
          <cell r="A1" t="str">
            <v>PLANILLA DE COTIZACIÓN de ESTRUCTURAS DE HORMIGÓN</v>
          </cell>
        </row>
      </sheetData>
      <sheetData sheetId="635"/>
      <sheetData sheetId="636"/>
      <sheetData sheetId="637"/>
      <sheetData sheetId="638"/>
      <sheetData sheetId="639"/>
      <sheetData sheetId="640">
        <row r="1">
          <cell r="A1" t="str">
            <v>PLANILLA DE COTIZACIÓN de ESTRUCTURAS DE HORMIGÓN</v>
          </cell>
        </row>
      </sheetData>
      <sheetData sheetId="641"/>
      <sheetData sheetId="642"/>
      <sheetData sheetId="643"/>
      <sheetData sheetId="644"/>
      <sheetData sheetId="645"/>
      <sheetData sheetId="646">
        <row r="1">
          <cell r="A1" t="str">
            <v>PLANILLA DE COTIZACIÓN de ESTRUCTURAS DE HORMIGÓN</v>
          </cell>
        </row>
      </sheetData>
      <sheetData sheetId="647"/>
      <sheetData sheetId="648"/>
      <sheetData sheetId="649"/>
      <sheetData sheetId="650"/>
      <sheetData sheetId="651"/>
      <sheetData sheetId="652">
        <row r="1">
          <cell r="A1" t="str">
            <v>PLANILLA DE COTIZACIÓN de ESTRUCTURAS DE HORMIGÓN</v>
          </cell>
        </row>
      </sheetData>
      <sheetData sheetId="653"/>
      <sheetData sheetId="654"/>
      <sheetData sheetId="655"/>
      <sheetData sheetId="656"/>
      <sheetData sheetId="657"/>
      <sheetData sheetId="658">
        <row r="1">
          <cell r="A1" t="str">
            <v>PLANILLA DE COTIZACIÓN de ESTRUCTURAS DE HORMIGÓN</v>
          </cell>
        </row>
      </sheetData>
      <sheetData sheetId="659"/>
      <sheetData sheetId="660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>
        <row r="6">
          <cell r="D6" t="str">
            <v>EASY</v>
          </cell>
        </row>
      </sheetData>
      <sheetData sheetId="681"/>
      <sheetData sheetId="682"/>
      <sheetData sheetId="683">
        <row r="1">
          <cell r="A1" t="str">
            <v>PLANILLA DE COTIZACIÓN de ESTRUCTURAS DE HORMIGÓN</v>
          </cell>
        </row>
      </sheetData>
      <sheetData sheetId="684">
        <row r="1">
          <cell r="A1" t="str">
            <v>PLANILLA DE COTIZACIÓN de ESTRUCTURAS DE HORMIGÓN</v>
          </cell>
        </row>
      </sheetData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>
        <row r="1">
          <cell r="A1" t="str">
            <v>PLANILLA DE COTIZACIÓN de ESTRUCTURAS DE HORMIGÓN</v>
          </cell>
        </row>
      </sheetData>
      <sheetData sheetId="696"/>
      <sheetData sheetId="697"/>
      <sheetData sheetId="698"/>
      <sheetData sheetId="699">
        <row r="6">
          <cell r="D6" t="str">
            <v>EASY</v>
          </cell>
        </row>
      </sheetData>
      <sheetData sheetId="700"/>
      <sheetData sheetId="701">
        <row r="1">
          <cell r="A1" t="str">
            <v>PLANILLA DE COTIZACIÓN de ESTRUCTURAS DE HORMIGÓN</v>
          </cell>
        </row>
      </sheetData>
      <sheetData sheetId="702"/>
      <sheetData sheetId="703">
        <row r="1">
          <cell r="A1" t="str">
            <v>PLANILLA DE COTIZACIÓN de ESTRUCTURAS DE HORMIGÓN</v>
          </cell>
        </row>
      </sheetData>
      <sheetData sheetId="704">
        <row r="1">
          <cell r="A1" t="str">
            <v>PLANILLA DE COTIZACIÓN de ESTRUCTURAS DE HORMIGÓN</v>
          </cell>
        </row>
      </sheetData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>
        <row r="6">
          <cell r="D6" t="str">
            <v>EASY</v>
          </cell>
        </row>
      </sheetData>
      <sheetData sheetId="762">
        <row r="1">
          <cell r="A1" t="str">
            <v>PLANILLA DE COTIZACIÓN de ESTRUCTURAS DE HORMIGÓN</v>
          </cell>
        </row>
      </sheetData>
      <sheetData sheetId="763">
        <row r="1">
          <cell r="A1" t="str">
            <v>PLANILLA DE COTIZACIÓN de ESTRUCTURAS DE HORMIGÓN</v>
          </cell>
        </row>
      </sheetData>
      <sheetData sheetId="764">
        <row r="1">
          <cell r="A1" t="str">
            <v>PLANILLA DE COTIZACIÓN de ESTRUCTURAS DE HORMIGÓN</v>
          </cell>
        </row>
      </sheetData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>
        <row r="6">
          <cell r="D6" t="str">
            <v>EASY</v>
          </cell>
        </row>
      </sheetData>
      <sheetData sheetId="805"/>
      <sheetData sheetId="806">
        <row r="1">
          <cell r="A1" t="str">
            <v>PLANILLA DE COTIZACIÓN de ESTRUCTURAS DE HORMIGÓN</v>
          </cell>
        </row>
      </sheetData>
      <sheetData sheetId="807"/>
      <sheetData sheetId="808">
        <row r="1">
          <cell r="A1" t="str">
            <v>PLANILLA DE COTIZACIÓN de ESTRUCTURAS DE HORMIGÓN</v>
          </cell>
        </row>
      </sheetData>
      <sheetData sheetId="809">
        <row r="1">
          <cell r="A1" t="str">
            <v>PLANILLA DE COTIZACIÓN de ESTRUCTURAS DE HORMIGÓN</v>
          </cell>
        </row>
      </sheetData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>
        <row r="6">
          <cell r="D6" t="str">
            <v>EASY</v>
          </cell>
        </row>
      </sheetData>
      <sheetData sheetId="863"/>
      <sheetData sheetId="864">
        <row r="1">
          <cell r="A1" t="str">
            <v>PLANILLA DE COTIZACIÓN de ESTRUCTURAS DE HORMIGÓN</v>
          </cell>
        </row>
      </sheetData>
      <sheetData sheetId="865"/>
      <sheetData sheetId="866">
        <row r="1">
          <cell r="A1" t="str">
            <v>PLANILLA DE COTIZACIÓN de ESTRUCTURAS DE HORMIGÓN</v>
          </cell>
        </row>
      </sheetData>
      <sheetData sheetId="867">
        <row r="1">
          <cell r="A1" t="str">
            <v>PLANILLA DE COTIZACIÓN de ESTRUCTURAS DE HORMIGÓN</v>
          </cell>
        </row>
      </sheetData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>
        <row r="6">
          <cell r="D6" t="str">
            <v>EASY</v>
          </cell>
        </row>
      </sheetData>
      <sheetData sheetId="954"/>
      <sheetData sheetId="955">
        <row r="1">
          <cell r="A1" t="str">
            <v>PLANILLA DE COTIZACIÓN de ESTRUCTURAS DE HORMIGÓN</v>
          </cell>
        </row>
      </sheetData>
      <sheetData sheetId="956"/>
      <sheetData sheetId="957">
        <row r="1">
          <cell r="A1" t="str">
            <v>PLANILLA DE COTIZACIÓN de ESTRUCTURAS DE HORMIGÓN</v>
          </cell>
        </row>
      </sheetData>
      <sheetData sheetId="958">
        <row r="1">
          <cell r="A1" t="str">
            <v>PLANILLA DE COTIZACIÓN de ESTRUCTURAS DE HORMIGÓN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>
        <row r="6">
          <cell r="D6" t="str">
            <v>EASY</v>
          </cell>
        </row>
      </sheetData>
      <sheetData sheetId="1012"/>
      <sheetData sheetId="1013">
        <row r="1">
          <cell r="A1" t="str">
            <v>PLANILLA DE COTIZACIÓN de ESTRUCTURAS DE HORMIGÓN</v>
          </cell>
        </row>
      </sheetData>
      <sheetData sheetId="1014"/>
      <sheetData sheetId="1015">
        <row r="1">
          <cell r="A1" t="str">
            <v>PLANILLA DE COTIZACIÓN de ESTRUCTURAS DE HORMIGÓN</v>
          </cell>
        </row>
      </sheetData>
      <sheetData sheetId="1016">
        <row r="1">
          <cell r="A1" t="str">
            <v>PLANILLA DE COTIZACIÓN de ESTRUCTURAS DE HORMIGÓN</v>
          </cell>
        </row>
      </sheetData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>
        <row r="6">
          <cell r="D6" t="str">
            <v>EASY</v>
          </cell>
        </row>
      </sheetData>
      <sheetData sheetId="1031"/>
      <sheetData sheetId="1032">
        <row r="1">
          <cell r="A1" t="str">
            <v>PLANILLA DE COTIZACIÓN de ESTRUCTURAS DE HORMIGÓN</v>
          </cell>
        </row>
      </sheetData>
      <sheetData sheetId="1033"/>
      <sheetData sheetId="1034">
        <row r="1">
          <cell r="A1" t="str">
            <v>PLANILLA DE COTIZACIÓN de ESTRUCTURAS DE HORMIGÓN</v>
          </cell>
        </row>
      </sheetData>
      <sheetData sheetId="1035">
        <row r="1">
          <cell r="A1" t="str">
            <v>PLANILLA DE COTIZACIÓN de ESTRUCTURAS DE HORMIGÓN</v>
          </cell>
        </row>
      </sheetData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>
        <row r="6">
          <cell r="D6" t="str">
            <v>EASY</v>
          </cell>
        </row>
      </sheetData>
      <sheetData sheetId="1145"/>
      <sheetData sheetId="1146">
        <row r="1">
          <cell r="A1" t="str">
            <v>PLANILLA DE COTIZACIÓN de ESTRUCTURAS DE HORMIGÓN</v>
          </cell>
        </row>
      </sheetData>
      <sheetData sheetId="1147"/>
      <sheetData sheetId="1148">
        <row r="1">
          <cell r="A1" t="str">
            <v>PLANILLA DE COTIZACIÓN de ESTRUCTURAS DE HORMIGÓN</v>
          </cell>
        </row>
      </sheetData>
      <sheetData sheetId="1149">
        <row r="1">
          <cell r="A1" t="str">
            <v>PLANILLA DE COTIZACIÓN de ESTRUCTURAS DE HORMIGÓN</v>
          </cell>
        </row>
      </sheetData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mt"/>
      <sheetName val="eq"/>
      <sheetName val="puni"/>
      <sheetName val="presu"/>
      <sheetName val="gg"/>
      <sheetName val="EQUIPMENT -2"/>
      <sheetName val="EQUIPMENT_-2"/>
      <sheetName val="Encofrado BVR Unispan"/>
      <sheetName val="RESUMEN DE COTIZACION"/>
      <sheetName val="OBRA CIVIL"/>
      <sheetName val="ESTRUCTURA DE HORMIGON"/>
      <sheetName val="INFRAESTRUCTURA"/>
      <sheetName val="INSTALACION ELECTRICA"/>
      <sheetName val="주관사업"/>
      <sheetName val="Hoja3"/>
      <sheetName val="Hoja2"/>
      <sheetName val="Viguetas 36 REAL"/>
      <sheetName val="Viguetas_36_REAL"/>
      <sheetName val="Sheet1"/>
      <sheetName val="Tiraje Mix"/>
      <sheetName val="VIZ4"/>
      <sheetName val="VIZ7"/>
      <sheetName val="UZ"/>
      <sheetName val="EQUIPMENT_-21"/>
      <sheetName val="RESUMEN_DE_COTIZACION"/>
      <sheetName val="OBRA_CIVIL"/>
      <sheetName val="ESTRUCTURA_DE_HORMIGON"/>
      <sheetName val="INSTALACION_ELECTRICA"/>
      <sheetName val="Encofrado_BVR_Unispan"/>
      <sheetName val="Viguetas_36_REAL1"/>
      <sheetName val="EQUIPMENT_-22"/>
      <sheetName val="RESUMEN_DE_COTIZACION1"/>
      <sheetName val="OBRA_CIVIL1"/>
      <sheetName val="ESTRUCTURA_DE_HORMIGON1"/>
      <sheetName val="INSTALACION_ELECTRICA1"/>
      <sheetName val="Encofrado_BVR_Unispan1"/>
      <sheetName val="Viguetas_36_REAL2"/>
      <sheetName val="Tiraje_Mix"/>
      <sheetName val="Tiraje_Mix1"/>
      <sheetName val="ESTRIBADO"/>
      <sheetName val="Av Sem 45"/>
      <sheetName val="Av Sem 02"/>
      <sheetName val="Hoja1"/>
      <sheetName val="7813H-SS"/>
      <sheetName val="EQUIPMENT_-26"/>
      <sheetName val="RESUMEN_DE_COTIZACION4"/>
      <sheetName val="OBRA_CIVIL4"/>
      <sheetName val="ESTRUCTURA_DE_HORMIGON4"/>
      <sheetName val="INSTALACION_ELECTRICA4"/>
      <sheetName val="Encofrado_BVR_Unispan4"/>
      <sheetName val="Viguetas_36_REAL5"/>
      <sheetName val="Tiraje_Mix4"/>
      <sheetName val="EQUIPMENT_-23"/>
      <sheetName val="EQUIPMENT_-24"/>
      <sheetName val="RESUMEN_DE_COTIZACION2"/>
      <sheetName val="OBRA_CIVIL2"/>
      <sheetName val="ESTRUCTURA_DE_HORMIGON2"/>
      <sheetName val="INSTALACION_ELECTRICA2"/>
      <sheetName val="Encofrado_BVR_Unispan2"/>
      <sheetName val="Viguetas_36_REAL3"/>
      <sheetName val="Tiraje_Mix2"/>
      <sheetName val="EQUIPMENT_-25"/>
      <sheetName val="RESUMEN_DE_COTIZACION3"/>
      <sheetName val="OBRA_CIVIL3"/>
      <sheetName val="ESTRUCTURA_DE_HORMIGON3"/>
      <sheetName val="INSTALACION_ELECTRICA3"/>
      <sheetName val="Encofrado_BVR_Unispan3"/>
      <sheetName val="Viguetas_36_REAL4"/>
      <sheetName val="Tiraje_Mix3"/>
      <sheetName val="EQUIPMENT_-210"/>
      <sheetName val="RESUMEN_DE_COTIZACION8"/>
      <sheetName val="OBRA_CIVIL8"/>
      <sheetName val="ESTRUCTURA_DE_HORMIGON8"/>
      <sheetName val="INSTALACION_ELECTRICA8"/>
      <sheetName val="Encofrado_BVR_Unispan8"/>
      <sheetName val="Viguetas_36_REAL9"/>
      <sheetName val="Tiraje_Mix8"/>
      <sheetName val="EQUIPMENT_-27"/>
      <sheetName val="RESUMEN_DE_COTIZACION5"/>
      <sheetName val="OBRA_CIVIL5"/>
      <sheetName val="ESTRUCTURA_DE_HORMIGON5"/>
      <sheetName val="INSTALACION_ELECTRICA5"/>
      <sheetName val="Encofrado_BVR_Unispan5"/>
      <sheetName val="Viguetas_36_REAL6"/>
      <sheetName val="Tiraje_Mix5"/>
      <sheetName val="EQUIPMENT_-28"/>
      <sheetName val="RESUMEN_DE_COTIZACION6"/>
      <sheetName val="OBRA_CIVIL6"/>
      <sheetName val="ESTRUCTURA_DE_HORMIGON6"/>
      <sheetName val="INSTALACION_ELECTRICA6"/>
      <sheetName val="Encofrado_BVR_Unispan6"/>
      <sheetName val="Viguetas_36_REAL7"/>
      <sheetName val="Tiraje_Mix6"/>
      <sheetName val="EQUIPMENT_-29"/>
      <sheetName val="RESUMEN_DE_COTIZACION7"/>
      <sheetName val="OBRA_CIVIL7"/>
      <sheetName val="ESTRUCTURA_DE_HORMIGON7"/>
      <sheetName val="INSTALACION_ELECTRICA7"/>
      <sheetName val="Encofrado_BVR_Unispan7"/>
      <sheetName val="Viguetas_36_REAL8"/>
      <sheetName val="Tiraje_Mix7"/>
      <sheetName val="EQUIPMENT_-211"/>
      <sheetName val="RESUMEN_DE_COTIZACION9"/>
      <sheetName val="OBRA_CIVIL9"/>
      <sheetName val="ESTRUCTURA_DE_HORMIGON9"/>
      <sheetName val="INSTALACION_ELECTRICA9"/>
      <sheetName val="Encofrado_BVR_Unispan9"/>
      <sheetName val="Viguetas_36_REAL10"/>
      <sheetName val="Tiraje_Mix9"/>
      <sheetName val="Viguetas_36_REAL11"/>
      <sheetName val="Av_Sem_45"/>
      <sheetName val="Av_Sem_02"/>
      <sheetName val="EQUIPMENT_-212"/>
      <sheetName val="Encofrado_BVR_Unispan10"/>
      <sheetName val="RESUMEN_DE_COTIZACION10"/>
      <sheetName val="OBRA_CIVIL10"/>
      <sheetName val="ESTRUCTURA_DE_HORMIGON10"/>
      <sheetName val="INSTALACION_ELECTRICA10"/>
      <sheetName val="Tiraje_Mix10"/>
      <sheetName val="GENERAL"/>
      <sheetName val="4. CORTE"/>
      <sheetName val="OS"/>
      <sheetName val="Applications"/>
      <sheetName val=""/>
      <sheetName val="INDIRECTOS"/>
      <sheetName val="Viguetas_36_REAL12"/>
      <sheetName val="Av_Sem_451"/>
      <sheetName val="Av_Sem_021"/>
      <sheetName val="EQUIPMENT_-213"/>
      <sheetName val="RESUMEN_DE_COTIZACION11"/>
      <sheetName val="OBRA_CIVIL11"/>
      <sheetName val="ESTRUCTURA_DE_HORMIGON11"/>
      <sheetName val="INSTALACION_ELECTRICA11"/>
      <sheetName val="Encofrado_BVR_Unispan11"/>
      <sheetName val="Viguetas_36_REAL13"/>
      <sheetName val="Tiraje_Mix11"/>
      <sheetName val="Av_Sem_452"/>
      <sheetName val="Av_Sem_022"/>
      <sheetName val="APU-A. Inst. Elect.1"/>
      <sheetName val="F-05"/>
      <sheetName val="4__CORTE"/>
      <sheetName val="4__CORTE1"/>
      <sheetName val="OOPP"/>
      <sheetName val="N°1"/>
      <sheetName val="APU-A__Inst__Elect_1"/>
      <sheetName val="G"/>
      <sheetName val="ANÁLISIS GG"/>
      <sheetName val="Tuberia"/>
      <sheetName val="PRECIOS MATERIALES"/>
      <sheetName val="WEEKBASE"/>
      <sheetName val="4 Week Sched"/>
      <sheetName val="RESUMEN"/>
      <sheetName val="analisis"/>
      <sheetName val="TABLEROS"/>
      <sheetName val="10241PIP1ON-SITE"/>
      <sheetName val="10241EQLIST"/>
      <sheetName val="EQUIPMENT_-214"/>
      <sheetName val="Encofrado_BVR_Unispan12"/>
      <sheetName val="RESUMEN_DE_COTIZACION12"/>
      <sheetName val="OBRA_CIVIL12"/>
      <sheetName val="ESTRUCTURA_DE_HORMIGON12"/>
      <sheetName val="INSTALACION_ELECTRICA12"/>
      <sheetName val="Viguetas_36_REAL14"/>
      <sheetName val="Tiraje_Mix12"/>
      <sheetName val="Av_Sem_453"/>
      <sheetName val="Av_Sem_023"/>
      <sheetName val="EQUIPMENT_-215"/>
      <sheetName val="Encofrado_BVR_Unispan13"/>
      <sheetName val="RESUMEN_DE_COTIZACION13"/>
      <sheetName val="OBRA_CIVIL13"/>
      <sheetName val="ESTRUCTURA_DE_HORMIGON13"/>
      <sheetName val="INSTALACION_ELECTRICA13"/>
      <sheetName val="Viguetas_36_REAL15"/>
      <sheetName val="Tiraje_Mix13"/>
      <sheetName val="Av_Sem_454"/>
      <sheetName val="Av_Sem_024"/>
      <sheetName val="EQUIPMENT_-217"/>
      <sheetName val="Encofrado_BVR_Unispan15"/>
      <sheetName val="RESUMEN_DE_COTIZACION15"/>
      <sheetName val="OBRA_CIVIL15"/>
      <sheetName val="ESTRUCTURA_DE_HORMIGON15"/>
      <sheetName val="INSTALACION_ELECTRICA15"/>
      <sheetName val="Viguetas_36_REAL17"/>
      <sheetName val="Tiraje_Mix15"/>
      <sheetName val="Av_Sem_456"/>
      <sheetName val="Av_Sem_026"/>
      <sheetName val="4__CORTE3"/>
      <sheetName val="EQUIPMENT_-216"/>
      <sheetName val="Encofrado_BVR_Unispan14"/>
      <sheetName val="RESUMEN_DE_COTIZACION14"/>
      <sheetName val="OBRA_CIVIL14"/>
      <sheetName val="ESTRUCTURA_DE_HORMIGON14"/>
      <sheetName val="INSTALACION_ELECTRICA14"/>
      <sheetName val="Viguetas_36_REAL16"/>
      <sheetName val="Tiraje_Mix14"/>
      <sheetName val="Av_Sem_455"/>
      <sheetName val="Av_Sem_025"/>
      <sheetName val="4__CORTE2"/>
      <sheetName val="EQUIPMENT_-218"/>
      <sheetName val="Encofrado_BVR_Unispan16"/>
      <sheetName val="RESUMEN_DE_COTIZACION16"/>
      <sheetName val="OBRA_CIVIL16"/>
      <sheetName val="ESTRUCTURA_DE_HORMIGON16"/>
      <sheetName val="INSTALACION_ELECTRICA16"/>
      <sheetName val="Viguetas_36_REAL18"/>
      <sheetName val="Tiraje_Mix16"/>
      <sheetName val="Av_Sem_457"/>
      <sheetName val="Av_Sem_027"/>
      <sheetName val="4__CORTE4"/>
      <sheetName val="PPTO"/>
      <sheetName val="G.G."/>
      <sheetName val="APU-A__Inst__Elect_11"/>
      <sheetName val="4__CORTE5"/>
      <sheetName val="APU-A__Inst__Elect_13"/>
      <sheetName val="APU-A__Inst__Elect_12"/>
      <sheetName val="4__CORTE6"/>
      <sheetName val="APU-A__Inst__Elect_14"/>
      <sheetName val="PPTO "/>
      <sheetName val="A.P.U"/>
      <sheetName val="LIMA-CANTA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Sol.Val"/>
      <sheetName val="Res.Val"/>
      <sheetName val="OBRAS PROV. Y PRELIM."/>
      <sheetName val="EST ESCALERAS"/>
      <sheetName val="PC-19053 RP PURUCHUCO"/>
      <sheetName val="ANÁLISIS_GG"/>
      <sheetName val="Datos"/>
      <sheetName val="Data"/>
      <sheetName val="Hoja de Recursos"/>
      <sheetName val="Provisionales "/>
      <sheetName val="Estructuras"/>
      <sheetName val="Arquitectura"/>
      <sheetName val="EQUIPMENT_-219"/>
      <sheetName val="RESUMEN_DE_COTIZACION17"/>
      <sheetName val="OBRA_CIVIL17"/>
      <sheetName val="ESTRUCTURA_DE_HORMIGON17"/>
      <sheetName val="INSTALACION_ELECTRICA17"/>
      <sheetName val="Encofrado_BVR_Unispan17"/>
      <sheetName val="Viguetas_36_REAL19"/>
      <sheetName val="Tiraje_Mix17"/>
      <sheetName val="Av_Sem_458"/>
      <sheetName val="Av_Sem_028"/>
      <sheetName val="EQUIPMENT_-222"/>
      <sheetName val="Encofrado_BVR_Unispan20"/>
      <sheetName val="RESUMEN_DE_COTIZACION20"/>
      <sheetName val="OBRA_CIVIL20"/>
      <sheetName val="ESTRUCTURA_DE_HORMIGON20"/>
      <sheetName val="INSTALACION_ELECTRICA20"/>
      <sheetName val="Viguetas_36_REAL22"/>
      <sheetName val="Tiraje_Mix20"/>
      <sheetName val="Av_Sem_4511"/>
      <sheetName val="Av_Sem_0211"/>
      <sheetName val="4__CORTE7"/>
      <sheetName val="EQUIPMENT_-220"/>
      <sheetName val="Encofrado_BVR_Unispan18"/>
      <sheetName val="RESUMEN_DE_COTIZACION18"/>
      <sheetName val="OBRA_CIVIL18"/>
      <sheetName val="ESTRUCTURA_DE_HORMIGON18"/>
      <sheetName val="INSTALACION_ELECTRICA18"/>
      <sheetName val="Viguetas_36_REAL20"/>
      <sheetName val="Tiraje_Mix18"/>
      <sheetName val="Av_Sem_459"/>
      <sheetName val="Av_Sem_029"/>
      <sheetName val="EQUIPMENT_-221"/>
      <sheetName val="Encofrado_BVR_Unispan19"/>
      <sheetName val="RESUMEN_DE_COTIZACION19"/>
      <sheetName val="OBRA_CIVIL19"/>
      <sheetName val="ESTRUCTURA_DE_HORMIGON19"/>
      <sheetName val="INSTALACION_ELECTRICA19"/>
      <sheetName val="Viguetas_36_REAL21"/>
      <sheetName val="Tiraje_Mix19"/>
      <sheetName val="Av_Sem_4510"/>
      <sheetName val="Av_Sem_0210"/>
      <sheetName val="EQUIPMENT_-223"/>
      <sheetName val="Encofrado_BVR_Unispan21"/>
      <sheetName val="RESUMEN_DE_COTIZACION21"/>
      <sheetName val="OBRA_CIVIL21"/>
      <sheetName val="ESTRUCTURA_DE_HORMIGON21"/>
      <sheetName val="INSTALACION_ELECTRICA21"/>
      <sheetName val="Viguetas_36_REAL23"/>
      <sheetName val="Tiraje_Mix21"/>
      <sheetName val="Av_Sem_4512"/>
      <sheetName val="Av_Sem_0212"/>
      <sheetName val="4__CORTE8"/>
      <sheetName val="Presup"/>
      <sheetName val="4__CORTE10"/>
      <sheetName val="APU-A__Inst__Elect_17"/>
      <sheetName val="APU-A__Inst__Elect_15"/>
      <sheetName val="4__CORTE9"/>
      <sheetName val="APU-A__Inst__Elect_16"/>
      <sheetName val="4__CORTE11"/>
      <sheetName val="Basedatos"/>
      <sheetName val="Damper"/>
      <sheetName val="7422cw00"/>
      <sheetName val="liebman 134"/>
      <sheetName val="Hoja4"/>
      <sheetName val="Accesorio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CS"/>
      <sheetName val="Pump Calcs"/>
      <sheetName val="Fluid"/>
      <sheetName val="Rouhness"/>
      <sheetName val="Material"/>
      <sheetName val="tank1"/>
      <sheetName val="fittings"/>
      <sheetName val="conv"/>
      <sheetName val="Personalizar"/>
      <sheetName val="PARTIDAS"/>
      <sheetName val="00-043.dat"/>
      <sheetName val="Riesgo en cambio"/>
      <sheetName val="#¡REF"/>
      <sheetName val="Base"/>
      <sheetName val="prices"/>
      <sheetName val="PPTO_"/>
      <sheetName val="A_P_U"/>
      <sheetName val="GENERALES"/>
      <sheetName val="O.CIVIL"/>
      <sheetName val="IISS"/>
      <sheetName val="IIMM LIQ"/>
      <sheetName val="IIEE"/>
      <sheetName val="VIATICOS"/>
      <sheetName val="Adicionales"/>
      <sheetName val="Deductivos"/>
      <sheetName val="PLANILA OC"/>
      <sheetName val="strsumm0"/>
      <sheetName val="pu Estructuras"/>
      <sheetName val="PRECIOS_MATERIALES"/>
      <sheetName val="Viguetas_36_REAL24"/>
      <sheetName val="Encofrado_BVR_Unispan22"/>
      <sheetName val="EQUIPMENT_-224"/>
      <sheetName val="RESUMEN_DE_COTIZACION22"/>
      <sheetName val="OBRA_CIVIL22"/>
      <sheetName val="ESTRUCTURA_DE_HORMIGON22"/>
      <sheetName val="INSTALACION_ELECTRICA22"/>
      <sheetName val="Tiraje_Mix22"/>
      <sheetName val="Av_Sem_4513"/>
      <sheetName val="Av_Sem_0213"/>
      <sheetName val="4__CORTE12"/>
      <sheetName val="APU-A__Inst__Elect_18"/>
      <sheetName val="ANÁLISIS_GG1"/>
      <sheetName val="PRECIOS_MATERIALES1"/>
      <sheetName val="G_G_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Sol_Val"/>
      <sheetName val="Res_Val"/>
      <sheetName val="OBRAS_PROV__Y_PRELIM_"/>
      <sheetName val="EST_ESCALERAS"/>
      <sheetName val="PC-19053_RP_PURUCHUCO"/>
      <sheetName val="4_Week_Sched"/>
      <sheetName val="Hoja_de_Recursos"/>
      <sheetName val="Provisionales_"/>
      <sheetName val="ANÁLISIS_GG5"/>
      <sheetName val="ANÁLISIS_GG2"/>
      <sheetName val="ANÁLISIS_GG3"/>
      <sheetName val="ANÁLISIS_GG4"/>
      <sheetName val="ANÁLISIS_GG6"/>
      <sheetName val="ANÁLISIS_GG7"/>
      <sheetName val="ANÁLISIS_GG8"/>
      <sheetName val="ANÁLISIS_GG9"/>
      <sheetName val="ACOSTO_EST"/>
      <sheetName val="2843 DATA"/>
      <sheetName val="EQUIPMENT_-227"/>
      <sheetName val="Encofrado_BVR_Unispan25"/>
      <sheetName val="RESUMEN_DE_COTIZACION25"/>
      <sheetName val="OBRA_CIVIL25"/>
      <sheetName val="ESTRUCTURA_DE_HORMIGON25"/>
      <sheetName val="INSTALACION_ELECTRICA25"/>
      <sheetName val="Viguetas_36_REAL27"/>
      <sheetName val="Tiraje_Mix25"/>
      <sheetName val="Av_Sem_4516"/>
      <sheetName val="Av_Sem_0216"/>
      <sheetName val="4__CORTE15"/>
      <sheetName val="APU-A__Inst__Elect_111"/>
      <sheetName val="4_Week_Sched3"/>
      <sheetName val="PRECIOS_MATERIALES3"/>
      <sheetName val="PPTO_4"/>
      <sheetName val="A_P_U4"/>
      <sheetName val="Sol_Val3"/>
      <sheetName val="Res_Val3"/>
      <sheetName val="OBRAS_PROV__Y_PRELIM_3"/>
      <sheetName val="EST_ESCALERAS3"/>
      <sheetName val="PC-19053_RP_PURUCHUCO3"/>
      <sheetName val="CUADRO_RESUMEN3"/>
      <sheetName val="OBRA_GRUESA3"/>
      <sheetName val="3__ITEM_IISS3"/>
      <sheetName val="4__ITEM_IIEE3"/>
      <sheetName val="5_ITEM_INST_MECAN3"/>
      <sheetName val="VG_3"/>
      <sheetName val="ESC_13"/>
      <sheetName val="G_G_3"/>
      <sheetName val="Hoja_de_Recursos3"/>
      <sheetName val="Provisionales_3"/>
      <sheetName val="PPTO_1"/>
      <sheetName val="A_P_U1"/>
      <sheetName val="EQUIPMENT_-226"/>
      <sheetName val="Encofrado_BVR_Unispan24"/>
      <sheetName val="RESUMEN_DE_COTIZACION24"/>
      <sheetName val="OBRA_CIVIL24"/>
      <sheetName val="ESTRUCTURA_DE_HORMIGON24"/>
      <sheetName val="INSTALACION_ELECTRICA24"/>
      <sheetName val="Viguetas_36_REAL26"/>
      <sheetName val="Tiraje_Mix24"/>
      <sheetName val="Av_Sem_4515"/>
      <sheetName val="Av_Sem_0215"/>
      <sheetName val="4__CORTE14"/>
      <sheetName val="APU-A__Inst__Elect_110"/>
      <sheetName val="PPTO_3"/>
      <sheetName val="A_P_U3"/>
      <sheetName val="PRECIOS_MATERIALES2"/>
      <sheetName val="Sol_Val2"/>
      <sheetName val="Res_Val2"/>
      <sheetName val="OBRAS_PROV__Y_PRELIM_2"/>
      <sheetName val="EST_ESCALERAS2"/>
      <sheetName val="PC-19053_RP_PURUCHUCO2"/>
      <sheetName val="4_Week_Sched2"/>
      <sheetName val="G_G_2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Hoja_de_Recursos2"/>
      <sheetName val="Provisionales_2"/>
      <sheetName val="EQUIPMENT_-225"/>
      <sheetName val="Encofrado_BVR_Unispan23"/>
      <sheetName val="RESUMEN_DE_COTIZACION23"/>
      <sheetName val="OBRA_CIVIL23"/>
      <sheetName val="ESTRUCTURA_DE_HORMIGON23"/>
      <sheetName val="INSTALACION_ELECTRICA23"/>
      <sheetName val="Viguetas_36_REAL25"/>
      <sheetName val="Tiraje_Mix23"/>
      <sheetName val="Av_Sem_4514"/>
      <sheetName val="Av_Sem_0214"/>
      <sheetName val="4__CORTE13"/>
      <sheetName val="APU-A__Inst__Elect_19"/>
      <sheetName val="PPTO_2"/>
      <sheetName val="A_P_U2"/>
      <sheetName val="Sol_Val1"/>
      <sheetName val="Res_Val1"/>
      <sheetName val="OBRAS_PROV__Y_PRELIM_1"/>
      <sheetName val="EST_ESCALERAS1"/>
      <sheetName val="PC-19053_RP_PURUCHUCO1"/>
      <sheetName val="4_Week_Sched1"/>
      <sheetName val="G_G_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Hoja_de_Recursos1"/>
      <sheetName val="Provisionales_1"/>
      <sheetName val="Losa Aligerada 1 Sent (JVH)"/>
      <sheetName val="ANÁLISIS_GG10"/>
      <sheetName val="liebman_134"/>
      <sheetName val="Pump_Calcs"/>
      <sheetName val="00-043_dat"/>
      <sheetName val="Riesgo_en_cambio"/>
      <sheetName val="O_CIVIL"/>
      <sheetName val="IIMM_LIQ"/>
      <sheetName val="PLANILA_OC"/>
      <sheetName val="pu_Estructuras"/>
      <sheetName val="2843_DATA"/>
      <sheetName val="Losa_Aligerada_1_Sent_(JVH)"/>
      <sheetName val="RESUMEN METRADOS (2)"/>
      <sheetName val="VIGAS"/>
      <sheetName val="PRELOSA"/>
      <sheetName val="L MACIZAS"/>
      <sheetName val="PLACAS MP"/>
      <sheetName val="PLACAS EDIF"/>
      <sheetName val="Av S50"/>
      <sheetName val="Pre"/>
      <sheetName val="APU"/>
      <sheetName val="inter"/>
      <sheetName val="A"/>
      <sheetName val="Action Required"/>
    </sheetNames>
    <sheetDataSet>
      <sheetData sheetId="0" refreshError="1"/>
      <sheetData sheetId="1" refreshError="1"/>
      <sheetData sheetId="2" refreshError="1"/>
      <sheetData sheetId="3" refreshError="1">
        <row r="51">
          <cell r="H51">
            <v>247.68</v>
          </cell>
        </row>
        <row r="143">
          <cell r="H143">
            <v>116.34</v>
          </cell>
        </row>
        <row r="281">
          <cell r="H281">
            <v>256.11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>
        <row r="51">
          <cell r="H51">
            <v>0</v>
          </cell>
        </row>
      </sheetData>
      <sheetData sheetId="129">
        <row r="51">
          <cell r="H51">
            <v>0</v>
          </cell>
        </row>
      </sheetData>
      <sheetData sheetId="130"/>
      <sheetData sheetId="131"/>
      <sheetData sheetId="132">
        <row r="51">
          <cell r="H51">
            <v>0</v>
          </cell>
        </row>
      </sheetData>
      <sheetData sheetId="133"/>
      <sheetData sheetId="134"/>
      <sheetData sheetId="135">
        <row r="51">
          <cell r="H51">
            <v>0</v>
          </cell>
        </row>
      </sheetData>
      <sheetData sheetId="136"/>
      <sheetData sheetId="137">
        <row r="51">
          <cell r="H51">
            <v>0</v>
          </cell>
        </row>
      </sheetData>
      <sheetData sheetId="138">
        <row r="51">
          <cell r="H51">
            <v>0</v>
          </cell>
        </row>
      </sheetData>
      <sheetData sheetId="139" refreshError="1"/>
      <sheetData sheetId="140" refreshError="1"/>
      <sheetData sheetId="141">
        <row r="51">
          <cell r="H51">
            <v>0</v>
          </cell>
        </row>
      </sheetData>
      <sheetData sheetId="142">
        <row r="51">
          <cell r="H51">
            <v>0</v>
          </cell>
        </row>
      </sheetData>
      <sheetData sheetId="143" refreshError="1"/>
      <sheetData sheetId="144" refreshError="1"/>
      <sheetData sheetId="145">
        <row r="51">
          <cell r="H51">
            <v>0</v>
          </cell>
        </row>
      </sheetData>
      <sheetData sheetId="146">
        <row r="51">
          <cell r="H51">
            <v>0</v>
          </cell>
        </row>
      </sheetData>
      <sheetData sheetId="147">
        <row r="51">
          <cell r="H51">
            <v>0</v>
          </cell>
        </row>
      </sheetData>
      <sheetData sheetId="148">
        <row r="51">
          <cell r="H51">
            <v>0</v>
          </cell>
        </row>
      </sheetData>
      <sheetData sheetId="149" refreshError="1"/>
      <sheetData sheetId="150">
        <row r="51">
          <cell r="H51">
            <v>0</v>
          </cell>
        </row>
      </sheetData>
      <sheetData sheetId="151">
        <row r="51">
          <cell r="H51">
            <v>0</v>
          </cell>
        </row>
      </sheetData>
      <sheetData sheetId="152">
        <row r="51">
          <cell r="H51">
            <v>0</v>
          </cell>
        </row>
      </sheetData>
      <sheetData sheetId="153">
        <row r="51">
          <cell r="H51">
            <v>0</v>
          </cell>
        </row>
      </sheetData>
      <sheetData sheetId="154">
        <row r="51">
          <cell r="H51">
            <v>0</v>
          </cell>
        </row>
      </sheetData>
      <sheetData sheetId="155" refreshError="1"/>
      <sheetData sheetId="156" refreshError="1"/>
      <sheetData sheetId="157">
        <row r="51">
          <cell r="H51">
            <v>0</v>
          </cell>
        </row>
      </sheetData>
      <sheetData sheetId="158">
        <row r="51">
          <cell r="H51">
            <v>0</v>
          </cell>
        </row>
      </sheetData>
      <sheetData sheetId="159">
        <row r="51">
          <cell r="H51">
            <v>0</v>
          </cell>
        </row>
      </sheetData>
      <sheetData sheetId="160">
        <row r="51">
          <cell r="H51">
            <v>0</v>
          </cell>
        </row>
      </sheetData>
      <sheetData sheetId="161">
        <row r="51">
          <cell r="H51">
            <v>0</v>
          </cell>
        </row>
      </sheetData>
      <sheetData sheetId="162">
        <row r="51">
          <cell r="H51">
            <v>0</v>
          </cell>
        </row>
      </sheetData>
      <sheetData sheetId="163">
        <row r="51">
          <cell r="H51">
            <v>0</v>
          </cell>
        </row>
      </sheetData>
      <sheetData sheetId="164">
        <row r="51">
          <cell r="H51">
            <v>0</v>
          </cell>
        </row>
      </sheetData>
      <sheetData sheetId="165">
        <row r="51">
          <cell r="H51">
            <v>0</v>
          </cell>
        </row>
      </sheetData>
      <sheetData sheetId="166">
        <row r="51">
          <cell r="H51">
            <v>0</v>
          </cell>
        </row>
      </sheetData>
      <sheetData sheetId="167">
        <row r="51">
          <cell r="H51">
            <v>0</v>
          </cell>
        </row>
      </sheetData>
      <sheetData sheetId="168">
        <row r="51">
          <cell r="H51">
            <v>0</v>
          </cell>
        </row>
      </sheetData>
      <sheetData sheetId="169">
        <row r="51">
          <cell r="H51">
            <v>0</v>
          </cell>
        </row>
      </sheetData>
      <sheetData sheetId="170">
        <row r="51">
          <cell r="H51">
            <v>0</v>
          </cell>
        </row>
      </sheetData>
      <sheetData sheetId="171">
        <row r="51">
          <cell r="H51">
            <v>0</v>
          </cell>
        </row>
      </sheetData>
      <sheetData sheetId="172">
        <row r="51">
          <cell r="H51">
            <v>0</v>
          </cell>
        </row>
      </sheetData>
      <sheetData sheetId="173">
        <row r="51">
          <cell r="H51">
            <v>0</v>
          </cell>
        </row>
      </sheetData>
      <sheetData sheetId="174">
        <row r="51">
          <cell r="H51">
            <v>0</v>
          </cell>
        </row>
      </sheetData>
      <sheetData sheetId="175">
        <row r="51">
          <cell r="H51">
            <v>0</v>
          </cell>
        </row>
      </sheetData>
      <sheetData sheetId="176">
        <row r="51">
          <cell r="H51">
            <v>0</v>
          </cell>
        </row>
      </sheetData>
      <sheetData sheetId="177">
        <row r="51">
          <cell r="H51">
            <v>0</v>
          </cell>
        </row>
      </sheetData>
      <sheetData sheetId="178">
        <row r="51">
          <cell r="H51">
            <v>0</v>
          </cell>
        </row>
      </sheetData>
      <sheetData sheetId="179">
        <row r="51">
          <cell r="H51">
            <v>0</v>
          </cell>
        </row>
      </sheetData>
      <sheetData sheetId="180">
        <row r="51">
          <cell r="H51">
            <v>0</v>
          </cell>
        </row>
      </sheetData>
      <sheetData sheetId="181">
        <row r="51">
          <cell r="H51">
            <v>0</v>
          </cell>
        </row>
      </sheetData>
      <sheetData sheetId="182">
        <row r="51">
          <cell r="H51">
            <v>0</v>
          </cell>
        </row>
      </sheetData>
      <sheetData sheetId="183">
        <row r="51">
          <cell r="H51">
            <v>0</v>
          </cell>
        </row>
      </sheetData>
      <sheetData sheetId="184">
        <row r="51">
          <cell r="H51">
            <v>0</v>
          </cell>
        </row>
      </sheetData>
      <sheetData sheetId="185">
        <row r="51">
          <cell r="H51">
            <v>0</v>
          </cell>
        </row>
      </sheetData>
      <sheetData sheetId="186">
        <row r="51">
          <cell r="H51">
            <v>0</v>
          </cell>
        </row>
      </sheetData>
      <sheetData sheetId="187">
        <row r="51">
          <cell r="H51">
            <v>0</v>
          </cell>
        </row>
      </sheetData>
      <sheetData sheetId="188">
        <row r="51">
          <cell r="H51">
            <v>0</v>
          </cell>
        </row>
      </sheetData>
      <sheetData sheetId="189">
        <row r="51">
          <cell r="H51">
            <v>0</v>
          </cell>
        </row>
      </sheetData>
      <sheetData sheetId="190">
        <row r="51">
          <cell r="H51">
            <v>0</v>
          </cell>
        </row>
      </sheetData>
      <sheetData sheetId="191">
        <row r="51">
          <cell r="H51">
            <v>0</v>
          </cell>
        </row>
      </sheetData>
      <sheetData sheetId="192">
        <row r="51">
          <cell r="H51">
            <v>0</v>
          </cell>
        </row>
      </sheetData>
      <sheetData sheetId="193">
        <row r="51">
          <cell r="H51">
            <v>0</v>
          </cell>
        </row>
      </sheetData>
      <sheetData sheetId="194">
        <row r="51">
          <cell r="H51">
            <v>0</v>
          </cell>
        </row>
      </sheetData>
      <sheetData sheetId="195">
        <row r="51">
          <cell r="H51">
            <v>0</v>
          </cell>
        </row>
      </sheetData>
      <sheetData sheetId="196">
        <row r="51">
          <cell r="H51">
            <v>0</v>
          </cell>
        </row>
      </sheetData>
      <sheetData sheetId="197">
        <row r="51">
          <cell r="H51">
            <v>0</v>
          </cell>
        </row>
      </sheetData>
      <sheetData sheetId="198">
        <row r="51">
          <cell r="H51">
            <v>0</v>
          </cell>
        </row>
      </sheetData>
      <sheetData sheetId="199">
        <row r="51">
          <cell r="H51">
            <v>0</v>
          </cell>
        </row>
      </sheetData>
      <sheetData sheetId="200">
        <row r="51">
          <cell r="H51">
            <v>0</v>
          </cell>
        </row>
      </sheetData>
      <sheetData sheetId="201">
        <row r="51">
          <cell r="H51">
            <v>0</v>
          </cell>
        </row>
      </sheetData>
      <sheetData sheetId="202">
        <row r="51">
          <cell r="H51">
            <v>0</v>
          </cell>
        </row>
      </sheetData>
      <sheetData sheetId="203">
        <row r="51">
          <cell r="H51">
            <v>0</v>
          </cell>
        </row>
      </sheetData>
      <sheetData sheetId="204">
        <row r="51">
          <cell r="H51">
            <v>0</v>
          </cell>
        </row>
      </sheetData>
      <sheetData sheetId="205">
        <row r="51">
          <cell r="H51">
            <v>0</v>
          </cell>
        </row>
      </sheetData>
      <sheetData sheetId="206">
        <row r="51">
          <cell r="H51">
            <v>0</v>
          </cell>
        </row>
      </sheetData>
      <sheetData sheetId="207">
        <row r="51">
          <cell r="H51">
            <v>0</v>
          </cell>
        </row>
      </sheetData>
      <sheetData sheetId="208">
        <row r="51">
          <cell r="H51">
            <v>0</v>
          </cell>
        </row>
      </sheetData>
      <sheetData sheetId="209">
        <row r="51">
          <cell r="H51">
            <v>0</v>
          </cell>
        </row>
      </sheetData>
      <sheetData sheetId="210">
        <row r="51">
          <cell r="H51">
            <v>0</v>
          </cell>
        </row>
      </sheetData>
      <sheetData sheetId="211">
        <row r="51">
          <cell r="H51">
            <v>0</v>
          </cell>
        </row>
      </sheetData>
      <sheetData sheetId="212">
        <row r="51">
          <cell r="H51">
            <v>0</v>
          </cell>
        </row>
      </sheetData>
      <sheetData sheetId="213">
        <row r="51">
          <cell r="H51">
            <v>0</v>
          </cell>
        </row>
      </sheetData>
      <sheetData sheetId="214">
        <row r="51">
          <cell r="H51">
            <v>0</v>
          </cell>
        </row>
      </sheetData>
      <sheetData sheetId="215">
        <row r="51">
          <cell r="H51">
            <v>0</v>
          </cell>
        </row>
      </sheetData>
      <sheetData sheetId="216">
        <row r="51">
          <cell r="H51">
            <v>0</v>
          </cell>
        </row>
      </sheetData>
      <sheetData sheetId="217">
        <row r="51">
          <cell r="H51">
            <v>0</v>
          </cell>
        </row>
      </sheetData>
      <sheetData sheetId="218">
        <row r="51">
          <cell r="H51">
            <v>0</v>
          </cell>
        </row>
      </sheetData>
      <sheetData sheetId="219">
        <row r="51">
          <cell r="H51">
            <v>0</v>
          </cell>
        </row>
      </sheetData>
      <sheetData sheetId="220" refreshError="1"/>
      <sheetData sheetId="221">
        <row r="51">
          <cell r="H51">
            <v>0</v>
          </cell>
        </row>
      </sheetData>
      <sheetData sheetId="222">
        <row r="51">
          <cell r="H51">
            <v>0</v>
          </cell>
        </row>
      </sheetData>
      <sheetData sheetId="223">
        <row r="51">
          <cell r="H51">
            <v>0</v>
          </cell>
        </row>
      </sheetData>
      <sheetData sheetId="224">
        <row r="51">
          <cell r="H51">
            <v>0</v>
          </cell>
        </row>
      </sheetData>
      <sheetData sheetId="225">
        <row r="51">
          <cell r="H51">
            <v>0</v>
          </cell>
        </row>
      </sheetData>
      <sheetData sheetId="226">
        <row r="51">
          <cell r="H51">
            <v>0</v>
          </cell>
        </row>
      </sheetData>
      <sheetData sheetId="227">
        <row r="51">
          <cell r="H51">
            <v>0</v>
          </cell>
        </row>
      </sheetData>
      <sheetData sheetId="228">
        <row r="51">
          <cell r="H51">
            <v>0</v>
          </cell>
        </row>
      </sheetData>
      <sheetData sheetId="229">
        <row r="51">
          <cell r="H51">
            <v>0</v>
          </cell>
        </row>
      </sheetData>
      <sheetData sheetId="230">
        <row r="51">
          <cell r="H51">
            <v>0</v>
          </cell>
        </row>
      </sheetData>
      <sheetData sheetId="231">
        <row r="51">
          <cell r="H51">
            <v>0</v>
          </cell>
        </row>
      </sheetData>
      <sheetData sheetId="232">
        <row r="51">
          <cell r="H51">
            <v>0</v>
          </cell>
        </row>
      </sheetData>
      <sheetData sheetId="233">
        <row r="51">
          <cell r="H51">
            <v>0</v>
          </cell>
        </row>
      </sheetData>
      <sheetData sheetId="234">
        <row r="51">
          <cell r="H51">
            <v>0</v>
          </cell>
        </row>
      </sheetData>
      <sheetData sheetId="235">
        <row r="51">
          <cell r="H51">
            <v>0</v>
          </cell>
        </row>
      </sheetData>
      <sheetData sheetId="236">
        <row r="51">
          <cell r="H51">
            <v>0</v>
          </cell>
        </row>
      </sheetData>
      <sheetData sheetId="237">
        <row r="51">
          <cell r="H51">
            <v>0</v>
          </cell>
        </row>
      </sheetData>
      <sheetData sheetId="238">
        <row r="51">
          <cell r="H51">
            <v>0</v>
          </cell>
        </row>
      </sheetData>
      <sheetData sheetId="239">
        <row r="51">
          <cell r="H51">
            <v>0</v>
          </cell>
        </row>
      </sheetData>
      <sheetData sheetId="240">
        <row r="51">
          <cell r="H51">
            <v>0</v>
          </cell>
        </row>
      </sheetData>
      <sheetData sheetId="241">
        <row r="51">
          <cell r="H51">
            <v>0</v>
          </cell>
        </row>
      </sheetData>
      <sheetData sheetId="242" refreshError="1"/>
      <sheetData sheetId="243"/>
      <sheetData sheetId="244"/>
      <sheetData sheetId="245">
        <row r="143">
          <cell r="H143">
            <v>0</v>
          </cell>
        </row>
      </sheetData>
      <sheetData sheetId="246">
        <row r="51">
          <cell r="H51">
            <v>0</v>
          </cell>
        </row>
      </sheetData>
      <sheetData sheetId="247"/>
      <sheetData sheetId="248">
        <row r="51">
          <cell r="H51">
            <v>0</v>
          </cell>
        </row>
      </sheetData>
      <sheetData sheetId="249">
        <row r="51">
          <cell r="H51">
            <v>0</v>
          </cell>
        </row>
      </sheetData>
      <sheetData sheetId="250">
        <row r="143">
          <cell r="H143">
            <v>0</v>
          </cell>
        </row>
      </sheetData>
      <sheetData sheetId="251"/>
      <sheetData sheetId="252"/>
      <sheetData sheetId="253"/>
      <sheetData sheetId="254"/>
      <sheetData sheetId="255"/>
      <sheetData sheetId="256">
        <row r="51">
          <cell r="H51">
            <v>0</v>
          </cell>
        </row>
      </sheetData>
      <sheetData sheetId="257">
        <row r="51">
          <cell r="H51">
            <v>0</v>
          </cell>
        </row>
      </sheetData>
      <sheetData sheetId="258">
        <row r="51">
          <cell r="H51">
            <v>0</v>
          </cell>
        </row>
      </sheetData>
      <sheetData sheetId="259">
        <row r="51">
          <cell r="H51">
            <v>0</v>
          </cell>
        </row>
      </sheetData>
      <sheetData sheetId="260">
        <row r="51">
          <cell r="H51">
            <v>0</v>
          </cell>
        </row>
      </sheetData>
      <sheetData sheetId="261">
        <row r="51">
          <cell r="H51">
            <v>0</v>
          </cell>
        </row>
      </sheetData>
      <sheetData sheetId="262">
        <row r="51">
          <cell r="H51">
            <v>0</v>
          </cell>
        </row>
      </sheetData>
      <sheetData sheetId="263">
        <row r="51">
          <cell r="H51">
            <v>0</v>
          </cell>
        </row>
      </sheetData>
      <sheetData sheetId="264">
        <row r="51">
          <cell r="H51">
            <v>0</v>
          </cell>
        </row>
      </sheetData>
      <sheetData sheetId="265">
        <row r="51">
          <cell r="H51">
            <v>0</v>
          </cell>
        </row>
      </sheetData>
      <sheetData sheetId="266">
        <row r="51">
          <cell r="H51">
            <v>0</v>
          </cell>
        </row>
      </sheetData>
      <sheetData sheetId="267">
        <row r="51">
          <cell r="H51">
            <v>0</v>
          </cell>
        </row>
      </sheetData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>
        <row r="51">
          <cell r="H51">
            <v>0</v>
          </cell>
        </row>
      </sheetData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>
        <row r="51">
          <cell r="H51">
            <v>0</v>
          </cell>
        </row>
      </sheetData>
      <sheetData sheetId="296">
        <row r="51">
          <cell r="H51">
            <v>0</v>
          </cell>
        </row>
      </sheetData>
      <sheetData sheetId="297">
        <row r="51">
          <cell r="H51">
            <v>0</v>
          </cell>
        </row>
      </sheetData>
      <sheetData sheetId="298">
        <row r="143">
          <cell r="H143">
            <v>0</v>
          </cell>
        </row>
      </sheetData>
      <sheetData sheetId="299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>
        <row r="51">
          <cell r="H51">
            <v>0</v>
          </cell>
        </row>
      </sheetData>
      <sheetData sheetId="339">
        <row r="51">
          <cell r="H51">
            <v>0</v>
          </cell>
        </row>
      </sheetData>
      <sheetData sheetId="340"/>
      <sheetData sheetId="341"/>
      <sheetData sheetId="342">
        <row r="51">
          <cell r="H51">
            <v>0</v>
          </cell>
        </row>
      </sheetData>
      <sheetData sheetId="343">
        <row r="51">
          <cell r="H51">
            <v>0</v>
          </cell>
        </row>
      </sheetData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>
        <row r="51">
          <cell r="H51">
            <v>0</v>
          </cell>
        </row>
      </sheetData>
      <sheetData sheetId="365" refreshError="1"/>
      <sheetData sheetId="366">
        <row r="51">
          <cell r="H51">
            <v>0</v>
          </cell>
        </row>
      </sheetData>
      <sheetData sheetId="367">
        <row r="51">
          <cell r="H51">
            <v>0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>
        <row r="51">
          <cell r="H51">
            <v>0</v>
          </cell>
        </row>
      </sheetData>
      <sheetData sheetId="375">
        <row r="51">
          <cell r="H51">
            <v>0</v>
          </cell>
        </row>
      </sheetData>
      <sheetData sheetId="376">
        <row r="51">
          <cell r="H51">
            <v>0</v>
          </cell>
        </row>
      </sheetData>
      <sheetData sheetId="377">
        <row r="51">
          <cell r="H51">
            <v>0</v>
          </cell>
        </row>
      </sheetData>
      <sheetData sheetId="378">
        <row r="51">
          <cell r="H51">
            <v>0</v>
          </cell>
        </row>
      </sheetData>
      <sheetData sheetId="379" refreshError="1"/>
      <sheetData sheetId="380" refreshError="1"/>
      <sheetData sheetId="381" refreshError="1"/>
      <sheetData sheetId="382"/>
      <sheetData sheetId="383">
        <row r="51">
          <cell r="H51">
            <v>0</v>
          </cell>
        </row>
      </sheetData>
      <sheetData sheetId="384">
        <row r="51">
          <cell r="H51">
            <v>0</v>
          </cell>
        </row>
      </sheetData>
      <sheetData sheetId="385">
        <row r="51">
          <cell r="H51">
            <v>0</v>
          </cell>
        </row>
      </sheetData>
      <sheetData sheetId="386"/>
      <sheetData sheetId="387"/>
      <sheetData sheetId="388"/>
      <sheetData sheetId="389"/>
      <sheetData sheetId="390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51">
          <cell r="H51">
            <v>0</v>
          </cell>
        </row>
      </sheetData>
      <sheetData sheetId="405"/>
      <sheetData sheetId="406">
        <row r="51">
          <cell r="H51">
            <v>0</v>
          </cell>
        </row>
      </sheetData>
      <sheetData sheetId="407">
        <row r="51">
          <cell r="H51">
            <v>0</v>
          </cell>
        </row>
      </sheetData>
      <sheetData sheetId="408">
        <row r="51">
          <cell r="H51">
            <v>0</v>
          </cell>
        </row>
      </sheetData>
      <sheetData sheetId="409">
        <row r="51">
          <cell r="H51">
            <v>0</v>
          </cell>
        </row>
      </sheetData>
      <sheetData sheetId="410">
        <row r="51">
          <cell r="H51">
            <v>0</v>
          </cell>
        </row>
      </sheetData>
      <sheetData sheetId="411">
        <row r="51">
          <cell r="H51">
            <v>0</v>
          </cell>
        </row>
      </sheetData>
      <sheetData sheetId="412"/>
      <sheetData sheetId="413">
        <row r="51">
          <cell r="H51">
            <v>0</v>
          </cell>
        </row>
      </sheetData>
      <sheetData sheetId="414"/>
      <sheetData sheetId="415"/>
      <sheetData sheetId="416"/>
      <sheetData sheetId="417"/>
      <sheetData sheetId="418"/>
      <sheetData sheetId="419"/>
      <sheetData sheetId="420">
        <row r="51">
          <cell r="H51">
            <v>0</v>
          </cell>
        </row>
      </sheetData>
      <sheetData sheetId="421"/>
      <sheetData sheetId="422"/>
      <sheetData sheetId="423">
        <row r="51">
          <cell r="H51">
            <v>0</v>
          </cell>
        </row>
      </sheetData>
      <sheetData sheetId="424">
        <row r="51">
          <cell r="H51">
            <v>0</v>
          </cell>
        </row>
      </sheetData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>
        <row r="51">
          <cell r="H51">
            <v>0</v>
          </cell>
        </row>
      </sheetData>
      <sheetData sheetId="438">
        <row r="51">
          <cell r="H51">
            <v>0</v>
          </cell>
        </row>
      </sheetData>
      <sheetData sheetId="439"/>
      <sheetData sheetId="440">
        <row r="51">
          <cell r="H51">
            <v>0</v>
          </cell>
        </row>
      </sheetData>
      <sheetData sheetId="441">
        <row r="51">
          <cell r="H51">
            <v>0</v>
          </cell>
        </row>
      </sheetData>
      <sheetData sheetId="442">
        <row r="51">
          <cell r="H51">
            <v>0</v>
          </cell>
        </row>
      </sheetData>
      <sheetData sheetId="443">
        <row r="51">
          <cell r="H51">
            <v>0</v>
          </cell>
        </row>
      </sheetData>
      <sheetData sheetId="444"/>
      <sheetData sheetId="445">
        <row r="51">
          <cell r="H51">
            <v>0</v>
          </cell>
        </row>
      </sheetData>
      <sheetData sheetId="446">
        <row r="51">
          <cell r="H51">
            <v>0</v>
          </cell>
        </row>
      </sheetData>
      <sheetData sheetId="447">
        <row r="51">
          <cell r="H51">
            <v>0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>
        <row r="51">
          <cell r="H51">
            <v>0</v>
          </cell>
        </row>
      </sheetData>
      <sheetData sheetId="469">
        <row r="51">
          <cell r="H51">
            <v>0</v>
          </cell>
        </row>
      </sheetData>
      <sheetData sheetId="470">
        <row r="51">
          <cell r="H51">
            <v>0</v>
          </cell>
        </row>
      </sheetData>
      <sheetData sheetId="471">
        <row r="51">
          <cell r="H51">
            <v>0</v>
          </cell>
        </row>
      </sheetData>
      <sheetData sheetId="472">
        <row r="51">
          <cell r="H51">
            <v>0</v>
          </cell>
        </row>
      </sheetData>
      <sheetData sheetId="473">
        <row r="51">
          <cell r="H51">
            <v>0</v>
          </cell>
        </row>
      </sheetData>
      <sheetData sheetId="474"/>
      <sheetData sheetId="475">
        <row r="51">
          <cell r="H51">
            <v>0</v>
          </cell>
        </row>
      </sheetData>
      <sheetData sheetId="476">
        <row r="51">
          <cell r="H51">
            <v>0</v>
          </cell>
        </row>
      </sheetData>
      <sheetData sheetId="477">
        <row r="51">
          <cell r="H51">
            <v>0</v>
          </cell>
        </row>
      </sheetData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>
        <row r="51">
          <cell r="H51">
            <v>0</v>
          </cell>
        </row>
      </sheetData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Consideraciones"/>
      <sheetName val="Presupuesto"/>
      <sheetName val="Programa"/>
      <sheetName val="Ob_Pre"/>
      <sheetName val="Estac y cist"/>
      <sheetName val="Ob_ext"/>
      <sheetName val="Estr_Edif"/>
      <sheetName val="Arqu_Edif"/>
      <sheetName val="Inst_varias"/>
      <sheetName val="LISTAS"/>
      <sheetName val="Venta Faseada"/>
      <sheetName val="Recursos 2 (no)"/>
      <sheetName val="PU"/>
      <sheetName val="PRECIOS "/>
      <sheetName val="Indirectos2a"/>
      <sheetName val="Indirectos (sin atrasos)"/>
      <sheetName val="Indirectos (Con atrasos)"/>
      <sheetName val="Indirectos1"/>
    </sheetNames>
    <sheetDataSet>
      <sheetData sheetId="0">
        <row r="11">
          <cell r="L11">
            <v>1432.26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Data"/>
    </sheetNames>
    <sheetDataSet>
      <sheetData sheetId="0"/>
      <sheetData sheetId="1">
        <row r="3">
          <cell r="B3" t="str">
            <v>B1</v>
          </cell>
          <cell r="E3" t="str">
            <v>NRF</v>
          </cell>
          <cell r="H3" t="str">
            <v>C0Sa</v>
          </cell>
          <cell r="J3" t="str">
            <v>STC ≥ 32dBA</v>
          </cell>
          <cell r="L3" t="str">
            <v>PLG</v>
          </cell>
          <cell r="R3" t="str">
            <v>Aluminio</v>
          </cell>
          <cell r="T3" t="str">
            <v>Vidrio armado</v>
          </cell>
          <cell r="V3" t="str">
            <v>Aluminio</v>
          </cell>
        </row>
        <row r="4">
          <cell r="B4" t="str">
            <v>B2AA</v>
          </cell>
          <cell r="E4" t="str">
            <v>E30</v>
          </cell>
          <cell r="H4" t="str">
            <v>C0Sm</v>
          </cell>
          <cell r="J4" t="str">
            <v>STC ≥ 38dBA</v>
          </cell>
          <cell r="L4" t="str">
            <v>CO</v>
          </cell>
          <cell r="R4" t="str">
            <v>Existente</v>
          </cell>
          <cell r="T4" t="str">
            <v>Vidrio de seguridad transparente</v>
          </cell>
          <cell r="V4" t="str">
            <v>Existente</v>
          </cell>
        </row>
        <row r="5">
          <cell r="B5" t="str">
            <v>B2AI</v>
          </cell>
          <cell r="E5" t="str">
            <v>E60</v>
          </cell>
          <cell r="H5" t="str">
            <v>C1Sa</v>
          </cell>
          <cell r="J5" t="str">
            <v>STC ≥ 45dBA</v>
          </cell>
          <cell r="L5" t="str">
            <v>DBL/VA</v>
          </cell>
          <cell r="R5" t="str">
            <v>Fibra</v>
          </cell>
          <cell r="T5" t="str">
            <v>Vidrio texturizado</v>
          </cell>
          <cell r="V5" t="str">
            <v>Fibra</v>
          </cell>
        </row>
        <row r="6">
          <cell r="B6" t="str">
            <v>B2AS</v>
          </cell>
          <cell r="E6" t="str">
            <v>E90</v>
          </cell>
          <cell r="H6" t="str">
            <v>C1Sm</v>
          </cell>
          <cell r="J6" t="str">
            <v>STC ≥ 54dBA</v>
          </cell>
          <cell r="L6" t="str">
            <v>IZQ</v>
          </cell>
          <cell r="R6" t="str">
            <v>Vidrio</v>
          </cell>
          <cell r="T6" t="str">
            <v>Vidrio de baja emisividad</v>
          </cell>
          <cell r="V6" t="str">
            <v>Metálica</v>
          </cell>
        </row>
        <row r="7">
          <cell r="B7" t="str">
            <v>B2DS</v>
          </cell>
          <cell r="E7" t="str">
            <v>E120</v>
          </cell>
          <cell r="H7" t="str">
            <v>C5Sa</v>
          </cell>
          <cell r="L7" t="str">
            <v>IZQA/DER</v>
          </cell>
          <cell r="R7" t="str">
            <v>Chapa</v>
          </cell>
          <cell r="T7" t="str">
            <v>Vidrio templado</v>
          </cell>
          <cell r="V7" t="str">
            <v>Chapa</v>
          </cell>
        </row>
        <row r="8">
          <cell r="B8" t="str">
            <v>CS1</v>
          </cell>
          <cell r="E8" t="str">
            <v>E180</v>
          </cell>
          <cell r="H8" t="str">
            <v>C5SM</v>
          </cell>
          <cell r="L8" t="str">
            <v>IZQIN</v>
          </cell>
          <cell r="R8" t="str">
            <v>Madera hueca</v>
          </cell>
          <cell r="T8" t="str">
            <v>Vidrio tintado</v>
          </cell>
          <cell r="V8" t="str">
            <v>Ninguno</v>
          </cell>
        </row>
        <row r="9">
          <cell r="B9" t="str">
            <v>CS2</v>
          </cell>
          <cell r="E9" t="str">
            <v>E240</v>
          </cell>
          <cell r="H9" t="str">
            <v>s1</v>
          </cell>
          <cell r="L9" t="str">
            <v>IZQI/IZQI</v>
          </cell>
          <cell r="R9" t="str">
            <v>Ninguna</v>
          </cell>
          <cell r="T9" t="str">
            <v>Vidrio laminado</v>
          </cell>
          <cell r="V9" t="str">
            <v>Otro</v>
          </cell>
        </row>
        <row r="10">
          <cell r="B10" t="str">
            <v>CE1</v>
          </cell>
          <cell r="E10" t="str">
            <v>EI(1)30</v>
          </cell>
          <cell r="H10" t="str">
            <v>s2</v>
          </cell>
          <cell r="L10" t="str">
            <v>IZQIA/IZQI</v>
          </cell>
          <cell r="R10" t="str">
            <v>Otro</v>
          </cell>
          <cell r="V10" t="str">
            <v>Acero Inoxidable</v>
          </cell>
        </row>
        <row r="11">
          <cell r="B11" t="str">
            <v>CE2</v>
          </cell>
          <cell r="E11" t="str">
            <v>EI(1)60</v>
          </cell>
          <cell r="H11" t="str">
            <v>s3</v>
          </cell>
          <cell r="L11" t="str">
            <v>IZQIA/DRAI</v>
          </cell>
          <cell r="R11" t="str">
            <v>Madera sólida</v>
          </cell>
          <cell r="V11" t="str">
            <v>Madera</v>
          </cell>
        </row>
        <row r="12">
          <cell r="B12" t="str">
            <v>CM2</v>
          </cell>
          <cell r="E12" t="str">
            <v>EI(1)90</v>
          </cell>
          <cell r="L12" t="str">
            <v>SM</v>
          </cell>
          <cell r="R12" t="str">
            <v>Acero Inoxidable</v>
          </cell>
        </row>
        <row r="13">
          <cell r="B13" t="str">
            <v>C2</v>
          </cell>
          <cell r="E13" t="str">
            <v>EI(1)120</v>
          </cell>
          <cell r="L13" t="str">
            <v>CE</v>
          </cell>
          <cell r="R13" t="str">
            <v>Metálica</v>
          </cell>
        </row>
        <row r="14">
          <cell r="B14" t="str">
            <v>CT</v>
          </cell>
          <cell r="E14" t="str">
            <v>EI(1)180</v>
          </cell>
          <cell r="L14" t="str">
            <v>DER</v>
          </cell>
        </row>
        <row r="15">
          <cell r="B15" t="str">
            <v>V1</v>
          </cell>
          <cell r="E15" t="str">
            <v>EI(1)240</v>
          </cell>
          <cell r="L15" t="str">
            <v>DER/IZQ</v>
          </cell>
        </row>
        <row r="16">
          <cell r="B16" t="str">
            <v>MP</v>
          </cell>
          <cell r="E16" t="str">
            <v>EI(2)30</v>
          </cell>
          <cell r="L16" t="str">
            <v>DERA/IZQ</v>
          </cell>
        </row>
        <row r="17">
          <cell r="B17" t="str">
            <v>L1</v>
          </cell>
          <cell r="E17" t="str">
            <v>EI(2)60</v>
          </cell>
          <cell r="L17" t="str">
            <v>DERI</v>
          </cell>
        </row>
        <row r="18">
          <cell r="B18" t="str">
            <v>L2</v>
          </cell>
          <cell r="E18" t="str">
            <v>EI(2)90</v>
          </cell>
          <cell r="L18" t="str">
            <v>DRAI/IZQI</v>
          </cell>
        </row>
        <row r="19">
          <cell r="B19" t="str">
            <v>CA</v>
          </cell>
          <cell r="E19" t="str">
            <v>EI(2)120</v>
          </cell>
          <cell r="L19" t="str">
            <v>DRAI/DRAI</v>
          </cell>
        </row>
        <row r="20">
          <cell r="B20" t="str">
            <v>CAS</v>
          </cell>
          <cell r="E20" t="str">
            <v>EI(2)180</v>
          </cell>
          <cell r="L20" t="str">
            <v>DRAIA/IZQI</v>
          </cell>
        </row>
        <row r="21">
          <cell r="B21" t="str">
            <v>CAT</v>
          </cell>
          <cell r="E21" t="str">
            <v>EI(2)240</v>
          </cell>
          <cell r="L21" t="str">
            <v>DRAIA/DERI</v>
          </cell>
        </row>
        <row r="22">
          <cell r="B22" t="str">
            <v>BDC</v>
          </cell>
          <cell r="L22" t="str">
            <v>CM</v>
          </cell>
        </row>
        <row r="23">
          <cell r="B23" t="str">
            <v>FJ</v>
          </cell>
          <cell r="L23" t="str">
            <v>DC IZQI/DERI</v>
          </cell>
        </row>
        <row r="24">
          <cell r="B24" t="str">
            <v>PG</v>
          </cell>
          <cell r="L24" t="str">
            <v>DC DERI/IZQI</v>
          </cell>
        </row>
        <row r="25">
          <cell r="B25" t="str">
            <v>PB</v>
          </cell>
          <cell r="L25" t="str">
            <v>PG-3</v>
          </cell>
        </row>
        <row r="26">
          <cell r="L26" t="str">
            <v>PG-4</v>
          </cell>
        </row>
        <row r="27">
          <cell r="L27" t="str">
            <v>OH IZQ</v>
          </cell>
        </row>
        <row r="28">
          <cell r="L28" t="str">
            <v>OH DER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  <sheetName val="RESUMEN  PROGRAMA"/>
      <sheetName val="DATOS DE CAMPO"/>
    </sheetNames>
    <sheetDataSet>
      <sheetData sheetId="0">
        <row r="13">
          <cell r="H13">
            <v>1.28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parador"/>
      <sheetName val="Resumen"/>
      <sheetName val="Resumen por km"/>
      <sheetName val="km 91"/>
      <sheetName val="km 92"/>
      <sheetName val="km 93"/>
      <sheetName val="km 94"/>
      <sheetName val="km 95"/>
      <sheetName val="km 96"/>
      <sheetName val="km 97"/>
      <sheetName val="km 98"/>
      <sheetName val="km 99"/>
      <sheetName val="km 100"/>
      <sheetName val="km 101"/>
      <sheetName val="km 102"/>
      <sheetName val="km 103"/>
      <sheetName val="km 104"/>
      <sheetName val="km 105"/>
      <sheetName val="km 106"/>
      <sheetName val="km 107"/>
      <sheetName val="km 108"/>
      <sheetName val="km 109"/>
      <sheetName val="km 110"/>
      <sheetName val="km 111"/>
      <sheetName val="km 112"/>
      <sheetName val="km 112 B"/>
      <sheetName val="km 113"/>
      <sheetName val="km 114"/>
      <sheetName val="km 115"/>
      <sheetName val="km 116"/>
      <sheetName val="km 117"/>
      <sheetName val="km 118"/>
      <sheetName val="km 119"/>
      <sheetName val="km 120"/>
      <sheetName val="km 121"/>
      <sheetName val="km 122"/>
      <sheetName val="km 123"/>
      <sheetName val="km 124"/>
      <sheetName val="km 125"/>
      <sheetName val="km 126"/>
      <sheetName val="km 127"/>
      <sheetName val="km 128"/>
      <sheetName val="km 129"/>
      <sheetName val="km 130"/>
      <sheetName val="km 131"/>
      <sheetName val="km 132"/>
      <sheetName val="km 133"/>
      <sheetName val="km 134"/>
      <sheetName val="Pavimento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>
        <row r="11">
          <cell r="E11" t="str">
            <v>ANCHO</v>
          </cell>
          <cell r="F11" t="str">
            <v>ANCHO</v>
          </cell>
          <cell r="G11" t="str">
            <v>ANCHO</v>
          </cell>
          <cell r="H11" t="str">
            <v>ANCHO</v>
          </cell>
          <cell r="I11" t="str">
            <v>ANCHO</v>
          </cell>
        </row>
        <row r="12">
          <cell r="A12" t="str">
            <v>PROG</v>
          </cell>
          <cell r="C12" t="str">
            <v>ANCHO</v>
          </cell>
          <cell r="D12" t="str">
            <v>SOBREANCHO</v>
          </cell>
          <cell r="E12" t="str">
            <v xml:space="preserve">A NIVEL DE </v>
          </cell>
          <cell r="F12" t="str">
            <v xml:space="preserve">A NIVEL DE </v>
          </cell>
          <cell r="G12" t="str">
            <v xml:space="preserve">A NIVEL DE </v>
          </cell>
          <cell r="H12" t="str">
            <v xml:space="preserve">A NIVEL DE </v>
          </cell>
          <cell r="I12" t="str">
            <v xml:space="preserve">A NIVEL DE </v>
          </cell>
        </row>
        <row r="13">
          <cell r="E13" t="str">
            <v>C ASFALT.</v>
          </cell>
          <cell r="F13" t="str">
            <v>B ASFALT.</v>
          </cell>
          <cell r="G13" t="str">
            <v>BASE</v>
          </cell>
          <cell r="H13" t="str">
            <v>SUBBASE</v>
          </cell>
          <cell r="I13" t="str">
            <v>SUBRASANTE</v>
          </cell>
        </row>
        <row r="15">
          <cell r="A15">
            <v>91000</v>
          </cell>
          <cell r="C15">
            <v>7.5</v>
          </cell>
          <cell r="D15">
            <v>0</v>
          </cell>
          <cell r="E15">
            <v>7.5</v>
          </cell>
          <cell r="F15">
            <v>7.65</v>
          </cell>
          <cell r="G15">
            <v>7.86</v>
          </cell>
          <cell r="H15">
            <v>8.4600000000000009</v>
          </cell>
          <cell r="I15">
            <v>8.91</v>
          </cell>
        </row>
        <row r="16">
          <cell r="A16">
            <v>91010</v>
          </cell>
          <cell r="B16" t="str">
            <v/>
          </cell>
          <cell r="C16">
            <v>7.5</v>
          </cell>
          <cell r="D16">
            <v>0.13</v>
          </cell>
          <cell r="E16">
            <v>7.63</v>
          </cell>
          <cell r="F16">
            <v>7.78</v>
          </cell>
          <cell r="G16">
            <v>7.99</v>
          </cell>
          <cell r="H16">
            <v>8.59</v>
          </cell>
          <cell r="I16">
            <v>9.0399999999999991</v>
          </cell>
        </row>
        <row r="17">
          <cell r="A17">
            <v>91020</v>
          </cell>
          <cell r="B17" t="str">
            <v/>
          </cell>
          <cell r="C17">
            <v>7.5</v>
          </cell>
          <cell r="D17">
            <v>0.28000000000000003</v>
          </cell>
          <cell r="E17">
            <v>7.78</v>
          </cell>
          <cell r="F17">
            <v>7.9300000000000006</v>
          </cell>
          <cell r="G17">
            <v>8.14</v>
          </cell>
          <cell r="H17">
            <v>8.74</v>
          </cell>
          <cell r="I17">
            <v>9.19</v>
          </cell>
        </row>
        <row r="18">
          <cell r="A18">
            <v>91021.31</v>
          </cell>
          <cell r="B18" t="str">
            <v>PC</v>
          </cell>
          <cell r="C18">
            <v>7.5</v>
          </cell>
          <cell r="D18">
            <v>0.3</v>
          </cell>
          <cell r="E18">
            <v>7.8</v>
          </cell>
          <cell r="F18">
            <v>7.95</v>
          </cell>
          <cell r="G18">
            <v>8.16</v>
          </cell>
          <cell r="H18">
            <v>8.76</v>
          </cell>
          <cell r="I18">
            <v>9.2099999999999991</v>
          </cell>
        </row>
        <row r="19">
          <cell r="A19">
            <v>91030</v>
          </cell>
          <cell r="B19" t="str">
            <v/>
          </cell>
          <cell r="C19">
            <v>7.5</v>
          </cell>
          <cell r="D19">
            <v>0.43</v>
          </cell>
          <cell r="E19">
            <v>7.93</v>
          </cell>
          <cell r="F19">
            <v>8.08</v>
          </cell>
          <cell r="G19">
            <v>8.2900000000000009</v>
          </cell>
          <cell r="H19">
            <v>8.89</v>
          </cell>
          <cell r="I19">
            <v>9.34</v>
          </cell>
        </row>
        <row r="20">
          <cell r="A20">
            <v>91031.31</v>
          </cell>
          <cell r="B20" t="str">
            <v>PY</v>
          </cell>
          <cell r="C20">
            <v>7.5</v>
          </cell>
          <cell r="D20">
            <v>0.45</v>
          </cell>
          <cell r="E20">
            <v>7.95</v>
          </cell>
          <cell r="F20">
            <v>8.1</v>
          </cell>
          <cell r="G20">
            <v>8.31</v>
          </cell>
          <cell r="H20">
            <v>8.91</v>
          </cell>
          <cell r="I20">
            <v>9.36</v>
          </cell>
        </row>
        <row r="21">
          <cell r="A21">
            <v>91040</v>
          </cell>
          <cell r="B21" t="str">
            <v/>
          </cell>
          <cell r="C21">
            <v>7.5</v>
          </cell>
          <cell r="D21">
            <v>0.57999999999999996</v>
          </cell>
          <cell r="E21">
            <v>8.08</v>
          </cell>
          <cell r="F21">
            <v>8.23</v>
          </cell>
          <cell r="G21">
            <v>8.4400000000000013</v>
          </cell>
          <cell r="H21">
            <v>9.0400000000000009</v>
          </cell>
          <cell r="I21">
            <v>9.49</v>
          </cell>
        </row>
        <row r="22">
          <cell r="A22">
            <v>91041.31</v>
          </cell>
          <cell r="B22" t="str">
            <v>MSE</v>
          </cell>
          <cell r="C22">
            <v>7.5</v>
          </cell>
          <cell r="D22">
            <v>0.6</v>
          </cell>
          <cell r="E22">
            <v>8.1</v>
          </cell>
          <cell r="F22">
            <v>8.25</v>
          </cell>
          <cell r="G22">
            <v>8.4600000000000009</v>
          </cell>
          <cell r="H22">
            <v>9.06</v>
          </cell>
          <cell r="I22">
            <v>9.51</v>
          </cell>
        </row>
        <row r="23">
          <cell r="A23">
            <v>91050</v>
          </cell>
          <cell r="B23" t="str">
            <v/>
          </cell>
          <cell r="C23">
            <v>7.5</v>
          </cell>
          <cell r="D23">
            <v>0.6</v>
          </cell>
          <cell r="E23">
            <v>8.1</v>
          </cell>
          <cell r="F23">
            <v>8.25</v>
          </cell>
          <cell r="G23">
            <v>8.4600000000000009</v>
          </cell>
          <cell r="H23">
            <v>9.06</v>
          </cell>
          <cell r="I23">
            <v>9.51</v>
          </cell>
        </row>
        <row r="24">
          <cell r="A24">
            <v>91060</v>
          </cell>
          <cell r="B24" t="str">
            <v/>
          </cell>
          <cell r="C24">
            <v>7.5</v>
          </cell>
          <cell r="D24">
            <v>0.6</v>
          </cell>
          <cell r="E24">
            <v>8.1</v>
          </cell>
          <cell r="F24">
            <v>8.25</v>
          </cell>
          <cell r="G24">
            <v>8.4600000000000009</v>
          </cell>
          <cell r="H24">
            <v>9.06</v>
          </cell>
          <cell r="I24">
            <v>9.51</v>
          </cell>
        </row>
        <row r="25">
          <cell r="A25">
            <v>91070</v>
          </cell>
          <cell r="B25" t="str">
            <v/>
          </cell>
          <cell r="C25">
            <v>7.5</v>
          </cell>
          <cell r="D25">
            <v>0.6</v>
          </cell>
          <cell r="E25">
            <v>8.1</v>
          </cell>
          <cell r="F25">
            <v>8.25</v>
          </cell>
          <cell r="G25">
            <v>8.4600000000000009</v>
          </cell>
          <cell r="H25">
            <v>9.06</v>
          </cell>
          <cell r="I25">
            <v>9.51</v>
          </cell>
        </row>
        <row r="26">
          <cell r="A26">
            <v>91080</v>
          </cell>
          <cell r="B26" t="str">
            <v/>
          </cell>
          <cell r="C26">
            <v>7.5</v>
          </cell>
          <cell r="D26">
            <v>0.6</v>
          </cell>
          <cell r="E26">
            <v>8.1</v>
          </cell>
          <cell r="F26">
            <v>8.25</v>
          </cell>
          <cell r="G26">
            <v>8.4600000000000009</v>
          </cell>
          <cell r="H26">
            <v>9.06</v>
          </cell>
          <cell r="I26">
            <v>9.51</v>
          </cell>
        </row>
        <row r="27">
          <cell r="A27">
            <v>91090</v>
          </cell>
          <cell r="B27" t="str">
            <v/>
          </cell>
          <cell r="C27">
            <v>7.5</v>
          </cell>
          <cell r="D27">
            <v>0.6</v>
          </cell>
          <cell r="E27">
            <v>8.1</v>
          </cell>
          <cell r="F27">
            <v>8.25</v>
          </cell>
          <cell r="G27">
            <v>8.4600000000000009</v>
          </cell>
          <cell r="H27">
            <v>9.06</v>
          </cell>
          <cell r="I27">
            <v>9.51</v>
          </cell>
        </row>
        <row r="28">
          <cell r="A28">
            <v>91100</v>
          </cell>
          <cell r="B28" t="str">
            <v/>
          </cell>
          <cell r="C28">
            <v>7.5</v>
          </cell>
          <cell r="D28">
            <v>0.6</v>
          </cell>
          <cell r="E28">
            <v>8.1</v>
          </cell>
          <cell r="F28">
            <v>8.25</v>
          </cell>
          <cell r="G28">
            <v>8.4600000000000009</v>
          </cell>
          <cell r="H28">
            <v>9.06</v>
          </cell>
          <cell r="I28">
            <v>9.51</v>
          </cell>
        </row>
        <row r="29">
          <cell r="A29">
            <v>91110</v>
          </cell>
          <cell r="B29" t="str">
            <v/>
          </cell>
          <cell r="C29">
            <v>7.5</v>
          </cell>
          <cell r="D29">
            <v>0.6</v>
          </cell>
          <cell r="E29">
            <v>8.1</v>
          </cell>
          <cell r="F29">
            <v>8.25</v>
          </cell>
          <cell r="G29">
            <v>8.4600000000000009</v>
          </cell>
          <cell r="H29">
            <v>9.06</v>
          </cell>
          <cell r="I29">
            <v>9.51</v>
          </cell>
        </row>
        <row r="30">
          <cell r="A30">
            <v>91120</v>
          </cell>
          <cell r="B30" t="str">
            <v/>
          </cell>
          <cell r="C30">
            <v>7.5</v>
          </cell>
          <cell r="D30">
            <v>0.6</v>
          </cell>
          <cell r="E30">
            <v>8.1</v>
          </cell>
          <cell r="F30">
            <v>8.25</v>
          </cell>
          <cell r="G30">
            <v>8.4600000000000009</v>
          </cell>
          <cell r="H30">
            <v>9.06</v>
          </cell>
          <cell r="I30">
            <v>9.51</v>
          </cell>
        </row>
        <row r="31">
          <cell r="A31">
            <v>91130</v>
          </cell>
          <cell r="B31" t="str">
            <v/>
          </cell>
          <cell r="C31">
            <v>7.5</v>
          </cell>
          <cell r="D31">
            <v>0.6</v>
          </cell>
          <cell r="E31">
            <v>8.1</v>
          </cell>
          <cell r="F31">
            <v>8.25</v>
          </cell>
          <cell r="G31">
            <v>8.4600000000000009</v>
          </cell>
          <cell r="H31">
            <v>9.06</v>
          </cell>
          <cell r="I31">
            <v>9.51</v>
          </cell>
        </row>
        <row r="32">
          <cell r="A32">
            <v>91140</v>
          </cell>
          <cell r="B32" t="str">
            <v/>
          </cell>
          <cell r="C32">
            <v>7.5</v>
          </cell>
          <cell r="D32">
            <v>0.6</v>
          </cell>
          <cell r="E32">
            <v>8.1</v>
          </cell>
          <cell r="F32">
            <v>8.25</v>
          </cell>
          <cell r="G32">
            <v>8.4600000000000009</v>
          </cell>
          <cell r="H32">
            <v>9.06</v>
          </cell>
          <cell r="I32">
            <v>9.51</v>
          </cell>
        </row>
        <row r="33">
          <cell r="A33">
            <v>91150</v>
          </cell>
          <cell r="B33" t="str">
            <v/>
          </cell>
          <cell r="C33">
            <v>7.5</v>
          </cell>
          <cell r="D33">
            <v>0.6</v>
          </cell>
          <cell r="E33">
            <v>8.1</v>
          </cell>
          <cell r="F33">
            <v>8.25</v>
          </cell>
          <cell r="G33">
            <v>8.4600000000000009</v>
          </cell>
          <cell r="H33">
            <v>9.06</v>
          </cell>
          <cell r="I33">
            <v>9.51</v>
          </cell>
        </row>
        <row r="34">
          <cell r="A34">
            <v>91160</v>
          </cell>
          <cell r="B34" t="str">
            <v/>
          </cell>
          <cell r="C34">
            <v>7.5</v>
          </cell>
          <cell r="D34">
            <v>0.6</v>
          </cell>
          <cell r="E34">
            <v>8.1</v>
          </cell>
          <cell r="F34">
            <v>8.25</v>
          </cell>
          <cell r="G34">
            <v>8.4600000000000009</v>
          </cell>
          <cell r="H34">
            <v>9.06</v>
          </cell>
          <cell r="I34">
            <v>9.51</v>
          </cell>
        </row>
        <row r="35">
          <cell r="A35">
            <v>91170</v>
          </cell>
          <cell r="B35" t="str">
            <v/>
          </cell>
          <cell r="C35">
            <v>7.5</v>
          </cell>
          <cell r="D35">
            <v>0.6</v>
          </cell>
          <cell r="E35">
            <v>8.1</v>
          </cell>
          <cell r="F35">
            <v>8.25</v>
          </cell>
          <cell r="G35">
            <v>8.4600000000000009</v>
          </cell>
          <cell r="H35">
            <v>9.06</v>
          </cell>
          <cell r="I35">
            <v>9.51</v>
          </cell>
        </row>
        <row r="36">
          <cell r="A36">
            <v>91180</v>
          </cell>
          <cell r="B36" t="str">
            <v/>
          </cell>
          <cell r="C36">
            <v>7.5</v>
          </cell>
          <cell r="D36">
            <v>0.6</v>
          </cell>
          <cell r="E36">
            <v>8.1</v>
          </cell>
          <cell r="F36">
            <v>8.25</v>
          </cell>
          <cell r="G36">
            <v>8.4600000000000009</v>
          </cell>
          <cell r="H36">
            <v>9.06</v>
          </cell>
          <cell r="I36">
            <v>9.51</v>
          </cell>
        </row>
        <row r="37">
          <cell r="A37">
            <v>91190</v>
          </cell>
          <cell r="B37" t="str">
            <v/>
          </cell>
          <cell r="C37">
            <v>7.5</v>
          </cell>
          <cell r="D37">
            <v>0.6</v>
          </cell>
          <cell r="E37">
            <v>8.1</v>
          </cell>
          <cell r="F37">
            <v>8.25</v>
          </cell>
          <cell r="G37">
            <v>8.4600000000000009</v>
          </cell>
          <cell r="H37">
            <v>9.06</v>
          </cell>
          <cell r="I37">
            <v>9.51</v>
          </cell>
        </row>
        <row r="38">
          <cell r="A38">
            <v>91200</v>
          </cell>
          <cell r="B38" t="str">
            <v/>
          </cell>
          <cell r="C38">
            <v>7.5</v>
          </cell>
          <cell r="D38">
            <v>0.6</v>
          </cell>
          <cell r="E38">
            <v>8.1</v>
          </cell>
          <cell r="F38">
            <v>8.25</v>
          </cell>
          <cell r="G38">
            <v>8.4600000000000009</v>
          </cell>
          <cell r="H38">
            <v>9.06</v>
          </cell>
          <cell r="I38">
            <v>9.51</v>
          </cell>
        </row>
        <row r="39">
          <cell r="A39">
            <v>91210</v>
          </cell>
          <cell r="B39" t="str">
            <v/>
          </cell>
          <cell r="C39">
            <v>7.5</v>
          </cell>
          <cell r="D39">
            <v>0.6</v>
          </cell>
          <cell r="E39">
            <v>8.1</v>
          </cell>
          <cell r="F39">
            <v>8.25</v>
          </cell>
          <cell r="G39">
            <v>8.4600000000000009</v>
          </cell>
          <cell r="H39">
            <v>9.06</v>
          </cell>
          <cell r="I39">
            <v>9.51</v>
          </cell>
        </row>
        <row r="40">
          <cell r="A40">
            <v>91220</v>
          </cell>
          <cell r="B40" t="str">
            <v/>
          </cell>
          <cell r="C40">
            <v>7.5</v>
          </cell>
          <cell r="D40">
            <v>0.6</v>
          </cell>
          <cell r="E40">
            <v>8.1</v>
          </cell>
          <cell r="F40">
            <v>8.25</v>
          </cell>
          <cell r="G40">
            <v>8.4600000000000009</v>
          </cell>
          <cell r="H40">
            <v>9.06</v>
          </cell>
          <cell r="I40">
            <v>9.51</v>
          </cell>
        </row>
        <row r="41">
          <cell r="A41">
            <v>91230</v>
          </cell>
          <cell r="B41" t="str">
            <v/>
          </cell>
          <cell r="C41">
            <v>7.5</v>
          </cell>
          <cell r="D41">
            <v>0.6</v>
          </cell>
          <cell r="E41">
            <v>8.1</v>
          </cell>
          <cell r="F41">
            <v>8.25</v>
          </cell>
          <cell r="G41">
            <v>8.4600000000000009</v>
          </cell>
          <cell r="H41">
            <v>9.06</v>
          </cell>
          <cell r="I41">
            <v>9.51</v>
          </cell>
        </row>
        <row r="42">
          <cell r="A42">
            <v>91240</v>
          </cell>
          <cell r="B42" t="str">
            <v/>
          </cell>
          <cell r="C42">
            <v>7.5</v>
          </cell>
          <cell r="D42">
            <v>0.6</v>
          </cell>
          <cell r="E42">
            <v>8.1</v>
          </cell>
          <cell r="F42">
            <v>8.25</v>
          </cell>
          <cell r="G42">
            <v>8.4600000000000009</v>
          </cell>
          <cell r="H42">
            <v>9.06</v>
          </cell>
          <cell r="I42">
            <v>9.51</v>
          </cell>
        </row>
        <row r="43">
          <cell r="A43">
            <v>91250</v>
          </cell>
          <cell r="B43" t="str">
            <v/>
          </cell>
          <cell r="C43">
            <v>7.5</v>
          </cell>
          <cell r="D43">
            <v>0.6</v>
          </cell>
          <cell r="E43">
            <v>8.1</v>
          </cell>
          <cell r="F43">
            <v>8.25</v>
          </cell>
          <cell r="G43">
            <v>8.4600000000000009</v>
          </cell>
          <cell r="H43">
            <v>9.06</v>
          </cell>
          <cell r="I43">
            <v>9.51</v>
          </cell>
        </row>
        <row r="44">
          <cell r="A44">
            <v>91260</v>
          </cell>
          <cell r="B44" t="str">
            <v/>
          </cell>
          <cell r="C44">
            <v>7.5</v>
          </cell>
          <cell r="D44">
            <v>0.6</v>
          </cell>
          <cell r="E44">
            <v>8.1</v>
          </cell>
          <cell r="F44">
            <v>8.25</v>
          </cell>
          <cell r="G44">
            <v>8.4600000000000009</v>
          </cell>
          <cell r="H44">
            <v>9.06</v>
          </cell>
          <cell r="I44">
            <v>9.51</v>
          </cell>
        </row>
        <row r="45">
          <cell r="A45">
            <v>91270</v>
          </cell>
          <cell r="B45" t="str">
            <v/>
          </cell>
          <cell r="C45">
            <v>7.5</v>
          </cell>
          <cell r="D45">
            <v>0.6</v>
          </cell>
          <cell r="E45">
            <v>8.1</v>
          </cell>
          <cell r="F45">
            <v>8.25</v>
          </cell>
          <cell r="G45">
            <v>8.4600000000000009</v>
          </cell>
          <cell r="H45">
            <v>9.06</v>
          </cell>
          <cell r="I45">
            <v>9.51</v>
          </cell>
        </row>
        <row r="46">
          <cell r="A46">
            <v>91280</v>
          </cell>
          <cell r="B46" t="str">
            <v/>
          </cell>
          <cell r="C46">
            <v>7.5</v>
          </cell>
          <cell r="D46">
            <v>0.6</v>
          </cell>
          <cell r="E46">
            <v>8.1</v>
          </cell>
          <cell r="F46">
            <v>8.25</v>
          </cell>
          <cell r="G46">
            <v>8.4600000000000009</v>
          </cell>
          <cell r="H46">
            <v>9.06</v>
          </cell>
          <cell r="I46">
            <v>9.51</v>
          </cell>
        </row>
        <row r="47">
          <cell r="A47">
            <v>91290</v>
          </cell>
          <cell r="B47" t="str">
            <v/>
          </cell>
          <cell r="C47">
            <v>7.5</v>
          </cell>
          <cell r="D47">
            <v>0.6</v>
          </cell>
          <cell r="E47">
            <v>8.1</v>
          </cell>
          <cell r="F47">
            <v>8.25</v>
          </cell>
          <cell r="G47">
            <v>8.4600000000000009</v>
          </cell>
          <cell r="H47">
            <v>9.06</v>
          </cell>
          <cell r="I47">
            <v>9.51</v>
          </cell>
        </row>
        <row r="48">
          <cell r="A48">
            <v>91300</v>
          </cell>
          <cell r="B48" t="str">
            <v/>
          </cell>
          <cell r="C48">
            <v>7.5</v>
          </cell>
          <cell r="D48">
            <v>0.6</v>
          </cell>
          <cell r="E48">
            <v>8.1</v>
          </cell>
          <cell r="F48">
            <v>8.25</v>
          </cell>
          <cell r="G48">
            <v>8.4600000000000009</v>
          </cell>
          <cell r="H48">
            <v>9.06</v>
          </cell>
          <cell r="I48">
            <v>9.51</v>
          </cell>
        </row>
        <row r="49">
          <cell r="A49">
            <v>91310</v>
          </cell>
          <cell r="B49" t="str">
            <v/>
          </cell>
          <cell r="C49">
            <v>7.5</v>
          </cell>
          <cell r="D49">
            <v>0.6</v>
          </cell>
          <cell r="E49">
            <v>8.1</v>
          </cell>
          <cell r="F49">
            <v>8.25</v>
          </cell>
          <cell r="G49">
            <v>8.4600000000000009</v>
          </cell>
          <cell r="H49">
            <v>9.06</v>
          </cell>
          <cell r="I49">
            <v>9.51</v>
          </cell>
        </row>
        <row r="50">
          <cell r="A50">
            <v>91320</v>
          </cell>
          <cell r="B50" t="str">
            <v/>
          </cell>
          <cell r="C50">
            <v>7.5</v>
          </cell>
          <cell r="D50">
            <v>0.6</v>
          </cell>
          <cell r="E50">
            <v>8.1</v>
          </cell>
          <cell r="F50">
            <v>8.25</v>
          </cell>
          <cell r="G50">
            <v>8.4600000000000009</v>
          </cell>
          <cell r="H50">
            <v>9.06</v>
          </cell>
          <cell r="I50">
            <v>9.51</v>
          </cell>
        </row>
        <row r="51">
          <cell r="A51">
            <v>91330</v>
          </cell>
          <cell r="B51" t="str">
            <v/>
          </cell>
          <cell r="C51">
            <v>7.5</v>
          </cell>
          <cell r="D51">
            <v>0.6</v>
          </cell>
          <cell r="E51">
            <v>8.1</v>
          </cell>
          <cell r="F51">
            <v>8.25</v>
          </cell>
          <cell r="G51">
            <v>8.4600000000000009</v>
          </cell>
          <cell r="H51">
            <v>9.06</v>
          </cell>
          <cell r="I51">
            <v>9.51</v>
          </cell>
        </row>
        <row r="52">
          <cell r="A52">
            <v>91340</v>
          </cell>
          <cell r="B52" t="str">
            <v/>
          </cell>
          <cell r="C52">
            <v>7.5</v>
          </cell>
          <cell r="D52">
            <v>0.6</v>
          </cell>
          <cell r="E52">
            <v>8.1</v>
          </cell>
          <cell r="F52">
            <v>8.25</v>
          </cell>
          <cell r="G52">
            <v>8.4600000000000009</v>
          </cell>
          <cell r="H52">
            <v>9.06</v>
          </cell>
          <cell r="I52">
            <v>9.51</v>
          </cell>
        </row>
        <row r="53">
          <cell r="A53">
            <v>91350</v>
          </cell>
          <cell r="B53" t="str">
            <v/>
          </cell>
          <cell r="C53">
            <v>7.5</v>
          </cell>
          <cell r="D53">
            <v>0.6</v>
          </cell>
          <cell r="E53">
            <v>8.1</v>
          </cell>
          <cell r="F53">
            <v>8.25</v>
          </cell>
          <cell r="G53">
            <v>8.4600000000000009</v>
          </cell>
          <cell r="H53">
            <v>9.06</v>
          </cell>
          <cell r="I53">
            <v>9.51</v>
          </cell>
        </row>
        <row r="54">
          <cell r="A54">
            <v>91360</v>
          </cell>
          <cell r="B54" t="str">
            <v/>
          </cell>
          <cell r="C54">
            <v>7.5</v>
          </cell>
          <cell r="D54">
            <v>0.6</v>
          </cell>
          <cell r="E54">
            <v>8.1</v>
          </cell>
          <cell r="F54">
            <v>8.25</v>
          </cell>
          <cell r="G54">
            <v>8.4600000000000009</v>
          </cell>
          <cell r="H54">
            <v>9.06</v>
          </cell>
          <cell r="I54">
            <v>9.51</v>
          </cell>
        </row>
        <row r="55">
          <cell r="A55">
            <v>91369.5</v>
          </cell>
          <cell r="B55" t="str">
            <v>PY - MSE</v>
          </cell>
          <cell r="C55">
            <v>7.5</v>
          </cell>
          <cell r="D55">
            <v>0.6</v>
          </cell>
          <cell r="E55">
            <v>8.1</v>
          </cell>
          <cell r="F55">
            <v>8.25</v>
          </cell>
          <cell r="G55">
            <v>8.4600000000000009</v>
          </cell>
          <cell r="H55">
            <v>9.06</v>
          </cell>
          <cell r="I55">
            <v>9.51</v>
          </cell>
        </row>
        <row r="56">
          <cell r="A56">
            <v>91370</v>
          </cell>
          <cell r="B56" t="str">
            <v/>
          </cell>
          <cell r="C56">
            <v>7.5</v>
          </cell>
          <cell r="D56">
            <v>0.59</v>
          </cell>
          <cell r="E56">
            <v>8.09</v>
          </cell>
          <cell r="F56">
            <v>8.24</v>
          </cell>
          <cell r="G56">
            <v>8.4500000000000011</v>
          </cell>
          <cell r="H56">
            <v>9.0500000000000007</v>
          </cell>
          <cell r="I56">
            <v>9.5</v>
          </cell>
        </row>
        <row r="57">
          <cell r="A57">
            <v>91380</v>
          </cell>
          <cell r="B57" t="str">
            <v/>
          </cell>
          <cell r="C57">
            <v>7.5</v>
          </cell>
          <cell r="D57">
            <v>0.39</v>
          </cell>
          <cell r="E57">
            <v>7.89</v>
          </cell>
          <cell r="F57">
            <v>8.0399999999999991</v>
          </cell>
          <cell r="G57">
            <v>8.25</v>
          </cell>
          <cell r="H57">
            <v>8.85</v>
          </cell>
          <cell r="I57">
            <v>9.2999999999999989</v>
          </cell>
        </row>
        <row r="58">
          <cell r="A58">
            <v>91384.5</v>
          </cell>
          <cell r="B58" t="str">
            <v>PT</v>
          </cell>
          <cell r="C58">
            <v>7.5</v>
          </cell>
          <cell r="D58">
            <v>0.3</v>
          </cell>
          <cell r="E58">
            <v>7.8</v>
          </cell>
          <cell r="F58">
            <v>7.95</v>
          </cell>
          <cell r="G58">
            <v>8.16</v>
          </cell>
          <cell r="H58">
            <v>8.76</v>
          </cell>
          <cell r="I58">
            <v>9.2099999999999991</v>
          </cell>
        </row>
        <row r="59">
          <cell r="A59">
            <v>91390</v>
          </cell>
          <cell r="B59" t="str">
            <v/>
          </cell>
          <cell r="C59">
            <v>7.5</v>
          </cell>
          <cell r="D59">
            <v>0.19</v>
          </cell>
          <cell r="E59">
            <v>7.69</v>
          </cell>
          <cell r="F59">
            <v>7.8400000000000007</v>
          </cell>
          <cell r="G59">
            <v>8.0500000000000007</v>
          </cell>
          <cell r="H59">
            <v>8.65</v>
          </cell>
          <cell r="I59">
            <v>9.1</v>
          </cell>
        </row>
        <row r="60">
          <cell r="A60">
            <v>91399.5</v>
          </cell>
          <cell r="B60" t="str">
            <v>PX</v>
          </cell>
          <cell r="C60">
            <v>7.5</v>
          </cell>
          <cell r="D60">
            <v>0</v>
          </cell>
          <cell r="E60">
            <v>7.5</v>
          </cell>
          <cell r="F60">
            <v>7.65</v>
          </cell>
          <cell r="G60">
            <v>7.86</v>
          </cell>
          <cell r="H60">
            <v>8.4600000000000009</v>
          </cell>
          <cell r="I60">
            <v>8.91</v>
          </cell>
        </row>
        <row r="61">
          <cell r="A61">
            <v>91400</v>
          </cell>
          <cell r="B61" t="str">
            <v/>
          </cell>
          <cell r="C61">
            <v>7.5</v>
          </cell>
          <cell r="D61">
            <v>0</v>
          </cell>
          <cell r="E61">
            <v>7.5</v>
          </cell>
          <cell r="F61">
            <v>7.65</v>
          </cell>
          <cell r="G61">
            <v>7.86</v>
          </cell>
          <cell r="H61">
            <v>8.4600000000000009</v>
          </cell>
          <cell r="I61">
            <v>8.91</v>
          </cell>
        </row>
        <row r="62">
          <cell r="A62">
            <v>91410</v>
          </cell>
          <cell r="B62" t="str">
            <v/>
          </cell>
          <cell r="C62">
            <v>7.5</v>
          </cell>
          <cell r="D62">
            <v>0</v>
          </cell>
          <cell r="E62">
            <v>7.5</v>
          </cell>
          <cell r="F62">
            <v>7.65</v>
          </cell>
          <cell r="G62">
            <v>7.86</v>
          </cell>
          <cell r="H62">
            <v>8.4600000000000009</v>
          </cell>
          <cell r="I62">
            <v>8.91</v>
          </cell>
        </row>
        <row r="63">
          <cell r="A63">
            <v>91420</v>
          </cell>
          <cell r="B63" t="str">
            <v/>
          </cell>
          <cell r="C63">
            <v>7.5</v>
          </cell>
          <cell r="D63">
            <v>0</v>
          </cell>
          <cell r="E63">
            <v>7.5</v>
          </cell>
          <cell r="F63">
            <v>7.65</v>
          </cell>
          <cell r="G63">
            <v>7.86</v>
          </cell>
          <cell r="H63">
            <v>8.4600000000000009</v>
          </cell>
          <cell r="I63">
            <v>8.91</v>
          </cell>
        </row>
        <row r="64">
          <cell r="A64">
            <v>91429.5</v>
          </cell>
          <cell r="B64" t="str">
            <v>BS</v>
          </cell>
          <cell r="C64">
            <v>7.5</v>
          </cell>
          <cell r="D64">
            <v>0</v>
          </cell>
          <cell r="E64">
            <v>7.5</v>
          </cell>
          <cell r="F64">
            <v>7.65</v>
          </cell>
          <cell r="G64">
            <v>7.86</v>
          </cell>
          <cell r="H64">
            <v>8.4600000000000009</v>
          </cell>
          <cell r="I64">
            <v>8.91</v>
          </cell>
        </row>
        <row r="65">
          <cell r="A65">
            <v>91430</v>
          </cell>
          <cell r="B65" t="str">
            <v/>
          </cell>
          <cell r="C65">
            <v>7.5</v>
          </cell>
          <cell r="D65">
            <v>0</v>
          </cell>
          <cell r="E65">
            <v>7.5</v>
          </cell>
          <cell r="F65">
            <v>7.65</v>
          </cell>
          <cell r="G65">
            <v>7.86</v>
          </cell>
          <cell r="H65">
            <v>8.4600000000000009</v>
          </cell>
          <cell r="I65">
            <v>8.91</v>
          </cell>
        </row>
        <row r="66">
          <cell r="A66">
            <v>91440</v>
          </cell>
          <cell r="B66" t="str">
            <v/>
          </cell>
          <cell r="C66">
            <v>7.5</v>
          </cell>
          <cell r="D66">
            <v>0</v>
          </cell>
          <cell r="E66">
            <v>7.5</v>
          </cell>
          <cell r="F66">
            <v>7.65</v>
          </cell>
          <cell r="G66">
            <v>7.86</v>
          </cell>
          <cell r="H66">
            <v>8.4600000000000009</v>
          </cell>
          <cell r="I66">
            <v>8.91</v>
          </cell>
        </row>
        <row r="67">
          <cell r="A67">
            <v>91450</v>
          </cell>
          <cell r="B67" t="str">
            <v/>
          </cell>
          <cell r="C67">
            <v>7.5</v>
          </cell>
          <cell r="D67">
            <v>0</v>
          </cell>
          <cell r="E67">
            <v>7.5</v>
          </cell>
          <cell r="F67">
            <v>7.65</v>
          </cell>
          <cell r="G67">
            <v>7.86</v>
          </cell>
          <cell r="H67">
            <v>8.4600000000000009</v>
          </cell>
          <cell r="I67">
            <v>8.91</v>
          </cell>
        </row>
        <row r="68">
          <cell r="A68">
            <v>91460</v>
          </cell>
          <cell r="B68" t="str">
            <v/>
          </cell>
          <cell r="C68">
            <v>7.5</v>
          </cell>
          <cell r="D68">
            <v>0</v>
          </cell>
          <cell r="E68">
            <v>7.5</v>
          </cell>
          <cell r="F68">
            <v>7.65</v>
          </cell>
          <cell r="G68">
            <v>7.86</v>
          </cell>
          <cell r="H68">
            <v>8.4600000000000009</v>
          </cell>
          <cell r="I68">
            <v>8.91</v>
          </cell>
        </row>
        <row r="69">
          <cell r="A69">
            <v>91470</v>
          </cell>
          <cell r="B69" t="str">
            <v/>
          </cell>
          <cell r="C69">
            <v>7.5</v>
          </cell>
          <cell r="D69">
            <v>0</v>
          </cell>
          <cell r="E69">
            <v>7.5</v>
          </cell>
          <cell r="F69">
            <v>7.65</v>
          </cell>
          <cell r="G69">
            <v>7.86</v>
          </cell>
          <cell r="H69">
            <v>8.4600000000000009</v>
          </cell>
          <cell r="I69">
            <v>8.91</v>
          </cell>
        </row>
        <row r="70">
          <cell r="A70">
            <v>91480</v>
          </cell>
          <cell r="B70" t="str">
            <v/>
          </cell>
          <cell r="C70">
            <v>7.5</v>
          </cell>
          <cell r="D70">
            <v>0</v>
          </cell>
          <cell r="E70">
            <v>7.5</v>
          </cell>
          <cell r="F70">
            <v>7.65</v>
          </cell>
          <cell r="G70">
            <v>7.86</v>
          </cell>
          <cell r="H70">
            <v>8.4600000000000009</v>
          </cell>
          <cell r="I70">
            <v>8.91</v>
          </cell>
        </row>
        <row r="71">
          <cell r="A71">
            <v>91485.01</v>
          </cell>
          <cell r="B71" t="str">
            <v>BS</v>
          </cell>
          <cell r="C71">
            <v>7.5</v>
          </cell>
          <cell r="D71">
            <v>0</v>
          </cell>
          <cell r="E71">
            <v>7.5</v>
          </cell>
          <cell r="F71">
            <v>7.65</v>
          </cell>
          <cell r="G71">
            <v>7.86</v>
          </cell>
          <cell r="H71">
            <v>8.4600000000000009</v>
          </cell>
          <cell r="I71">
            <v>8.91</v>
          </cell>
        </row>
        <row r="72">
          <cell r="A72">
            <v>91490</v>
          </cell>
          <cell r="B72" t="str">
            <v/>
          </cell>
          <cell r="C72">
            <v>7.5</v>
          </cell>
          <cell r="D72">
            <v>0</v>
          </cell>
          <cell r="E72">
            <v>7.5</v>
          </cell>
          <cell r="F72">
            <v>7.65</v>
          </cell>
          <cell r="G72">
            <v>7.86</v>
          </cell>
          <cell r="H72">
            <v>8.4600000000000009</v>
          </cell>
          <cell r="I72">
            <v>8.91</v>
          </cell>
        </row>
        <row r="73">
          <cell r="A73">
            <v>91500</v>
          </cell>
          <cell r="B73" t="str">
            <v/>
          </cell>
          <cell r="C73">
            <v>7.5</v>
          </cell>
          <cell r="D73">
            <v>0</v>
          </cell>
          <cell r="E73">
            <v>7.5</v>
          </cell>
          <cell r="F73">
            <v>7.65</v>
          </cell>
          <cell r="G73">
            <v>7.86</v>
          </cell>
          <cell r="H73">
            <v>8.4600000000000009</v>
          </cell>
          <cell r="I73">
            <v>8.91</v>
          </cell>
        </row>
        <row r="74">
          <cell r="A74">
            <v>91506.83</v>
          </cell>
          <cell r="B74" t="str">
            <v>PX</v>
          </cell>
          <cell r="C74">
            <v>7.5</v>
          </cell>
          <cell r="D74">
            <v>0</v>
          </cell>
          <cell r="E74">
            <v>7.5</v>
          </cell>
          <cell r="F74">
            <v>7.65</v>
          </cell>
          <cell r="G74">
            <v>7.86</v>
          </cell>
          <cell r="H74">
            <v>8.4600000000000009</v>
          </cell>
          <cell r="I74">
            <v>8.91</v>
          </cell>
        </row>
        <row r="75">
          <cell r="A75">
            <v>91510</v>
          </cell>
          <cell r="B75" t="str">
            <v/>
          </cell>
          <cell r="C75">
            <v>7.5</v>
          </cell>
          <cell r="D75">
            <v>7.0000000000000007E-2</v>
          </cell>
          <cell r="E75">
            <v>7.57</v>
          </cell>
          <cell r="F75">
            <v>7.7200000000000006</v>
          </cell>
          <cell r="G75">
            <v>7.9300000000000006</v>
          </cell>
          <cell r="H75">
            <v>8.5300000000000011</v>
          </cell>
          <cell r="I75">
            <v>8.98</v>
          </cell>
        </row>
        <row r="76">
          <cell r="A76">
            <v>91520</v>
          </cell>
          <cell r="B76" t="str">
            <v/>
          </cell>
          <cell r="C76">
            <v>7.5</v>
          </cell>
          <cell r="D76">
            <v>0.28999999999999998</v>
          </cell>
          <cell r="E76">
            <v>7.79</v>
          </cell>
          <cell r="F76">
            <v>7.94</v>
          </cell>
          <cell r="G76">
            <v>8.15</v>
          </cell>
          <cell r="H76">
            <v>8.75</v>
          </cell>
          <cell r="I76">
            <v>9.1999999999999993</v>
          </cell>
        </row>
        <row r="77">
          <cell r="A77">
            <v>91526.83</v>
          </cell>
          <cell r="B77" t="str">
            <v>PC</v>
          </cell>
          <cell r="C77">
            <v>7.5</v>
          </cell>
          <cell r="D77">
            <v>0.45</v>
          </cell>
          <cell r="E77">
            <v>7.95</v>
          </cell>
          <cell r="F77">
            <v>8.1</v>
          </cell>
          <cell r="G77">
            <v>8.31</v>
          </cell>
          <cell r="H77">
            <v>8.91</v>
          </cell>
          <cell r="I77">
            <v>9.36</v>
          </cell>
        </row>
        <row r="78">
          <cell r="A78">
            <v>91528.65</v>
          </cell>
          <cell r="B78" t="str">
            <v>PY</v>
          </cell>
          <cell r="C78">
            <v>7.5</v>
          </cell>
          <cell r="D78">
            <v>0.49</v>
          </cell>
          <cell r="E78">
            <v>7.99</v>
          </cell>
          <cell r="F78">
            <v>8.14</v>
          </cell>
          <cell r="G78">
            <v>8.3500000000000014</v>
          </cell>
          <cell r="H78">
            <v>8.9500000000000011</v>
          </cell>
          <cell r="I78">
            <v>9.4</v>
          </cell>
        </row>
        <row r="79">
          <cell r="A79">
            <v>91530</v>
          </cell>
          <cell r="B79" t="str">
            <v/>
          </cell>
          <cell r="C79">
            <v>7.5</v>
          </cell>
          <cell r="D79">
            <v>0.52</v>
          </cell>
          <cell r="E79">
            <v>8.02</v>
          </cell>
          <cell r="F79">
            <v>8.17</v>
          </cell>
          <cell r="G79">
            <v>8.3800000000000008</v>
          </cell>
          <cell r="H79">
            <v>8.98</v>
          </cell>
          <cell r="I79">
            <v>9.43</v>
          </cell>
        </row>
        <row r="80">
          <cell r="A80">
            <v>91540</v>
          </cell>
          <cell r="B80" t="str">
            <v/>
          </cell>
          <cell r="C80">
            <v>7.5</v>
          </cell>
          <cell r="D80">
            <v>0.74</v>
          </cell>
          <cell r="E80">
            <v>8.24</v>
          </cell>
          <cell r="F80">
            <v>8.39</v>
          </cell>
          <cell r="G80">
            <v>8.6000000000000014</v>
          </cell>
          <cell r="H80">
            <v>9.2000000000000011</v>
          </cell>
          <cell r="I80">
            <v>9.65</v>
          </cell>
        </row>
        <row r="81">
          <cell r="A81">
            <v>91546.83</v>
          </cell>
          <cell r="B81" t="str">
            <v>MSE</v>
          </cell>
          <cell r="C81">
            <v>7.5</v>
          </cell>
          <cell r="D81">
            <v>0.9</v>
          </cell>
          <cell r="E81">
            <v>8.4</v>
          </cell>
          <cell r="F81">
            <v>8.5500000000000007</v>
          </cell>
          <cell r="G81">
            <v>8.7600000000000016</v>
          </cell>
          <cell r="H81">
            <v>9.3600000000000012</v>
          </cell>
          <cell r="I81">
            <v>9.81</v>
          </cell>
        </row>
        <row r="82">
          <cell r="A82">
            <v>91550</v>
          </cell>
          <cell r="B82" t="str">
            <v/>
          </cell>
          <cell r="C82">
            <v>7.5</v>
          </cell>
          <cell r="D82">
            <v>0.9</v>
          </cell>
          <cell r="E82">
            <v>8.4</v>
          </cell>
          <cell r="F82">
            <v>8.5500000000000007</v>
          </cell>
          <cell r="G82">
            <v>8.7600000000000016</v>
          </cell>
          <cell r="H82">
            <v>9.3600000000000012</v>
          </cell>
          <cell r="I82">
            <v>9.81</v>
          </cell>
        </row>
        <row r="83">
          <cell r="A83">
            <v>91560</v>
          </cell>
          <cell r="B83" t="str">
            <v/>
          </cell>
          <cell r="C83">
            <v>7.5</v>
          </cell>
          <cell r="D83">
            <v>0.9</v>
          </cell>
          <cell r="E83">
            <v>8.4</v>
          </cell>
          <cell r="F83">
            <v>8.5500000000000007</v>
          </cell>
          <cell r="G83">
            <v>8.7600000000000016</v>
          </cell>
          <cell r="H83">
            <v>9.3600000000000012</v>
          </cell>
          <cell r="I83">
            <v>9.81</v>
          </cell>
        </row>
        <row r="84">
          <cell r="A84">
            <v>91570</v>
          </cell>
          <cell r="B84" t="str">
            <v/>
          </cell>
          <cell r="C84">
            <v>7.5</v>
          </cell>
          <cell r="D84">
            <v>0.9</v>
          </cell>
          <cell r="E84">
            <v>8.4</v>
          </cell>
          <cell r="F84">
            <v>8.5500000000000007</v>
          </cell>
          <cell r="G84">
            <v>8.7600000000000016</v>
          </cell>
          <cell r="H84">
            <v>9.3600000000000012</v>
          </cell>
          <cell r="I84">
            <v>9.81</v>
          </cell>
        </row>
        <row r="85">
          <cell r="A85">
            <v>91580</v>
          </cell>
          <cell r="B85" t="str">
            <v/>
          </cell>
          <cell r="C85">
            <v>7.5</v>
          </cell>
          <cell r="D85">
            <v>0.96</v>
          </cell>
          <cell r="E85">
            <v>8.4600000000000009</v>
          </cell>
          <cell r="F85">
            <v>8.6100000000000012</v>
          </cell>
          <cell r="G85">
            <v>8.8200000000000021</v>
          </cell>
          <cell r="H85">
            <v>9.4200000000000017</v>
          </cell>
          <cell r="I85">
            <v>9.870000000000001</v>
          </cell>
        </row>
        <row r="86">
          <cell r="A86">
            <v>91590</v>
          </cell>
          <cell r="B86" t="str">
            <v/>
          </cell>
          <cell r="C86">
            <v>7.5</v>
          </cell>
          <cell r="D86">
            <v>1.06</v>
          </cell>
          <cell r="E86">
            <v>8.56</v>
          </cell>
          <cell r="F86">
            <v>8.7100000000000009</v>
          </cell>
          <cell r="G86">
            <v>8.9200000000000017</v>
          </cell>
          <cell r="H86">
            <v>9.5200000000000014</v>
          </cell>
          <cell r="I86">
            <v>9.9700000000000006</v>
          </cell>
        </row>
        <row r="87">
          <cell r="A87">
            <v>91600</v>
          </cell>
          <cell r="B87" t="str">
            <v/>
          </cell>
          <cell r="C87">
            <v>7.5</v>
          </cell>
          <cell r="D87">
            <v>1.1499999999999999</v>
          </cell>
          <cell r="E87">
            <v>8.65</v>
          </cell>
          <cell r="F87">
            <v>8.8000000000000007</v>
          </cell>
          <cell r="G87">
            <v>9.0100000000000016</v>
          </cell>
          <cell r="H87">
            <v>9.6100000000000012</v>
          </cell>
          <cell r="I87">
            <v>10.06</v>
          </cell>
        </row>
        <row r="88">
          <cell r="A88">
            <v>91610</v>
          </cell>
          <cell r="B88" t="str">
            <v/>
          </cell>
          <cell r="C88">
            <v>7.5</v>
          </cell>
          <cell r="D88">
            <v>1.24</v>
          </cell>
          <cell r="E88">
            <v>8.74</v>
          </cell>
          <cell r="F88">
            <v>8.89</v>
          </cell>
          <cell r="G88">
            <v>9.1000000000000014</v>
          </cell>
          <cell r="H88">
            <v>9.7000000000000011</v>
          </cell>
          <cell r="I88">
            <v>10.15</v>
          </cell>
        </row>
        <row r="89">
          <cell r="A89">
            <v>91620</v>
          </cell>
          <cell r="B89" t="str">
            <v/>
          </cell>
          <cell r="C89">
            <v>7.5</v>
          </cell>
          <cell r="D89">
            <v>1.33</v>
          </cell>
          <cell r="E89">
            <v>8.83</v>
          </cell>
          <cell r="F89">
            <v>8.98</v>
          </cell>
          <cell r="G89">
            <v>9.1900000000000013</v>
          </cell>
          <cell r="H89">
            <v>9.7900000000000009</v>
          </cell>
          <cell r="I89">
            <v>10.24</v>
          </cell>
        </row>
        <row r="90">
          <cell r="A90">
            <v>91630</v>
          </cell>
          <cell r="B90" t="str">
            <v/>
          </cell>
          <cell r="C90">
            <v>7.5</v>
          </cell>
          <cell r="D90">
            <v>1.42</v>
          </cell>
          <cell r="E90">
            <v>8.92</v>
          </cell>
          <cell r="F90">
            <v>9.07</v>
          </cell>
          <cell r="G90">
            <v>9.2800000000000011</v>
          </cell>
          <cell r="H90">
            <v>9.8800000000000008</v>
          </cell>
          <cell r="I90">
            <v>10.33</v>
          </cell>
        </row>
        <row r="91">
          <cell r="A91">
            <v>91640</v>
          </cell>
          <cell r="B91" t="str">
            <v/>
          </cell>
          <cell r="C91">
            <v>7.5</v>
          </cell>
          <cell r="D91">
            <v>1.5</v>
          </cell>
          <cell r="E91">
            <v>9</v>
          </cell>
          <cell r="F91">
            <v>9.15</v>
          </cell>
          <cell r="G91">
            <v>9.3600000000000012</v>
          </cell>
          <cell r="H91">
            <v>9.9600000000000009</v>
          </cell>
          <cell r="I91">
            <v>10.41</v>
          </cell>
        </row>
        <row r="92">
          <cell r="A92">
            <v>91650</v>
          </cell>
          <cell r="B92" t="str">
            <v/>
          </cell>
          <cell r="C92">
            <v>7.5</v>
          </cell>
          <cell r="D92">
            <v>1.5</v>
          </cell>
          <cell r="E92">
            <v>9</v>
          </cell>
          <cell r="F92">
            <v>9.15</v>
          </cell>
          <cell r="G92">
            <v>9.3600000000000012</v>
          </cell>
          <cell r="H92">
            <v>9.9600000000000009</v>
          </cell>
          <cell r="I92">
            <v>10.41</v>
          </cell>
        </row>
        <row r="93">
          <cell r="A93">
            <v>91660</v>
          </cell>
          <cell r="B93" t="str">
            <v/>
          </cell>
          <cell r="C93">
            <v>7.5</v>
          </cell>
          <cell r="D93">
            <v>1.5</v>
          </cell>
          <cell r="E93">
            <v>9</v>
          </cell>
          <cell r="F93">
            <v>9.15</v>
          </cell>
          <cell r="G93">
            <v>9.3600000000000012</v>
          </cell>
          <cell r="H93">
            <v>9.9600000000000009</v>
          </cell>
          <cell r="I93">
            <v>10.41</v>
          </cell>
        </row>
        <row r="94">
          <cell r="A94">
            <v>91670</v>
          </cell>
          <cell r="B94" t="str">
            <v/>
          </cell>
          <cell r="C94">
            <v>7.5</v>
          </cell>
          <cell r="D94">
            <v>1.5</v>
          </cell>
          <cell r="E94">
            <v>9</v>
          </cell>
          <cell r="F94">
            <v>9.15</v>
          </cell>
          <cell r="G94">
            <v>9.3600000000000012</v>
          </cell>
          <cell r="H94">
            <v>9.9600000000000009</v>
          </cell>
          <cell r="I94">
            <v>10.41</v>
          </cell>
        </row>
        <row r="95">
          <cell r="A95">
            <v>91679.1</v>
          </cell>
          <cell r="B95" t="str">
            <v>MSE</v>
          </cell>
          <cell r="C95">
            <v>7.5</v>
          </cell>
          <cell r="D95">
            <v>1.5</v>
          </cell>
          <cell r="E95">
            <v>9</v>
          </cell>
          <cell r="F95">
            <v>9.15</v>
          </cell>
          <cell r="G95">
            <v>9.3600000000000012</v>
          </cell>
          <cell r="H95">
            <v>9.9600000000000009</v>
          </cell>
          <cell r="I95">
            <v>10.41</v>
          </cell>
        </row>
        <row r="96">
          <cell r="A96">
            <v>91680</v>
          </cell>
          <cell r="B96" t="str">
            <v/>
          </cell>
          <cell r="C96">
            <v>7.5</v>
          </cell>
          <cell r="D96">
            <v>1.46</v>
          </cell>
          <cell r="E96">
            <v>8.9600000000000009</v>
          </cell>
          <cell r="F96">
            <v>9.1100000000000012</v>
          </cell>
          <cell r="G96">
            <v>9.3200000000000021</v>
          </cell>
          <cell r="H96">
            <v>9.9200000000000017</v>
          </cell>
          <cell r="I96">
            <v>10.370000000000001</v>
          </cell>
        </row>
        <row r="97">
          <cell r="A97">
            <v>91690</v>
          </cell>
          <cell r="B97" t="str">
            <v/>
          </cell>
          <cell r="C97">
            <v>7.5</v>
          </cell>
          <cell r="D97">
            <v>1.0900000000000001</v>
          </cell>
          <cell r="E97">
            <v>8.59</v>
          </cell>
          <cell r="F97">
            <v>8.74</v>
          </cell>
          <cell r="G97">
            <v>8.9500000000000011</v>
          </cell>
          <cell r="H97">
            <v>9.5500000000000007</v>
          </cell>
          <cell r="I97">
            <v>10</v>
          </cell>
        </row>
        <row r="98">
          <cell r="A98">
            <v>91699.09</v>
          </cell>
          <cell r="B98" t="str">
            <v>PT</v>
          </cell>
          <cell r="C98">
            <v>7.5</v>
          </cell>
          <cell r="D98">
            <v>0.75</v>
          </cell>
          <cell r="E98">
            <v>8.25</v>
          </cell>
          <cell r="F98">
            <v>8.4</v>
          </cell>
          <cell r="G98">
            <v>8.6100000000000012</v>
          </cell>
          <cell r="H98">
            <v>9.2100000000000009</v>
          </cell>
          <cell r="I98">
            <v>9.66</v>
          </cell>
        </row>
        <row r="99">
          <cell r="A99">
            <v>91700</v>
          </cell>
          <cell r="B99" t="str">
            <v/>
          </cell>
          <cell r="C99">
            <v>7.5</v>
          </cell>
          <cell r="D99">
            <v>0.71</v>
          </cell>
          <cell r="E99">
            <v>8.2100000000000009</v>
          </cell>
          <cell r="F99">
            <v>8.3600000000000012</v>
          </cell>
          <cell r="G99">
            <v>8.5700000000000021</v>
          </cell>
          <cell r="H99">
            <v>9.1700000000000017</v>
          </cell>
          <cell r="I99">
            <v>9.620000000000001</v>
          </cell>
        </row>
        <row r="100">
          <cell r="A100">
            <v>91701.95</v>
          </cell>
          <cell r="B100" t="str">
            <v>PY</v>
          </cell>
          <cell r="C100">
            <v>7.5</v>
          </cell>
          <cell r="D100">
            <v>0.64</v>
          </cell>
          <cell r="E100">
            <v>8.14</v>
          </cell>
          <cell r="F100">
            <v>8.2900000000000009</v>
          </cell>
          <cell r="G100">
            <v>8.5000000000000018</v>
          </cell>
          <cell r="H100">
            <v>9.1000000000000014</v>
          </cell>
          <cell r="I100">
            <v>9.5500000000000007</v>
          </cell>
        </row>
        <row r="101">
          <cell r="A101">
            <v>91710</v>
          </cell>
          <cell r="B101" t="str">
            <v/>
          </cell>
          <cell r="C101">
            <v>7.5</v>
          </cell>
          <cell r="D101">
            <v>0.34</v>
          </cell>
          <cell r="E101">
            <v>7.84</v>
          </cell>
          <cell r="F101">
            <v>7.99</v>
          </cell>
          <cell r="G101">
            <v>8.2000000000000011</v>
          </cell>
          <cell r="H101">
            <v>8.8000000000000007</v>
          </cell>
          <cell r="I101">
            <v>9.25</v>
          </cell>
        </row>
        <row r="102">
          <cell r="A102">
            <v>91719.1</v>
          </cell>
          <cell r="B102" t="str">
            <v>PX</v>
          </cell>
          <cell r="C102">
            <v>7.5</v>
          </cell>
          <cell r="D102">
            <v>0</v>
          </cell>
          <cell r="E102">
            <v>7.5</v>
          </cell>
          <cell r="F102">
            <v>7.65</v>
          </cell>
          <cell r="G102">
            <v>7.86</v>
          </cell>
          <cell r="H102">
            <v>8.4600000000000009</v>
          </cell>
          <cell r="I102">
            <v>8.91</v>
          </cell>
        </row>
        <row r="103">
          <cell r="A103">
            <v>91720</v>
          </cell>
          <cell r="B103" t="str">
            <v/>
          </cell>
          <cell r="C103">
            <v>7.5</v>
          </cell>
          <cell r="D103">
            <v>0</v>
          </cell>
          <cell r="E103">
            <v>7.5</v>
          </cell>
          <cell r="F103">
            <v>7.65</v>
          </cell>
          <cell r="G103">
            <v>7.86</v>
          </cell>
          <cell r="H103">
            <v>8.4600000000000009</v>
          </cell>
          <cell r="I103">
            <v>8.91</v>
          </cell>
        </row>
        <row r="104">
          <cell r="A104">
            <v>91730</v>
          </cell>
          <cell r="B104" t="str">
            <v/>
          </cell>
          <cell r="C104">
            <v>7.5</v>
          </cell>
          <cell r="D104">
            <v>0</v>
          </cell>
          <cell r="E104">
            <v>7.5</v>
          </cell>
          <cell r="F104">
            <v>7.65</v>
          </cell>
          <cell r="G104">
            <v>7.86</v>
          </cell>
          <cell r="H104">
            <v>8.4600000000000009</v>
          </cell>
          <cell r="I104">
            <v>8.91</v>
          </cell>
        </row>
        <row r="105">
          <cell r="A105">
            <v>91736.24</v>
          </cell>
          <cell r="B105" t="str">
            <v>BS</v>
          </cell>
          <cell r="C105">
            <v>7.5</v>
          </cell>
          <cell r="D105">
            <v>0</v>
          </cell>
          <cell r="E105">
            <v>7.5</v>
          </cell>
          <cell r="F105">
            <v>7.65</v>
          </cell>
          <cell r="G105">
            <v>7.86</v>
          </cell>
          <cell r="H105">
            <v>8.4600000000000009</v>
          </cell>
          <cell r="I105">
            <v>8.91</v>
          </cell>
        </row>
        <row r="106">
          <cell r="A106">
            <v>91740</v>
          </cell>
          <cell r="B106" t="str">
            <v/>
          </cell>
          <cell r="C106">
            <v>7.5</v>
          </cell>
          <cell r="D106">
            <v>0</v>
          </cell>
          <cell r="E106">
            <v>7.5</v>
          </cell>
          <cell r="F106">
            <v>7.65</v>
          </cell>
          <cell r="G106">
            <v>7.86</v>
          </cell>
          <cell r="H106">
            <v>8.4600000000000009</v>
          </cell>
          <cell r="I106">
            <v>8.91</v>
          </cell>
        </row>
        <row r="107">
          <cell r="A107">
            <v>91750</v>
          </cell>
          <cell r="B107" t="str">
            <v/>
          </cell>
          <cell r="C107">
            <v>7.5</v>
          </cell>
          <cell r="D107">
            <v>0</v>
          </cell>
          <cell r="E107">
            <v>7.5</v>
          </cell>
          <cell r="F107">
            <v>7.65</v>
          </cell>
          <cell r="G107">
            <v>7.86</v>
          </cell>
          <cell r="H107">
            <v>8.4600000000000009</v>
          </cell>
          <cell r="I107">
            <v>8.91</v>
          </cell>
        </row>
        <row r="108">
          <cell r="A108">
            <v>91760</v>
          </cell>
          <cell r="B108" t="str">
            <v/>
          </cell>
          <cell r="C108">
            <v>7.5</v>
          </cell>
          <cell r="D108">
            <v>0</v>
          </cell>
          <cell r="E108">
            <v>7.5</v>
          </cell>
          <cell r="F108">
            <v>7.65</v>
          </cell>
          <cell r="G108">
            <v>7.86</v>
          </cell>
          <cell r="H108">
            <v>8.4600000000000009</v>
          </cell>
          <cell r="I108">
            <v>8.91</v>
          </cell>
        </row>
        <row r="109">
          <cell r="A109">
            <v>91770</v>
          </cell>
          <cell r="B109" t="str">
            <v/>
          </cell>
          <cell r="C109">
            <v>7.5</v>
          </cell>
          <cell r="D109">
            <v>0</v>
          </cell>
          <cell r="E109">
            <v>7.5</v>
          </cell>
          <cell r="F109">
            <v>7.65</v>
          </cell>
          <cell r="G109">
            <v>7.86</v>
          </cell>
          <cell r="H109">
            <v>8.4600000000000009</v>
          </cell>
          <cell r="I109">
            <v>8.91</v>
          </cell>
        </row>
        <row r="110">
          <cell r="A110">
            <v>91780</v>
          </cell>
          <cell r="B110" t="str">
            <v/>
          </cell>
          <cell r="C110">
            <v>7.5</v>
          </cell>
          <cell r="D110">
            <v>0</v>
          </cell>
          <cell r="E110">
            <v>7.5</v>
          </cell>
          <cell r="F110">
            <v>7.65</v>
          </cell>
          <cell r="G110">
            <v>7.86</v>
          </cell>
          <cell r="H110">
            <v>8.4600000000000009</v>
          </cell>
          <cell r="I110">
            <v>8.91</v>
          </cell>
        </row>
        <row r="111">
          <cell r="A111">
            <v>91782.82</v>
          </cell>
          <cell r="B111" t="str">
            <v>BS</v>
          </cell>
          <cell r="C111">
            <v>7.5</v>
          </cell>
          <cell r="D111">
            <v>0</v>
          </cell>
          <cell r="E111">
            <v>7.5</v>
          </cell>
          <cell r="F111">
            <v>7.65</v>
          </cell>
          <cell r="G111">
            <v>7.86</v>
          </cell>
          <cell r="H111">
            <v>8.4600000000000009</v>
          </cell>
          <cell r="I111">
            <v>8.91</v>
          </cell>
        </row>
        <row r="112">
          <cell r="A112">
            <v>91790</v>
          </cell>
          <cell r="B112" t="str">
            <v/>
          </cell>
          <cell r="C112">
            <v>7.5</v>
          </cell>
          <cell r="D112">
            <v>0</v>
          </cell>
          <cell r="E112">
            <v>7.5</v>
          </cell>
          <cell r="F112">
            <v>7.65</v>
          </cell>
          <cell r="G112">
            <v>7.86</v>
          </cell>
          <cell r="H112">
            <v>8.4600000000000009</v>
          </cell>
          <cell r="I112">
            <v>8.91</v>
          </cell>
        </row>
        <row r="113">
          <cell r="A113">
            <v>91800</v>
          </cell>
          <cell r="B113" t="str">
            <v/>
          </cell>
          <cell r="C113">
            <v>7.5</v>
          </cell>
          <cell r="D113">
            <v>0</v>
          </cell>
          <cell r="E113">
            <v>7.5</v>
          </cell>
          <cell r="F113">
            <v>7.65</v>
          </cell>
          <cell r="G113">
            <v>7.86</v>
          </cell>
          <cell r="H113">
            <v>8.4600000000000009</v>
          </cell>
          <cell r="I113">
            <v>8.91</v>
          </cell>
        </row>
        <row r="114">
          <cell r="A114">
            <v>91802.82</v>
          </cell>
          <cell r="B114" t="str">
            <v>PX</v>
          </cell>
          <cell r="C114">
            <v>7.5</v>
          </cell>
          <cell r="D114">
            <v>0</v>
          </cell>
          <cell r="E114">
            <v>7.5</v>
          </cell>
          <cell r="F114">
            <v>7.65</v>
          </cell>
          <cell r="G114">
            <v>7.86</v>
          </cell>
          <cell r="H114">
            <v>8.4600000000000009</v>
          </cell>
          <cell r="I114">
            <v>8.91</v>
          </cell>
        </row>
        <row r="115">
          <cell r="A115">
            <v>91810</v>
          </cell>
          <cell r="B115" t="str">
            <v/>
          </cell>
          <cell r="C115">
            <v>7.5</v>
          </cell>
          <cell r="D115">
            <v>0.21</v>
          </cell>
          <cell r="E115">
            <v>7.71</v>
          </cell>
          <cell r="F115">
            <v>7.86</v>
          </cell>
          <cell r="G115">
            <v>8.07</v>
          </cell>
          <cell r="H115">
            <v>8.67</v>
          </cell>
          <cell r="I115">
            <v>9.1199999999999992</v>
          </cell>
        </row>
        <row r="116">
          <cell r="A116">
            <v>91820</v>
          </cell>
          <cell r="B116" t="str">
            <v/>
          </cell>
          <cell r="C116">
            <v>7.5</v>
          </cell>
          <cell r="D116">
            <v>0.51</v>
          </cell>
          <cell r="E116">
            <v>8.01</v>
          </cell>
          <cell r="F116">
            <v>8.16</v>
          </cell>
          <cell r="G116">
            <v>8.370000000000001</v>
          </cell>
          <cell r="H116">
            <v>8.9700000000000006</v>
          </cell>
          <cell r="I116">
            <v>9.42</v>
          </cell>
        </row>
        <row r="117">
          <cell r="A117">
            <v>91822.82</v>
          </cell>
          <cell r="B117" t="str">
            <v>PC</v>
          </cell>
          <cell r="C117">
            <v>7.5</v>
          </cell>
          <cell r="D117">
            <v>0.6</v>
          </cell>
          <cell r="E117">
            <v>8.1</v>
          </cell>
          <cell r="F117">
            <v>8.25</v>
          </cell>
          <cell r="G117">
            <v>8.4600000000000009</v>
          </cell>
          <cell r="H117">
            <v>9.06</v>
          </cell>
          <cell r="I117">
            <v>9.51</v>
          </cell>
        </row>
        <row r="118">
          <cell r="A118">
            <v>91830</v>
          </cell>
          <cell r="B118" t="str">
            <v/>
          </cell>
          <cell r="C118">
            <v>7.5</v>
          </cell>
          <cell r="D118">
            <v>0.81</v>
          </cell>
          <cell r="E118">
            <v>8.31</v>
          </cell>
          <cell r="F118">
            <v>8.4600000000000009</v>
          </cell>
          <cell r="G118">
            <v>8.6700000000000017</v>
          </cell>
          <cell r="H118">
            <v>9.2700000000000014</v>
          </cell>
          <cell r="I118">
            <v>9.7200000000000006</v>
          </cell>
        </row>
        <row r="119">
          <cell r="A119">
            <v>91840</v>
          </cell>
          <cell r="B119" t="str">
            <v/>
          </cell>
          <cell r="C119">
            <v>7.5</v>
          </cell>
          <cell r="D119">
            <v>1.1100000000000001</v>
          </cell>
          <cell r="E119">
            <v>8.61</v>
          </cell>
          <cell r="F119">
            <v>8.76</v>
          </cell>
          <cell r="G119">
            <v>8.9700000000000006</v>
          </cell>
          <cell r="H119">
            <v>9.57</v>
          </cell>
          <cell r="I119">
            <v>10.02</v>
          </cell>
        </row>
        <row r="120">
          <cell r="A120">
            <v>91842.82</v>
          </cell>
          <cell r="B120" t="str">
            <v>PY - MSE</v>
          </cell>
          <cell r="C120">
            <v>7.5</v>
          </cell>
          <cell r="D120">
            <v>1.2</v>
          </cell>
          <cell r="E120">
            <v>8.6999999999999993</v>
          </cell>
          <cell r="F120">
            <v>8.85</v>
          </cell>
          <cell r="G120">
            <v>9.06</v>
          </cell>
          <cell r="H120">
            <v>9.66</v>
          </cell>
          <cell r="I120">
            <v>10.11</v>
          </cell>
        </row>
        <row r="121">
          <cell r="A121">
            <v>91850</v>
          </cell>
          <cell r="B121" t="str">
            <v/>
          </cell>
          <cell r="C121">
            <v>7.5</v>
          </cell>
          <cell r="D121">
            <v>1.2</v>
          </cell>
          <cell r="E121">
            <v>8.6999999999999993</v>
          </cell>
          <cell r="F121">
            <v>8.85</v>
          </cell>
          <cell r="G121">
            <v>9.06</v>
          </cell>
          <cell r="H121">
            <v>9.66</v>
          </cell>
          <cell r="I121">
            <v>10.11</v>
          </cell>
        </row>
        <row r="122">
          <cell r="A122">
            <v>91860</v>
          </cell>
          <cell r="B122" t="str">
            <v/>
          </cell>
          <cell r="C122">
            <v>7.5</v>
          </cell>
          <cell r="D122">
            <v>1.2</v>
          </cell>
          <cell r="E122">
            <v>8.6999999999999993</v>
          </cell>
          <cell r="F122">
            <v>8.85</v>
          </cell>
          <cell r="G122">
            <v>9.06</v>
          </cell>
          <cell r="H122">
            <v>9.66</v>
          </cell>
          <cell r="I122">
            <v>10.11</v>
          </cell>
        </row>
        <row r="123">
          <cell r="A123">
            <v>91870</v>
          </cell>
          <cell r="B123" t="str">
            <v/>
          </cell>
          <cell r="C123">
            <v>7.5</v>
          </cell>
          <cell r="D123">
            <v>1.2</v>
          </cell>
          <cell r="E123">
            <v>8.6999999999999993</v>
          </cell>
          <cell r="F123">
            <v>8.85</v>
          </cell>
          <cell r="G123">
            <v>9.06</v>
          </cell>
          <cell r="H123">
            <v>9.66</v>
          </cell>
          <cell r="I123">
            <v>10.11</v>
          </cell>
        </row>
        <row r="124">
          <cell r="A124">
            <v>91880</v>
          </cell>
          <cell r="B124" t="str">
            <v/>
          </cell>
          <cell r="C124">
            <v>7.5</v>
          </cell>
          <cell r="D124">
            <v>1.2</v>
          </cell>
          <cell r="E124">
            <v>8.6999999999999993</v>
          </cell>
          <cell r="F124">
            <v>8.85</v>
          </cell>
          <cell r="G124">
            <v>9.06</v>
          </cell>
          <cell r="H124">
            <v>9.66</v>
          </cell>
          <cell r="I124">
            <v>10.11</v>
          </cell>
        </row>
        <row r="125">
          <cell r="A125">
            <v>91890</v>
          </cell>
          <cell r="B125" t="str">
            <v/>
          </cell>
          <cell r="C125">
            <v>7.5</v>
          </cell>
          <cell r="D125">
            <v>1.2</v>
          </cell>
          <cell r="E125">
            <v>8.6999999999999993</v>
          </cell>
          <cell r="F125">
            <v>8.85</v>
          </cell>
          <cell r="G125">
            <v>9.06</v>
          </cell>
          <cell r="H125">
            <v>9.66</v>
          </cell>
          <cell r="I125">
            <v>10.11</v>
          </cell>
        </row>
        <row r="126">
          <cell r="A126">
            <v>91900</v>
          </cell>
          <cell r="B126" t="str">
            <v/>
          </cell>
          <cell r="C126">
            <v>7.5</v>
          </cell>
          <cell r="D126">
            <v>1.2</v>
          </cell>
          <cell r="E126">
            <v>8.6999999999999993</v>
          </cell>
          <cell r="F126">
            <v>8.85</v>
          </cell>
          <cell r="G126">
            <v>9.06</v>
          </cell>
          <cell r="H126">
            <v>9.66</v>
          </cell>
          <cell r="I126">
            <v>10.11</v>
          </cell>
        </row>
        <row r="127">
          <cell r="A127">
            <v>91910</v>
          </cell>
          <cell r="B127" t="str">
            <v/>
          </cell>
          <cell r="C127">
            <v>7.5</v>
          </cell>
          <cell r="D127">
            <v>1.2</v>
          </cell>
          <cell r="E127">
            <v>8.6999999999999993</v>
          </cell>
          <cell r="F127">
            <v>8.85</v>
          </cell>
          <cell r="G127">
            <v>9.06</v>
          </cell>
          <cell r="H127">
            <v>9.66</v>
          </cell>
          <cell r="I127">
            <v>10.11</v>
          </cell>
        </row>
        <row r="128">
          <cell r="A128">
            <v>91920</v>
          </cell>
          <cell r="B128" t="str">
            <v/>
          </cell>
          <cell r="C128">
            <v>7.5</v>
          </cell>
          <cell r="D128">
            <v>1.2</v>
          </cell>
          <cell r="E128">
            <v>8.6999999999999993</v>
          </cell>
          <cell r="F128">
            <v>8.85</v>
          </cell>
          <cell r="G128">
            <v>9.06</v>
          </cell>
          <cell r="H128">
            <v>9.66</v>
          </cell>
          <cell r="I128">
            <v>10.11</v>
          </cell>
        </row>
        <row r="129">
          <cell r="A129">
            <v>91930</v>
          </cell>
          <cell r="B129" t="str">
            <v/>
          </cell>
          <cell r="C129">
            <v>7.5</v>
          </cell>
          <cell r="D129">
            <v>1.2</v>
          </cell>
          <cell r="E129">
            <v>8.6999999999999993</v>
          </cell>
          <cell r="F129">
            <v>8.85</v>
          </cell>
          <cell r="G129">
            <v>9.06</v>
          </cell>
          <cell r="H129">
            <v>9.66</v>
          </cell>
          <cell r="I129">
            <v>10.11</v>
          </cell>
        </row>
        <row r="130">
          <cell r="A130">
            <v>91936.84</v>
          </cell>
          <cell r="B130" t="str">
            <v>PY - MSE</v>
          </cell>
          <cell r="C130">
            <v>7.5</v>
          </cell>
          <cell r="D130">
            <v>1.2</v>
          </cell>
          <cell r="E130">
            <v>8.6999999999999993</v>
          </cell>
          <cell r="F130">
            <v>8.85</v>
          </cell>
          <cell r="G130">
            <v>9.06</v>
          </cell>
          <cell r="H130">
            <v>9.66</v>
          </cell>
          <cell r="I130">
            <v>10.11</v>
          </cell>
        </row>
        <row r="131">
          <cell r="A131">
            <v>91940</v>
          </cell>
          <cell r="B131" t="str">
            <v/>
          </cell>
          <cell r="C131">
            <v>7.5</v>
          </cell>
          <cell r="D131">
            <v>1.1000000000000001</v>
          </cell>
          <cell r="E131">
            <v>8.6</v>
          </cell>
          <cell r="F131">
            <v>8.75</v>
          </cell>
          <cell r="G131">
            <v>8.9600000000000009</v>
          </cell>
          <cell r="H131">
            <v>9.56</v>
          </cell>
          <cell r="I131">
            <v>10.01</v>
          </cell>
        </row>
        <row r="132">
          <cell r="A132">
            <v>91950</v>
          </cell>
          <cell r="B132" t="str">
            <v/>
          </cell>
          <cell r="C132">
            <v>7.5</v>
          </cell>
          <cell r="D132">
            <v>0.8</v>
          </cell>
          <cell r="E132">
            <v>8.3000000000000007</v>
          </cell>
          <cell r="F132">
            <v>8.4500000000000011</v>
          </cell>
          <cell r="G132">
            <v>8.6600000000000019</v>
          </cell>
          <cell r="H132">
            <v>9.2600000000000016</v>
          </cell>
          <cell r="I132">
            <v>9.7100000000000009</v>
          </cell>
        </row>
        <row r="133">
          <cell r="A133">
            <v>91956.84</v>
          </cell>
          <cell r="B133" t="str">
            <v>PT</v>
          </cell>
          <cell r="C133">
            <v>7.5</v>
          </cell>
          <cell r="D133">
            <v>0.6</v>
          </cell>
          <cell r="E133">
            <v>8.1</v>
          </cell>
          <cell r="F133">
            <v>8.25</v>
          </cell>
          <cell r="G133">
            <v>8.4600000000000009</v>
          </cell>
          <cell r="H133">
            <v>9.06</v>
          </cell>
          <cell r="I133">
            <v>9.51</v>
          </cell>
        </row>
        <row r="134">
          <cell r="A134">
            <v>91960</v>
          </cell>
          <cell r="B134" t="str">
            <v/>
          </cell>
          <cell r="C134">
            <v>7.5</v>
          </cell>
          <cell r="D134">
            <v>0.5</v>
          </cell>
          <cell r="E134">
            <v>8</v>
          </cell>
          <cell r="F134">
            <v>8.15</v>
          </cell>
          <cell r="G134">
            <v>8.3600000000000012</v>
          </cell>
          <cell r="H134">
            <v>8.9600000000000009</v>
          </cell>
          <cell r="I134">
            <v>9.41</v>
          </cell>
        </row>
        <row r="135">
          <cell r="A135">
            <v>91970</v>
          </cell>
          <cell r="B135" t="str">
            <v/>
          </cell>
          <cell r="C135">
            <v>7.5</v>
          </cell>
          <cell r="D135">
            <v>0.2</v>
          </cell>
          <cell r="E135">
            <v>7.7</v>
          </cell>
          <cell r="F135">
            <v>7.8500000000000005</v>
          </cell>
          <cell r="G135">
            <v>8.06</v>
          </cell>
          <cell r="H135">
            <v>8.66</v>
          </cell>
          <cell r="I135">
            <v>9.11</v>
          </cell>
        </row>
        <row r="136">
          <cell r="A136">
            <v>91976.84</v>
          </cell>
          <cell r="B136" t="str">
            <v>PX</v>
          </cell>
          <cell r="C136">
            <v>7.5</v>
          </cell>
          <cell r="D136">
            <v>0</v>
          </cell>
          <cell r="E136">
            <v>7.5</v>
          </cell>
          <cell r="F136">
            <v>7.65</v>
          </cell>
          <cell r="G136">
            <v>7.86</v>
          </cell>
          <cell r="H136">
            <v>8.4600000000000009</v>
          </cell>
          <cell r="I136">
            <v>8.91</v>
          </cell>
        </row>
        <row r="137">
          <cell r="A137">
            <v>91980</v>
          </cell>
          <cell r="B137" t="str">
            <v/>
          </cell>
          <cell r="C137">
            <v>7.5</v>
          </cell>
          <cell r="D137">
            <v>0</v>
          </cell>
          <cell r="E137">
            <v>7.5</v>
          </cell>
          <cell r="F137">
            <v>7.65</v>
          </cell>
          <cell r="G137">
            <v>7.86</v>
          </cell>
          <cell r="H137">
            <v>8.4600000000000009</v>
          </cell>
          <cell r="I137">
            <v>8.91</v>
          </cell>
        </row>
        <row r="138">
          <cell r="A138">
            <v>91990</v>
          </cell>
          <cell r="B138" t="str">
            <v/>
          </cell>
          <cell r="C138">
            <v>7.5</v>
          </cell>
          <cell r="D138">
            <v>0</v>
          </cell>
          <cell r="E138">
            <v>7.5</v>
          </cell>
          <cell r="F138">
            <v>7.65</v>
          </cell>
          <cell r="G138">
            <v>7.86</v>
          </cell>
          <cell r="H138">
            <v>8.4600000000000009</v>
          </cell>
          <cell r="I138">
            <v>8.91</v>
          </cell>
        </row>
        <row r="139">
          <cell r="A139">
            <v>91996.84</v>
          </cell>
          <cell r="B139" t="str">
            <v>BS</v>
          </cell>
          <cell r="C139">
            <v>7.5</v>
          </cell>
          <cell r="D139">
            <v>0</v>
          </cell>
          <cell r="E139">
            <v>7.5</v>
          </cell>
          <cell r="F139">
            <v>7.65</v>
          </cell>
          <cell r="G139">
            <v>7.86</v>
          </cell>
          <cell r="H139">
            <v>8.4600000000000009</v>
          </cell>
          <cell r="I139">
            <v>8.91</v>
          </cell>
        </row>
        <row r="140">
          <cell r="A140">
            <v>92000</v>
          </cell>
          <cell r="B140" t="str">
            <v/>
          </cell>
          <cell r="C140">
            <v>7.5</v>
          </cell>
          <cell r="D140">
            <v>0</v>
          </cell>
          <cell r="E140">
            <v>7.5</v>
          </cell>
          <cell r="F140">
            <v>7.65</v>
          </cell>
          <cell r="G140">
            <v>7.86</v>
          </cell>
          <cell r="H140">
            <v>8.4600000000000009</v>
          </cell>
          <cell r="I140">
            <v>8.91</v>
          </cell>
        </row>
        <row r="159">
          <cell r="A159">
            <v>92000</v>
          </cell>
          <cell r="B159" t="str">
            <v/>
          </cell>
          <cell r="C159">
            <v>7.5</v>
          </cell>
          <cell r="D159">
            <v>0</v>
          </cell>
          <cell r="E159">
            <v>7.5</v>
          </cell>
          <cell r="F159">
            <v>7.65</v>
          </cell>
          <cell r="G159">
            <v>7.86</v>
          </cell>
          <cell r="H159">
            <v>8.4600000000000009</v>
          </cell>
          <cell r="I159">
            <v>8.91</v>
          </cell>
        </row>
        <row r="160">
          <cell r="A160">
            <v>92009.29</v>
          </cell>
          <cell r="B160" t="str">
            <v>BS</v>
          </cell>
          <cell r="C160">
            <v>7.5</v>
          </cell>
          <cell r="D160">
            <v>0</v>
          </cell>
          <cell r="E160">
            <v>7.5</v>
          </cell>
          <cell r="F160">
            <v>7.65</v>
          </cell>
          <cell r="G160">
            <v>7.86</v>
          </cell>
          <cell r="H160">
            <v>8.4600000000000009</v>
          </cell>
          <cell r="I160">
            <v>8.91</v>
          </cell>
        </row>
        <row r="161">
          <cell r="A161">
            <v>92010</v>
          </cell>
          <cell r="B161" t="str">
            <v/>
          </cell>
          <cell r="C161">
            <v>7.5</v>
          </cell>
          <cell r="D161">
            <v>0</v>
          </cell>
          <cell r="E161">
            <v>7.5</v>
          </cell>
          <cell r="F161">
            <v>7.65</v>
          </cell>
          <cell r="G161">
            <v>7.86</v>
          </cell>
          <cell r="H161">
            <v>8.4600000000000009</v>
          </cell>
          <cell r="I161">
            <v>8.91</v>
          </cell>
        </row>
        <row r="162">
          <cell r="A162">
            <v>92020</v>
          </cell>
          <cell r="B162" t="str">
            <v/>
          </cell>
          <cell r="C162">
            <v>7.5</v>
          </cell>
          <cell r="D162">
            <v>0</v>
          </cell>
          <cell r="E162">
            <v>7.5</v>
          </cell>
          <cell r="F162">
            <v>7.65</v>
          </cell>
          <cell r="G162">
            <v>7.86</v>
          </cell>
          <cell r="H162">
            <v>8.4600000000000009</v>
          </cell>
          <cell r="I162">
            <v>8.91</v>
          </cell>
        </row>
        <row r="163">
          <cell r="A163">
            <v>92030</v>
          </cell>
          <cell r="B163" t="str">
            <v/>
          </cell>
          <cell r="C163">
            <v>7.5</v>
          </cell>
          <cell r="D163">
            <v>0</v>
          </cell>
          <cell r="E163">
            <v>7.5</v>
          </cell>
          <cell r="F163">
            <v>7.65</v>
          </cell>
          <cell r="G163">
            <v>7.86</v>
          </cell>
          <cell r="H163">
            <v>8.4600000000000009</v>
          </cell>
          <cell r="I163">
            <v>8.91</v>
          </cell>
        </row>
        <row r="164">
          <cell r="A164">
            <v>92039.29</v>
          </cell>
          <cell r="B164" t="str">
            <v>PX</v>
          </cell>
          <cell r="C164">
            <v>7.5</v>
          </cell>
          <cell r="D164">
            <v>0</v>
          </cell>
          <cell r="E164">
            <v>7.5</v>
          </cell>
          <cell r="F164">
            <v>7.65</v>
          </cell>
          <cell r="G164">
            <v>7.86</v>
          </cell>
          <cell r="H164">
            <v>8.4600000000000009</v>
          </cell>
          <cell r="I164">
            <v>8.91</v>
          </cell>
        </row>
        <row r="165">
          <cell r="A165">
            <v>92040</v>
          </cell>
          <cell r="B165" t="str">
            <v/>
          </cell>
          <cell r="C165">
            <v>7.5</v>
          </cell>
          <cell r="D165">
            <v>0.01</v>
          </cell>
          <cell r="E165">
            <v>7.51</v>
          </cell>
          <cell r="F165">
            <v>7.66</v>
          </cell>
          <cell r="G165">
            <v>7.87</v>
          </cell>
          <cell r="H165">
            <v>8.4700000000000006</v>
          </cell>
          <cell r="I165">
            <v>8.92</v>
          </cell>
        </row>
        <row r="166">
          <cell r="A166">
            <v>92050</v>
          </cell>
          <cell r="B166" t="str">
            <v/>
          </cell>
          <cell r="C166">
            <v>7.5</v>
          </cell>
          <cell r="D166">
            <v>0.21</v>
          </cell>
          <cell r="E166">
            <v>7.71</v>
          </cell>
          <cell r="F166">
            <v>7.86</v>
          </cell>
          <cell r="G166">
            <v>8.07</v>
          </cell>
          <cell r="H166">
            <v>8.67</v>
          </cell>
          <cell r="I166">
            <v>9.1199999999999992</v>
          </cell>
        </row>
        <row r="167">
          <cell r="A167">
            <v>92054.29</v>
          </cell>
          <cell r="B167" t="str">
            <v>PC</v>
          </cell>
          <cell r="C167">
            <v>7.5</v>
          </cell>
          <cell r="D167">
            <v>0.3</v>
          </cell>
          <cell r="E167">
            <v>7.8</v>
          </cell>
          <cell r="F167">
            <v>7.95</v>
          </cell>
          <cell r="G167">
            <v>8.16</v>
          </cell>
          <cell r="H167">
            <v>8.76</v>
          </cell>
          <cell r="I167">
            <v>9.2099999999999991</v>
          </cell>
        </row>
        <row r="168">
          <cell r="A168">
            <v>92060</v>
          </cell>
          <cell r="B168" t="str">
            <v/>
          </cell>
          <cell r="C168">
            <v>7.5</v>
          </cell>
          <cell r="D168">
            <v>0.41</v>
          </cell>
          <cell r="E168">
            <v>7.91</v>
          </cell>
          <cell r="F168">
            <v>8.06</v>
          </cell>
          <cell r="G168">
            <v>8.2700000000000014</v>
          </cell>
          <cell r="H168">
            <v>8.870000000000001</v>
          </cell>
          <cell r="I168">
            <v>9.32</v>
          </cell>
        </row>
        <row r="169">
          <cell r="A169">
            <v>92069.29</v>
          </cell>
          <cell r="B169" t="str">
            <v>PY - MSE</v>
          </cell>
          <cell r="C169">
            <v>7.5</v>
          </cell>
          <cell r="D169">
            <v>0.6</v>
          </cell>
          <cell r="E169">
            <v>8.1</v>
          </cell>
          <cell r="F169">
            <v>8.25</v>
          </cell>
          <cell r="G169">
            <v>8.4600000000000009</v>
          </cell>
          <cell r="H169">
            <v>9.06</v>
          </cell>
          <cell r="I169">
            <v>9.51</v>
          </cell>
        </row>
        <row r="170">
          <cell r="A170">
            <v>92070</v>
          </cell>
          <cell r="B170" t="str">
            <v/>
          </cell>
          <cell r="C170">
            <v>7.5</v>
          </cell>
          <cell r="D170">
            <v>0.6</v>
          </cell>
          <cell r="E170">
            <v>8.1</v>
          </cell>
          <cell r="F170">
            <v>8.25</v>
          </cell>
          <cell r="G170">
            <v>8.4600000000000009</v>
          </cell>
          <cell r="H170">
            <v>9.06</v>
          </cell>
          <cell r="I170">
            <v>9.51</v>
          </cell>
        </row>
        <row r="171">
          <cell r="A171">
            <v>92080</v>
          </cell>
          <cell r="B171" t="str">
            <v/>
          </cell>
          <cell r="C171">
            <v>7.5</v>
          </cell>
          <cell r="D171">
            <v>0.6</v>
          </cell>
          <cell r="E171">
            <v>8.1</v>
          </cell>
          <cell r="F171">
            <v>8.25</v>
          </cell>
          <cell r="G171">
            <v>8.4600000000000009</v>
          </cell>
          <cell r="H171">
            <v>9.06</v>
          </cell>
          <cell r="I171">
            <v>9.51</v>
          </cell>
        </row>
        <row r="172">
          <cell r="A172">
            <v>92090</v>
          </cell>
          <cell r="B172" t="str">
            <v/>
          </cell>
          <cell r="C172">
            <v>7.5</v>
          </cell>
          <cell r="D172">
            <v>0.6</v>
          </cell>
          <cell r="E172">
            <v>8.1</v>
          </cell>
          <cell r="F172">
            <v>8.25</v>
          </cell>
          <cell r="G172">
            <v>8.4600000000000009</v>
          </cell>
          <cell r="H172">
            <v>9.06</v>
          </cell>
          <cell r="I172">
            <v>9.51</v>
          </cell>
        </row>
        <row r="173">
          <cell r="A173">
            <v>92100</v>
          </cell>
          <cell r="B173" t="str">
            <v/>
          </cell>
          <cell r="C173">
            <v>7.5</v>
          </cell>
          <cell r="D173">
            <v>0.6</v>
          </cell>
          <cell r="E173">
            <v>8.1</v>
          </cell>
          <cell r="F173">
            <v>8.25</v>
          </cell>
          <cell r="G173">
            <v>8.4600000000000009</v>
          </cell>
          <cell r="H173">
            <v>9.06</v>
          </cell>
          <cell r="I173">
            <v>9.51</v>
          </cell>
        </row>
        <row r="174">
          <cell r="A174">
            <v>92110</v>
          </cell>
          <cell r="B174" t="str">
            <v/>
          </cell>
          <cell r="C174">
            <v>7.5</v>
          </cell>
          <cell r="D174">
            <v>0.6</v>
          </cell>
          <cell r="E174">
            <v>8.1</v>
          </cell>
          <cell r="F174">
            <v>8.25</v>
          </cell>
          <cell r="G174">
            <v>8.4600000000000009</v>
          </cell>
          <cell r="H174">
            <v>9.06</v>
          </cell>
          <cell r="I174">
            <v>9.51</v>
          </cell>
        </row>
        <row r="175">
          <cell r="A175">
            <v>92118.11</v>
          </cell>
          <cell r="B175" t="str">
            <v>PY - MSE</v>
          </cell>
          <cell r="C175">
            <v>7.5</v>
          </cell>
          <cell r="D175">
            <v>0.6</v>
          </cell>
          <cell r="E175">
            <v>8.1</v>
          </cell>
          <cell r="F175">
            <v>8.25</v>
          </cell>
          <cell r="G175">
            <v>8.4600000000000009</v>
          </cell>
          <cell r="H175">
            <v>9.06</v>
          </cell>
          <cell r="I175">
            <v>9.51</v>
          </cell>
        </row>
        <row r="176">
          <cell r="A176">
            <v>92120</v>
          </cell>
          <cell r="B176" t="str">
            <v/>
          </cell>
          <cell r="C176">
            <v>7.5</v>
          </cell>
          <cell r="D176">
            <v>0.56000000000000005</v>
          </cell>
          <cell r="E176">
            <v>8.06</v>
          </cell>
          <cell r="F176">
            <v>8.2100000000000009</v>
          </cell>
          <cell r="G176">
            <v>8.4200000000000017</v>
          </cell>
          <cell r="H176">
            <v>9.0200000000000014</v>
          </cell>
          <cell r="I176">
            <v>9.4700000000000006</v>
          </cell>
        </row>
        <row r="177">
          <cell r="A177">
            <v>92130</v>
          </cell>
          <cell r="B177" t="str">
            <v/>
          </cell>
          <cell r="C177">
            <v>7.5</v>
          </cell>
          <cell r="D177">
            <v>0.36</v>
          </cell>
          <cell r="E177">
            <v>7.86</v>
          </cell>
          <cell r="F177">
            <v>8.01</v>
          </cell>
          <cell r="G177">
            <v>8.2200000000000006</v>
          </cell>
          <cell r="H177">
            <v>8.82</v>
          </cell>
          <cell r="I177">
            <v>9.27</v>
          </cell>
        </row>
        <row r="178">
          <cell r="A178">
            <v>92133.11</v>
          </cell>
          <cell r="B178" t="str">
            <v>PT</v>
          </cell>
          <cell r="C178">
            <v>7.5</v>
          </cell>
          <cell r="D178">
            <v>0.3</v>
          </cell>
          <cell r="E178">
            <v>7.8</v>
          </cell>
          <cell r="F178">
            <v>7.95</v>
          </cell>
          <cell r="G178">
            <v>8.16</v>
          </cell>
          <cell r="H178">
            <v>8.76</v>
          </cell>
          <cell r="I178">
            <v>9.2099999999999991</v>
          </cell>
        </row>
        <row r="179">
          <cell r="A179">
            <v>92140</v>
          </cell>
          <cell r="B179" t="str">
            <v/>
          </cell>
          <cell r="C179">
            <v>7.5</v>
          </cell>
          <cell r="D179">
            <v>0.16</v>
          </cell>
          <cell r="E179">
            <v>7.66</v>
          </cell>
          <cell r="F179">
            <v>7.8100000000000005</v>
          </cell>
          <cell r="G179">
            <v>8.0200000000000014</v>
          </cell>
          <cell r="H179">
            <v>8.620000000000001</v>
          </cell>
          <cell r="I179">
            <v>9.07</v>
          </cell>
        </row>
        <row r="180">
          <cell r="A180">
            <v>92148.11</v>
          </cell>
          <cell r="B180" t="str">
            <v>PX</v>
          </cell>
          <cell r="C180">
            <v>7.5</v>
          </cell>
          <cell r="D180">
            <v>0</v>
          </cell>
          <cell r="E180">
            <v>7.5</v>
          </cell>
          <cell r="F180">
            <v>7.65</v>
          </cell>
          <cell r="G180">
            <v>7.86</v>
          </cell>
          <cell r="H180">
            <v>8.4600000000000009</v>
          </cell>
          <cell r="I180">
            <v>8.91</v>
          </cell>
        </row>
        <row r="181">
          <cell r="A181">
            <v>92150</v>
          </cell>
          <cell r="B181" t="str">
            <v/>
          </cell>
          <cell r="C181">
            <v>7.5</v>
          </cell>
          <cell r="D181">
            <v>0</v>
          </cell>
          <cell r="E181">
            <v>7.5</v>
          </cell>
          <cell r="F181">
            <v>7.65</v>
          </cell>
          <cell r="G181">
            <v>7.86</v>
          </cell>
          <cell r="H181">
            <v>8.4600000000000009</v>
          </cell>
          <cell r="I181">
            <v>8.91</v>
          </cell>
        </row>
        <row r="182">
          <cell r="A182">
            <v>92160</v>
          </cell>
          <cell r="B182" t="str">
            <v/>
          </cell>
          <cell r="C182">
            <v>7.5</v>
          </cell>
          <cell r="D182">
            <v>0</v>
          </cell>
          <cell r="E182">
            <v>7.5</v>
          </cell>
          <cell r="F182">
            <v>7.65</v>
          </cell>
          <cell r="G182">
            <v>7.86</v>
          </cell>
          <cell r="H182">
            <v>8.4600000000000009</v>
          </cell>
          <cell r="I182">
            <v>8.91</v>
          </cell>
        </row>
        <row r="183">
          <cell r="A183">
            <v>92170</v>
          </cell>
          <cell r="B183" t="str">
            <v/>
          </cell>
          <cell r="C183">
            <v>7.5</v>
          </cell>
          <cell r="D183">
            <v>0</v>
          </cell>
          <cell r="E183">
            <v>7.5</v>
          </cell>
          <cell r="F183">
            <v>7.65</v>
          </cell>
          <cell r="G183">
            <v>7.86</v>
          </cell>
          <cell r="H183">
            <v>8.4600000000000009</v>
          </cell>
          <cell r="I183">
            <v>8.91</v>
          </cell>
        </row>
        <row r="184">
          <cell r="A184">
            <v>92178.11</v>
          </cell>
          <cell r="B184" t="str">
            <v>BS</v>
          </cell>
          <cell r="C184">
            <v>7.5</v>
          </cell>
          <cell r="D184">
            <v>0</v>
          </cell>
          <cell r="E184">
            <v>7.5</v>
          </cell>
          <cell r="F184">
            <v>7.65</v>
          </cell>
          <cell r="G184">
            <v>7.86</v>
          </cell>
          <cell r="H184">
            <v>8.4600000000000009</v>
          </cell>
          <cell r="I184">
            <v>8.91</v>
          </cell>
        </row>
        <row r="185">
          <cell r="A185">
            <v>92180</v>
          </cell>
          <cell r="B185" t="str">
            <v/>
          </cell>
          <cell r="C185">
            <v>7.5</v>
          </cell>
          <cell r="D185">
            <v>0</v>
          </cell>
          <cell r="E185">
            <v>7.5</v>
          </cell>
          <cell r="F185">
            <v>7.65</v>
          </cell>
          <cell r="G185">
            <v>7.86</v>
          </cell>
          <cell r="H185">
            <v>8.4600000000000009</v>
          </cell>
          <cell r="I185">
            <v>8.91</v>
          </cell>
        </row>
        <row r="186">
          <cell r="A186">
            <v>92190</v>
          </cell>
          <cell r="B186" t="str">
            <v/>
          </cell>
          <cell r="C186">
            <v>7.5</v>
          </cell>
          <cell r="D186">
            <v>0</v>
          </cell>
          <cell r="E186">
            <v>7.5</v>
          </cell>
          <cell r="F186">
            <v>7.65</v>
          </cell>
          <cell r="G186">
            <v>7.86</v>
          </cell>
          <cell r="H186">
            <v>8.4600000000000009</v>
          </cell>
          <cell r="I186">
            <v>8.91</v>
          </cell>
        </row>
        <row r="187">
          <cell r="A187">
            <v>92200</v>
          </cell>
          <cell r="B187" t="str">
            <v/>
          </cell>
          <cell r="C187">
            <v>7.5</v>
          </cell>
          <cell r="D187">
            <v>0</v>
          </cell>
          <cell r="E187">
            <v>7.5</v>
          </cell>
          <cell r="F187">
            <v>7.65</v>
          </cell>
          <cell r="G187">
            <v>7.86</v>
          </cell>
          <cell r="H187">
            <v>8.4600000000000009</v>
          </cell>
          <cell r="I187">
            <v>8.91</v>
          </cell>
        </row>
        <row r="188">
          <cell r="A188">
            <v>92207.93</v>
          </cell>
          <cell r="B188" t="str">
            <v>BS</v>
          </cell>
          <cell r="C188">
            <v>7.5</v>
          </cell>
          <cell r="D188">
            <v>0</v>
          </cell>
          <cell r="E188">
            <v>7.5</v>
          </cell>
          <cell r="F188">
            <v>7.65</v>
          </cell>
          <cell r="G188">
            <v>7.86</v>
          </cell>
          <cell r="H188">
            <v>8.4600000000000009</v>
          </cell>
          <cell r="I188">
            <v>8.91</v>
          </cell>
        </row>
        <row r="189">
          <cell r="A189">
            <v>92210</v>
          </cell>
          <cell r="B189" t="str">
            <v/>
          </cell>
          <cell r="C189">
            <v>7.5</v>
          </cell>
          <cell r="D189">
            <v>0</v>
          </cell>
          <cell r="E189">
            <v>7.5</v>
          </cell>
          <cell r="F189">
            <v>7.65</v>
          </cell>
          <cell r="G189">
            <v>7.86</v>
          </cell>
          <cell r="H189">
            <v>8.4600000000000009</v>
          </cell>
          <cell r="I189">
            <v>8.91</v>
          </cell>
        </row>
        <row r="190">
          <cell r="A190">
            <v>92220</v>
          </cell>
          <cell r="B190" t="str">
            <v/>
          </cell>
          <cell r="C190">
            <v>7.5</v>
          </cell>
          <cell r="D190">
            <v>0</v>
          </cell>
          <cell r="E190">
            <v>7.5</v>
          </cell>
          <cell r="F190">
            <v>7.65</v>
          </cell>
          <cell r="G190">
            <v>7.86</v>
          </cell>
          <cell r="H190">
            <v>8.4600000000000009</v>
          </cell>
          <cell r="I190">
            <v>8.91</v>
          </cell>
        </row>
        <row r="191">
          <cell r="A191">
            <v>92230</v>
          </cell>
          <cell r="B191" t="str">
            <v/>
          </cell>
          <cell r="C191">
            <v>7.5</v>
          </cell>
          <cell r="D191">
            <v>0</v>
          </cell>
          <cell r="E191">
            <v>7.5</v>
          </cell>
          <cell r="F191">
            <v>7.65</v>
          </cell>
          <cell r="G191">
            <v>7.86</v>
          </cell>
          <cell r="H191">
            <v>8.4600000000000009</v>
          </cell>
          <cell r="I191">
            <v>8.91</v>
          </cell>
        </row>
        <row r="192">
          <cell r="A192">
            <v>92237.93</v>
          </cell>
          <cell r="B192" t="str">
            <v>PX</v>
          </cell>
          <cell r="C192">
            <v>7.5</v>
          </cell>
          <cell r="D192">
            <v>0</v>
          </cell>
          <cell r="E192">
            <v>7.5</v>
          </cell>
          <cell r="F192">
            <v>7.65</v>
          </cell>
          <cell r="G192">
            <v>7.86</v>
          </cell>
          <cell r="H192">
            <v>8.4600000000000009</v>
          </cell>
          <cell r="I192">
            <v>8.91</v>
          </cell>
        </row>
        <row r="193">
          <cell r="A193">
            <v>92240</v>
          </cell>
          <cell r="B193" t="str">
            <v/>
          </cell>
          <cell r="C193">
            <v>7.5</v>
          </cell>
          <cell r="D193">
            <v>0.04</v>
          </cell>
          <cell r="E193">
            <v>7.54</v>
          </cell>
          <cell r="F193">
            <v>7.69</v>
          </cell>
          <cell r="G193">
            <v>7.9</v>
          </cell>
          <cell r="H193">
            <v>8.5</v>
          </cell>
          <cell r="I193">
            <v>8.9499999999999993</v>
          </cell>
        </row>
        <row r="194">
          <cell r="A194">
            <v>92250</v>
          </cell>
          <cell r="B194" t="str">
            <v/>
          </cell>
          <cell r="C194">
            <v>7.5</v>
          </cell>
          <cell r="D194">
            <v>0.24</v>
          </cell>
          <cell r="E194">
            <v>7.74</v>
          </cell>
          <cell r="F194">
            <v>7.8900000000000006</v>
          </cell>
          <cell r="G194">
            <v>8.1000000000000014</v>
          </cell>
          <cell r="H194">
            <v>8.7000000000000011</v>
          </cell>
          <cell r="I194">
            <v>9.15</v>
          </cell>
        </row>
        <row r="195">
          <cell r="A195">
            <v>92252.93</v>
          </cell>
          <cell r="B195" t="str">
            <v>PC</v>
          </cell>
          <cell r="C195">
            <v>7.5</v>
          </cell>
          <cell r="D195">
            <v>0.3</v>
          </cell>
          <cell r="E195">
            <v>7.8</v>
          </cell>
          <cell r="F195">
            <v>7.95</v>
          </cell>
          <cell r="G195">
            <v>8.16</v>
          </cell>
          <cell r="H195">
            <v>8.76</v>
          </cell>
          <cell r="I195">
            <v>9.2099999999999991</v>
          </cell>
        </row>
        <row r="196">
          <cell r="A196">
            <v>92260</v>
          </cell>
          <cell r="B196" t="str">
            <v/>
          </cell>
          <cell r="C196">
            <v>7.5</v>
          </cell>
          <cell r="D196">
            <v>0.44</v>
          </cell>
          <cell r="E196">
            <v>7.94</v>
          </cell>
          <cell r="F196">
            <v>8.09</v>
          </cell>
          <cell r="G196">
            <v>8.3000000000000007</v>
          </cell>
          <cell r="H196">
            <v>8.9</v>
          </cell>
          <cell r="I196">
            <v>9.35</v>
          </cell>
        </row>
        <row r="197">
          <cell r="A197">
            <v>92267.93</v>
          </cell>
          <cell r="B197" t="str">
            <v>PY - MSE</v>
          </cell>
          <cell r="C197">
            <v>7.5</v>
          </cell>
          <cell r="D197">
            <v>0.6</v>
          </cell>
          <cell r="E197">
            <v>8.1</v>
          </cell>
          <cell r="F197">
            <v>8.25</v>
          </cell>
          <cell r="G197">
            <v>8.4600000000000009</v>
          </cell>
          <cell r="H197">
            <v>9.06</v>
          </cell>
          <cell r="I197">
            <v>9.51</v>
          </cell>
        </row>
        <row r="198">
          <cell r="A198">
            <v>92270</v>
          </cell>
          <cell r="B198" t="str">
            <v/>
          </cell>
          <cell r="C198">
            <v>7.5</v>
          </cell>
          <cell r="D198">
            <v>0.6</v>
          </cell>
          <cell r="E198">
            <v>8.1</v>
          </cell>
          <cell r="F198">
            <v>8.25</v>
          </cell>
          <cell r="G198">
            <v>8.4600000000000009</v>
          </cell>
          <cell r="H198">
            <v>9.06</v>
          </cell>
          <cell r="I198">
            <v>9.51</v>
          </cell>
        </row>
        <row r="199">
          <cell r="A199">
            <v>92280</v>
          </cell>
          <cell r="B199" t="str">
            <v/>
          </cell>
          <cell r="C199">
            <v>7.5</v>
          </cell>
          <cell r="D199">
            <v>0.6</v>
          </cell>
          <cell r="E199">
            <v>8.1</v>
          </cell>
          <cell r="F199">
            <v>8.25</v>
          </cell>
          <cell r="G199">
            <v>8.4600000000000009</v>
          </cell>
          <cell r="H199">
            <v>9.06</v>
          </cell>
          <cell r="I199">
            <v>9.51</v>
          </cell>
        </row>
        <row r="200">
          <cell r="A200">
            <v>92290</v>
          </cell>
          <cell r="B200" t="str">
            <v/>
          </cell>
          <cell r="C200">
            <v>7.5</v>
          </cell>
          <cell r="D200">
            <v>0.6</v>
          </cell>
          <cell r="E200">
            <v>8.1</v>
          </cell>
          <cell r="F200">
            <v>8.25</v>
          </cell>
          <cell r="G200">
            <v>8.4600000000000009</v>
          </cell>
          <cell r="H200">
            <v>9.06</v>
          </cell>
          <cell r="I200">
            <v>9.51</v>
          </cell>
        </row>
        <row r="201">
          <cell r="A201">
            <v>92300</v>
          </cell>
          <cell r="B201" t="str">
            <v/>
          </cell>
          <cell r="C201">
            <v>7.5</v>
          </cell>
          <cell r="D201">
            <v>0.6</v>
          </cell>
          <cell r="E201">
            <v>8.1</v>
          </cell>
          <cell r="F201">
            <v>8.25</v>
          </cell>
          <cell r="G201">
            <v>8.4600000000000009</v>
          </cell>
          <cell r="H201">
            <v>9.06</v>
          </cell>
          <cell r="I201">
            <v>9.51</v>
          </cell>
        </row>
        <row r="202">
          <cell r="A202">
            <v>92310</v>
          </cell>
          <cell r="B202" t="str">
            <v/>
          </cell>
          <cell r="C202">
            <v>7.5</v>
          </cell>
          <cell r="D202">
            <v>0.6</v>
          </cell>
          <cell r="E202">
            <v>8.1</v>
          </cell>
          <cell r="F202">
            <v>8.25</v>
          </cell>
          <cell r="G202">
            <v>8.4600000000000009</v>
          </cell>
          <cell r="H202">
            <v>9.06</v>
          </cell>
          <cell r="I202">
            <v>9.51</v>
          </cell>
        </row>
        <row r="203">
          <cell r="A203">
            <v>92320</v>
          </cell>
          <cell r="B203" t="str">
            <v/>
          </cell>
          <cell r="C203">
            <v>7.5</v>
          </cell>
          <cell r="D203">
            <v>0.6</v>
          </cell>
          <cell r="E203">
            <v>8.1</v>
          </cell>
          <cell r="F203">
            <v>8.25</v>
          </cell>
          <cell r="G203">
            <v>8.4600000000000009</v>
          </cell>
          <cell r="H203">
            <v>9.06</v>
          </cell>
          <cell r="I203">
            <v>9.51</v>
          </cell>
        </row>
        <row r="204">
          <cell r="A204">
            <v>92330</v>
          </cell>
          <cell r="B204" t="str">
            <v/>
          </cell>
          <cell r="C204">
            <v>7.5</v>
          </cell>
          <cell r="D204">
            <v>0.6</v>
          </cell>
          <cell r="E204">
            <v>8.1</v>
          </cell>
          <cell r="F204">
            <v>8.25</v>
          </cell>
          <cell r="G204">
            <v>8.4600000000000009</v>
          </cell>
          <cell r="H204">
            <v>9.06</v>
          </cell>
          <cell r="I204">
            <v>9.51</v>
          </cell>
        </row>
        <row r="205">
          <cell r="A205">
            <v>92340</v>
          </cell>
          <cell r="B205" t="str">
            <v/>
          </cell>
          <cell r="C205">
            <v>7.5</v>
          </cell>
          <cell r="D205">
            <v>0.6</v>
          </cell>
          <cell r="E205">
            <v>8.1</v>
          </cell>
          <cell r="F205">
            <v>8.25</v>
          </cell>
          <cell r="G205">
            <v>8.4600000000000009</v>
          </cell>
          <cell r="H205">
            <v>9.06</v>
          </cell>
          <cell r="I205">
            <v>9.51</v>
          </cell>
        </row>
        <row r="206">
          <cell r="A206">
            <v>92347.61</v>
          </cell>
          <cell r="B206" t="str">
            <v>PY - MSE</v>
          </cell>
          <cell r="C206">
            <v>7.5</v>
          </cell>
          <cell r="D206">
            <v>0.6</v>
          </cell>
          <cell r="E206">
            <v>8.1</v>
          </cell>
          <cell r="F206">
            <v>8.25</v>
          </cell>
          <cell r="G206">
            <v>8.4600000000000009</v>
          </cell>
          <cell r="H206">
            <v>9.06</v>
          </cell>
          <cell r="I206">
            <v>9.51</v>
          </cell>
        </row>
        <row r="207">
          <cell r="A207">
            <v>92350</v>
          </cell>
          <cell r="B207" t="str">
            <v/>
          </cell>
          <cell r="C207">
            <v>7.5</v>
          </cell>
          <cell r="D207">
            <v>0.55000000000000004</v>
          </cell>
          <cell r="E207">
            <v>8.0500000000000007</v>
          </cell>
          <cell r="F207">
            <v>8.2000000000000011</v>
          </cell>
          <cell r="G207">
            <v>8.4100000000000019</v>
          </cell>
          <cell r="H207">
            <v>9.0100000000000016</v>
          </cell>
          <cell r="I207">
            <v>9.4600000000000009</v>
          </cell>
        </row>
        <row r="208">
          <cell r="A208">
            <v>92360</v>
          </cell>
          <cell r="B208" t="str">
            <v/>
          </cell>
          <cell r="C208">
            <v>7.5</v>
          </cell>
          <cell r="D208">
            <v>0.35</v>
          </cell>
          <cell r="E208">
            <v>7.85</v>
          </cell>
          <cell r="F208">
            <v>8</v>
          </cell>
          <cell r="G208">
            <v>8.2100000000000009</v>
          </cell>
          <cell r="H208">
            <v>8.81</v>
          </cell>
          <cell r="I208">
            <v>9.26</v>
          </cell>
        </row>
        <row r="209">
          <cell r="A209">
            <v>92362.61</v>
          </cell>
          <cell r="B209" t="str">
            <v>PT</v>
          </cell>
          <cell r="C209">
            <v>7.5</v>
          </cell>
          <cell r="D209">
            <v>0.3</v>
          </cell>
          <cell r="E209">
            <v>7.8</v>
          </cell>
          <cell r="F209">
            <v>7.95</v>
          </cell>
          <cell r="G209">
            <v>8.16</v>
          </cell>
          <cell r="H209">
            <v>8.76</v>
          </cell>
          <cell r="I209">
            <v>9.2099999999999991</v>
          </cell>
        </row>
        <row r="210">
          <cell r="A210">
            <v>92370</v>
          </cell>
          <cell r="B210" t="str">
            <v/>
          </cell>
          <cell r="C210">
            <v>7.5</v>
          </cell>
          <cell r="D210">
            <v>0.15</v>
          </cell>
          <cell r="E210">
            <v>7.65</v>
          </cell>
          <cell r="F210">
            <v>7.8000000000000007</v>
          </cell>
          <cell r="G210">
            <v>8.0100000000000016</v>
          </cell>
          <cell r="H210">
            <v>8.6100000000000012</v>
          </cell>
          <cell r="I210">
            <v>9.06</v>
          </cell>
        </row>
        <row r="211">
          <cell r="A211">
            <v>92377.61</v>
          </cell>
          <cell r="B211" t="str">
            <v>PX</v>
          </cell>
          <cell r="C211">
            <v>7.5</v>
          </cell>
          <cell r="D211">
            <v>0</v>
          </cell>
          <cell r="E211">
            <v>7.5</v>
          </cell>
          <cell r="F211">
            <v>7.65</v>
          </cell>
          <cell r="G211">
            <v>7.86</v>
          </cell>
          <cell r="H211">
            <v>8.4600000000000009</v>
          </cell>
          <cell r="I211">
            <v>8.91</v>
          </cell>
        </row>
        <row r="212">
          <cell r="A212">
            <v>92380</v>
          </cell>
          <cell r="B212" t="str">
            <v/>
          </cell>
          <cell r="C212">
            <v>7.5</v>
          </cell>
          <cell r="D212">
            <v>0</v>
          </cell>
          <cell r="E212">
            <v>7.5</v>
          </cell>
          <cell r="F212">
            <v>7.65</v>
          </cell>
          <cell r="G212">
            <v>7.86</v>
          </cell>
          <cell r="H212">
            <v>8.4600000000000009</v>
          </cell>
          <cell r="I212">
            <v>8.91</v>
          </cell>
        </row>
        <row r="213">
          <cell r="A213">
            <v>92390</v>
          </cell>
          <cell r="B213" t="str">
            <v/>
          </cell>
          <cell r="C213">
            <v>7.5</v>
          </cell>
          <cell r="D213">
            <v>0</v>
          </cell>
          <cell r="E213">
            <v>7.5</v>
          </cell>
          <cell r="F213">
            <v>7.65</v>
          </cell>
          <cell r="G213">
            <v>7.86</v>
          </cell>
          <cell r="H213">
            <v>8.4600000000000009</v>
          </cell>
          <cell r="I213">
            <v>8.91</v>
          </cell>
        </row>
        <row r="214">
          <cell r="A214">
            <v>92400</v>
          </cell>
          <cell r="B214" t="str">
            <v/>
          </cell>
          <cell r="C214">
            <v>7.5</v>
          </cell>
          <cell r="D214">
            <v>0</v>
          </cell>
          <cell r="E214">
            <v>7.5</v>
          </cell>
          <cell r="F214">
            <v>7.65</v>
          </cell>
          <cell r="G214">
            <v>7.86</v>
          </cell>
          <cell r="H214">
            <v>8.4600000000000009</v>
          </cell>
          <cell r="I214">
            <v>8.91</v>
          </cell>
        </row>
        <row r="215">
          <cell r="A215">
            <v>92407.61</v>
          </cell>
          <cell r="B215" t="str">
            <v>BS</v>
          </cell>
          <cell r="C215">
            <v>7.5</v>
          </cell>
          <cell r="D215">
            <v>0</v>
          </cell>
          <cell r="E215">
            <v>7.5</v>
          </cell>
          <cell r="F215">
            <v>7.65</v>
          </cell>
          <cell r="G215">
            <v>7.86</v>
          </cell>
          <cell r="H215">
            <v>8.4600000000000009</v>
          </cell>
          <cell r="I215">
            <v>8.91</v>
          </cell>
        </row>
        <row r="216">
          <cell r="A216">
            <v>92410</v>
          </cell>
          <cell r="B216" t="str">
            <v/>
          </cell>
          <cell r="C216">
            <v>7.5</v>
          </cell>
          <cell r="D216">
            <v>0</v>
          </cell>
          <cell r="E216">
            <v>7.5</v>
          </cell>
          <cell r="F216">
            <v>7.65</v>
          </cell>
          <cell r="G216">
            <v>7.86</v>
          </cell>
          <cell r="H216">
            <v>8.4600000000000009</v>
          </cell>
          <cell r="I216">
            <v>8.91</v>
          </cell>
        </row>
        <row r="217">
          <cell r="A217">
            <v>92420</v>
          </cell>
          <cell r="B217" t="str">
            <v/>
          </cell>
          <cell r="C217">
            <v>7.5</v>
          </cell>
          <cell r="D217">
            <v>0</v>
          </cell>
          <cell r="E217">
            <v>7.5</v>
          </cell>
          <cell r="F217">
            <v>7.65</v>
          </cell>
          <cell r="G217">
            <v>7.86</v>
          </cell>
          <cell r="H217">
            <v>8.4600000000000009</v>
          </cell>
          <cell r="I217">
            <v>8.91</v>
          </cell>
        </row>
        <row r="218">
          <cell r="A218">
            <v>92430</v>
          </cell>
          <cell r="B218" t="str">
            <v/>
          </cell>
          <cell r="C218">
            <v>7.5</v>
          </cell>
          <cell r="D218">
            <v>0</v>
          </cell>
          <cell r="E218">
            <v>7.5</v>
          </cell>
          <cell r="F218">
            <v>7.65</v>
          </cell>
          <cell r="G218">
            <v>7.86</v>
          </cell>
          <cell r="H218">
            <v>8.4600000000000009</v>
          </cell>
          <cell r="I218">
            <v>8.91</v>
          </cell>
        </row>
        <row r="219">
          <cell r="A219">
            <v>92435.24</v>
          </cell>
          <cell r="B219" t="str">
            <v>BS</v>
          </cell>
          <cell r="C219">
            <v>7.5</v>
          </cell>
          <cell r="D219">
            <v>0</v>
          </cell>
          <cell r="E219">
            <v>7.5</v>
          </cell>
          <cell r="F219">
            <v>7.65</v>
          </cell>
          <cell r="G219">
            <v>7.86</v>
          </cell>
          <cell r="H219">
            <v>8.4600000000000009</v>
          </cell>
          <cell r="I219">
            <v>8.91</v>
          </cell>
        </row>
        <row r="220">
          <cell r="A220">
            <v>92440</v>
          </cell>
          <cell r="B220" t="str">
            <v/>
          </cell>
          <cell r="C220">
            <v>7.5</v>
          </cell>
          <cell r="D220">
            <v>0</v>
          </cell>
          <cell r="E220">
            <v>7.5</v>
          </cell>
          <cell r="F220">
            <v>7.65</v>
          </cell>
          <cell r="G220">
            <v>7.86</v>
          </cell>
          <cell r="H220">
            <v>8.4600000000000009</v>
          </cell>
          <cell r="I220">
            <v>8.91</v>
          </cell>
        </row>
        <row r="221">
          <cell r="A221">
            <v>92450</v>
          </cell>
          <cell r="B221" t="str">
            <v/>
          </cell>
          <cell r="C221">
            <v>7.5</v>
          </cell>
          <cell r="D221">
            <v>0</v>
          </cell>
          <cell r="E221">
            <v>7.5</v>
          </cell>
          <cell r="F221">
            <v>7.65</v>
          </cell>
          <cell r="G221">
            <v>7.86</v>
          </cell>
          <cell r="H221">
            <v>8.4600000000000009</v>
          </cell>
          <cell r="I221">
            <v>8.91</v>
          </cell>
        </row>
        <row r="222">
          <cell r="A222">
            <v>92460</v>
          </cell>
          <cell r="B222" t="str">
            <v/>
          </cell>
          <cell r="C222">
            <v>7.5</v>
          </cell>
          <cell r="D222">
            <v>0</v>
          </cell>
          <cell r="E222">
            <v>7.5</v>
          </cell>
          <cell r="F222">
            <v>7.65</v>
          </cell>
          <cell r="G222">
            <v>7.86</v>
          </cell>
          <cell r="H222">
            <v>8.4600000000000009</v>
          </cell>
          <cell r="I222">
            <v>8.91</v>
          </cell>
        </row>
        <row r="223">
          <cell r="A223">
            <v>92465.24</v>
          </cell>
          <cell r="B223" t="str">
            <v>PX</v>
          </cell>
          <cell r="C223">
            <v>7.5</v>
          </cell>
          <cell r="D223">
            <v>0</v>
          </cell>
          <cell r="E223">
            <v>7.5</v>
          </cell>
          <cell r="F223">
            <v>7.65</v>
          </cell>
          <cell r="G223">
            <v>7.86</v>
          </cell>
          <cell r="H223">
            <v>8.4600000000000009</v>
          </cell>
          <cell r="I223">
            <v>8.91</v>
          </cell>
        </row>
        <row r="224">
          <cell r="A224">
            <v>92470</v>
          </cell>
          <cell r="B224" t="str">
            <v/>
          </cell>
          <cell r="C224">
            <v>7.5</v>
          </cell>
          <cell r="D224">
            <v>0.09</v>
          </cell>
          <cell r="E224">
            <v>7.59</v>
          </cell>
          <cell r="F224">
            <v>7.74</v>
          </cell>
          <cell r="G224">
            <v>7.95</v>
          </cell>
          <cell r="H224">
            <v>8.5500000000000007</v>
          </cell>
          <cell r="I224">
            <v>9</v>
          </cell>
        </row>
        <row r="225">
          <cell r="A225">
            <v>92480</v>
          </cell>
          <cell r="B225" t="str">
            <v/>
          </cell>
          <cell r="C225">
            <v>7.5</v>
          </cell>
          <cell r="D225">
            <v>0.28999999999999998</v>
          </cell>
          <cell r="E225">
            <v>7.79</v>
          </cell>
          <cell r="F225">
            <v>7.94</v>
          </cell>
          <cell r="G225">
            <v>8.15</v>
          </cell>
          <cell r="H225">
            <v>8.75</v>
          </cell>
          <cell r="I225">
            <v>9.1999999999999993</v>
          </cell>
        </row>
        <row r="226">
          <cell r="A226">
            <v>92480.24</v>
          </cell>
          <cell r="B226" t="str">
            <v>PC</v>
          </cell>
          <cell r="C226">
            <v>7.5</v>
          </cell>
          <cell r="D226">
            <v>0.3</v>
          </cell>
          <cell r="E226">
            <v>7.8</v>
          </cell>
          <cell r="F226">
            <v>7.95</v>
          </cell>
          <cell r="G226">
            <v>8.16</v>
          </cell>
          <cell r="H226">
            <v>8.76</v>
          </cell>
          <cell r="I226">
            <v>9.2099999999999991</v>
          </cell>
        </row>
        <row r="227">
          <cell r="A227">
            <v>92490</v>
          </cell>
          <cell r="B227" t="str">
            <v/>
          </cell>
          <cell r="C227">
            <v>7.5</v>
          </cell>
          <cell r="D227">
            <v>0.49</v>
          </cell>
          <cell r="E227">
            <v>7.99</v>
          </cell>
          <cell r="F227">
            <v>8.14</v>
          </cell>
          <cell r="G227">
            <v>8.3500000000000014</v>
          </cell>
          <cell r="H227">
            <v>8.9500000000000011</v>
          </cell>
          <cell r="I227">
            <v>9.4</v>
          </cell>
        </row>
        <row r="228">
          <cell r="A228">
            <v>92495.24</v>
          </cell>
          <cell r="B228" t="str">
            <v>PY - MSE</v>
          </cell>
          <cell r="C228">
            <v>7.5</v>
          </cell>
          <cell r="D228">
            <v>0.6</v>
          </cell>
          <cell r="E228">
            <v>8.1</v>
          </cell>
          <cell r="F228">
            <v>8.25</v>
          </cell>
          <cell r="G228">
            <v>8.4600000000000009</v>
          </cell>
          <cell r="H228">
            <v>9.06</v>
          </cell>
          <cell r="I228">
            <v>9.51</v>
          </cell>
        </row>
        <row r="229">
          <cell r="A229">
            <v>92500</v>
          </cell>
          <cell r="B229" t="str">
            <v/>
          </cell>
          <cell r="C229">
            <v>7.5</v>
          </cell>
          <cell r="D229">
            <v>0.6</v>
          </cell>
          <cell r="E229">
            <v>8.1</v>
          </cell>
          <cell r="F229">
            <v>8.25</v>
          </cell>
          <cell r="G229">
            <v>8.4600000000000009</v>
          </cell>
          <cell r="H229">
            <v>9.06</v>
          </cell>
          <cell r="I229">
            <v>9.51</v>
          </cell>
        </row>
        <row r="230">
          <cell r="A230">
            <v>92510</v>
          </cell>
          <cell r="B230" t="str">
            <v/>
          </cell>
          <cell r="C230">
            <v>7.5</v>
          </cell>
          <cell r="D230">
            <v>0.6</v>
          </cell>
          <cell r="E230">
            <v>8.1</v>
          </cell>
          <cell r="F230">
            <v>8.25</v>
          </cell>
          <cell r="G230">
            <v>8.4600000000000009</v>
          </cell>
          <cell r="H230">
            <v>9.06</v>
          </cell>
          <cell r="I230">
            <v>9.51</v>
          </cell>
        </row>
        <row r="231">
          <cell r="A231">
            <v>92520</v>
          </cell>
          <cell r="B231" t="str">
            <v/>
          </cell>
          <cell r="C231">
            <v>7.5</v>
          </cell>
          <cell r="D231">
            <v>0.6</v>
          </cell>
          <cell r="E231">
            <v>8.1</v>
          </cell>
          <cell r="F231">
            <v>8.25</v>
          </cell>
          <cell r="G231">
            <v>8.4600000000000009</v>
          </cell>
          <cell r="H231">
            <v>9.06</v>
          </cell>
          <cell r="I231">
            <v>9.51</v>
          </cell>
        </row>
        <row r="232">
          <cell r="A232">
            <v>92530</v>
          </cell>
          <cell r="B232" t="str">
            <v/>
          </cell>
          <cell r="C232">
            <v>7.5</v>
          </cell>
          <cell r="D232">
            <v>0.6</v>
          </cell>
          <cell r="E232">
            <v>8.1</v>
          </cell>
          <cell r="F232">
            <v>8.25</v>
          </cell>
          <cell r="G232">
            <v>8.4600000000000009</v>
          </cell>
          <cell r="H232">
            <v>9.06</v>
          </cell>
          <cell r="I232">
            <v>9.51</v>
          </cell>
        </row>
        <row r="233">
          <cell r="A233">
            <v>92540</v>
          </cell>
          <cell r="B233" t="str">
            <v/>
          </cell>
          <cell r="C233">
            <v>7.5</v>
          </cell>
          <cell r="D233">
            <v>0.6</v>
          </cell>
          <cell r="E233">
            <v>8.1</v>
          </cell>
          <cell r="F233">
            <v>8.25</v>
          </cell>
          <cell r="G233">
            <v>8.4600000000000009</v>
          </cell>
          <cell r="H233">
            <v>9.06</v>
          </cell>
          <cell r="I233">
            <v>9.51</v>
          </cell>
        </row>
        <row r="234">
          <cell r="A234">
            <v>92550</v>
          </cell>
          <cell r="B234" t="str">
            <v/>
          </cell>
          <cell r="C234">
            <v>7.5</v>
          </cell>
          <cell r="D234">
            <v>0.6</v>
          </cell>
          <cell r="E234">
            <v>8.1</v>
          </cell>
          <cell r="F234">
            <v>8.25</v>
          </cell>
          <cell r="G234">
            <v>8.4600000000000009</v>
          </cell>
          <cell r="H234">
            <v>9.06</v>
          </cell>
          <cell r="I234">
            <v>9.51</v>
          </cell>
        </row>
        <row r="235">
          <cell r="A235">
            <v>92560</v>
          </cell>
          <cell r="B235" t="str">
            <v/>
          </cell>
          <cell r="C235">
            <v>7.5</v>
          </cell>
          <cell r="D235">
            <v>0.6</v>
          </cell>
          <cell r="E235">
            <v>8.1</v>
          </cell>
          <cell r="F235">
            <v>8.25</v>
          </cell>
          <cell r="G235">
            <v>8.4600000000000009</v>
          </cell>
          <cell r="H235">
            <v>9.06</v>
          </cell>
          <cell r="I235">
            <v>9.51</v>
          </cell>
        </row>
        <row r="236">
          <cell r="A236">
            <v>92570</v>
          </cell>
          <cell r="B236" t="str">
            <v/>
          </cell>
          <cell r="C236">
            <v>7.5</v>
          </cell>
          <cell r="D236">
            <v>0.6</v>
          </cell>
          <cell r="E236">
            <v>8.1</v>
          </cell>
          <cell r="F236">
            <v>8.25</v>
          </cell>
          <cell r="G236">
            <v>8.4600000000000009</v>
          </cell>
          <cell r="H236">
            <v>9.06</v>
          </cell>
          <cell r="I236">
            <v>9.51</v>
          </cell>
        </row>
        <row r="237">
          <cell r="A237">
            <v>92580</v>
          </cell>
          <cell r="B237" t="str">
            <v/>
          </cell>
          <cell r="C237">
            <v>7.5</v>
          </cell>
          <cell r="D237">
            <v>0.6</v>
          </cell>
          <cell r="E237">
            <v>8.1</v>
          </cell>
          <cell r="F237">
            <v>8.25</v>
          </cell>
          <cell r="G237">
            <v>8.4600000000000009</v>
          </cell>
          <cell r="H237">
            <v>9.06</v>
          </cell>
          <cell r="I237">
            <v>9.51</v>
          </cell>
        </row>
        <row r="238">
          <cell r="A238">
            <v>92590</v>
          </cell>
          <cell r="B238" t="str">
            <v/>
          </cell>
          <cell r="C238">
            <v>7.5</v>
          </cell>
          <cell r="D238">
            <v>0.6</v>
          </cell>
          <cell r="E238">
            <v>8.1</v>
          </cell>
          <cell r="F238">
            <v>8.25</v>
          </cell>
          <cell r="G238">
            <v>8.4600000000000009</v>
          </cell>
          <cell r="H238">
            <v>9.06</v>
          </cell>
          <cell r="I238">
            <v>9.51</v>
          </cell>
        </row>
        <row r="239">
          <cell r="A239">
            <v>92600</v>
          </cell>
          <cell r="B239" t="str">
            <v/>
          </cell>
          <cell r="C239">
            <v>7.5</v>
          </cell>
          <cell r="D239">
            <v>0.6</v>
          </cell>
          <cell r="E239">
            <v>8.1</v>
          </cell>
          <cell r="F239">
            <v>8.25</v>
          </cell>
          <cell r="G239">
            <v>8.4600000000000009</v>
          </cell>
          <cell r="H239">
            <v>9.06</v>
          </cell>
          <cell r="I239">
            <v>9.51</v>
          </cell>
        </row>
        <row r="240">
          <cell r="A240">
            <v>92610</v>
          </cell>
          <cell r="B240" t="str">
            <v/>
          </cell>
          <cell r="C240">
            <v>7.5</v>
          </cell>
          <cell r="D240">
            <v>0.6</v>
          </cell>
          <cell r="E240">
            <v>8.1</v>
          </cell>
          <cell r="F240">
            <v>8.25</v>
          </cell>
          <cell r="G240">
            <v>8.4600000000000009</v>
          </cell>
          <cell r="H240">
            <v>9.06</v>
          </cell>
          <cell r="I240">
            <v>9.51</v>
          </cell>
        </row>
        <row r="241">
          <cell r="A241">
            <v>92620</v>
          </cell>
          <cell r="B241" t="str">
            <v/>
          </cell>
          <cell r="C241">
            <v>7.5</v>
          </cell>
          <cell r="D241">
            <v>0.6</v>
          </cell>
          <cell r="E241">
            <v>8.1</v>
          </cell>
          <cell r="F241">
            <v>8.25</v>
          </cell>
          <cell r="G241">
            <v>8.4600000000000009</v>
          </cell>
          <cell r="H241">
            <v>9.06</v>
          </cell>
          <cell r="I241">
            <v>9.51</v>
          </cell>
        </row>
        <row r="242">
          <cell r="A242">
            <v>92630</v>
          </cell>
          <cell r="B242" t="str">
            <v/>
          </cell>
          <cell r="C242">
            <v>7.5</v>
          </cell>
          <cell r="D242">
            <v>0.6</v>
          </cell>
          <cell r="E242">
            <v>8.1</v>
          </cell>
          <cell r="F242">
            <v>8.25</v>
          </cell>
          <cell r="G242">
            <v>8.4600000000000009</v>
          </cell>
          <cell r="H242">
            <v>9.06</v>
          </cell>
          <cell r="I242">
            <v>9.51</v>
          </cell>
        </row>
        <row r="243">
          <cell r="A243">
            <v>92640</v>
          </cell>
          <cell r="B243" t="str">
            <v/>
          </cell>
          <cell r="C243">
            <v>7.5</v>
          </cell>
          <cell r="D243">
            <v>0.6</v>
          </cell>
          <cell r="E243">
            <v>8.1</v>
          </cell>
          <cell r="F243">
            <v>8.25</v>
          </cell>
          <cell r="G243">
            <v>8.4600000000000009</v>
          </cell>
          <cell r="H243">
            <v>9.06</v>
          </cell>
          <cell r="I243">
            <v>9.51</v>
          </cell>
        </row>
        <row r="244">
          <cell r="A244">
            <v>92650</v>
          </cell>
          <cell r="B244" t="str">
            <v/>
          </cell>
          <cell r="C244">
            <v>7.5</v>
          </cell>
          <cell r="D244">
            <v>0.6</v>
          </cell>
          <cell r="E244">
            <v>8.1</v>
          </cell>
          <cell r="F244">
            <v>8.25</v>
          </cell>
          <cell r="G244">
            <v>8.4600000000000009</v>
          </cell>
          <cell r="H244">
            <v>9.06</v>
          </cell>
          <cell r="I244">
            <v>9.51</v>
          </cell>
        </row>
        <row r="245">
          <cell r="A245">
            <v>92660</v>
          </cell>
          <cell r="B245" t="str">
            <v/>
          </cell>
          <cell r="C245">
            <v>7.5</v>
          </cell>
          <cell r="D245">
            <v>0.6</v>
          </cell>
          <cell r="E245">
            <v>8.1</v>
          </cell>
          <cell r="F245">
            <v>8.25</v>
          </cell>
          <cell r="G245">
            <v>8.4600000000000009</v>
          </cell>
          <cell r="H245">
            <v>9.06</v>
          </cell>
          <cell r="I245">
            <v>9.51</v>
          </cell>
        </row>
        <row r="246">
          <cell r="A246">
            <v>92670</v>
          </cell>
          <cell r="B246" t="str">
            <v/>
          </cell>
          <cell r="C246">
            <v>7.5</v>
          </cell>
          <cell r="D246">
            <v>0.6</v>
          </cell>
          <cell r="E246">
            <v>8.1</v>
          </cell>
          <cell r="F246">
            <v>8.25</v>
          </cell>
          <cell r="G246">
            <v>8.4600000000000009</v>
          </cell>
          <cell r="H246">
            <v>9.06</v>
          </cell>
          <cell r="I246">
            <v>9.51</v>
          </cell>
        </row>
        <row r="247">
          <cell r="A247">
            <v>92680</v>
          </cell>
          <cell r="B247" t="str">
            <v/>
          </cell>
          <cell r="C247">
            <v>7.5</v>
          </cell>
          <cell r="D247">
            <v>0.6</v>
          </cell>
          <cell r="E247">
            <v>8.1</v>
          </cell>
          <cell r="F247">
            <v>8.25</v>
          </cell>
          <cell r="G247">
            <v>8.4600000000000009</v>
          </cell>
          <cell r="H247">
            <v>9.06</v>
          </cell>
          <cell r="I247">
            <v>9.51</v>
          </cell>
        </row>
        <row r="248">
          <cell r="A248">
            <v>92690</v>
          </cell>
          <cell r="B248" t="str">
            <v/>
          </cell>
          <cell r="C248">
            <v>7.5</v>
          </cell>
          <cell r="D248">
            <v>0.6</v>
          </cell>
          <cell r="E248">
            <v>8.1</v>
          </cell>
          <cell r="F248">
            <v>8.25</v>
          </cell>
          <cell r="G248">
            <v>8.4600000000000009</v>
          </cell>
          <cell r="H248">
            <v>9.06</v>
          </cell>
          <cell r="I248">
            <v>9.51</v>
          </cell>
        </row>
        <row r="249">
          <cell r="A249">
            <v>92700</v>
          </cell>
          <cell r="B249" t="str">
            <v/>
          </cell>
          <cell r="C249">
            <v>7.5</v>
          </cell>
          <cell r="D249">
            <v>0.6</v>
          </cell>
          <cell r="E249">
            <v>8.1</v>
          </cell>
          <cell r="F249">
            <v>8.25</v>
          </cell>
          <cell r="G249">
            <v>8.4600000000000009</v>
          </cell>
          <cell r="H249">
            <v>9.06</v>
          </cell>
          <cell r="I249">
            <v>9.51</v>
          </cell>
        </row>
        <row r="250">
          <cell r="A250">
            <v>92710</v>
          </cell>
          <cell r="B250" t="str">
            <v/>
          </cell>
          <cell r="C250">
            <v>7.5</v>
          </cell>
          <cell r="D250">
            <v>0.6</v>
          </cell>
          <cell r="E250">
            <v>8.1</v>
          </cell>
          <cell r="F250">
            <v>8.25</v>
          </cell>
          <cell r="G250">
            <v>8.4600000000000009</v>
          </cell>
          <cell r="H250">
            <v>9.06</v>
          </cell>
          <cell r="I250">
            <v>9.51</v>
          </cell>
        </row>
        <row r="251">
          <cell r="A251">
            <v>92720</v>
          </cell>
          <cell r="B251" t="str">
            <v/>
          </cell>
          <cell r="C251">
            <v>7.5</v>
          </cell>
          <cell r="D251">
            <v>0.6</v>
          </cell>
          <cell r="E251">
            <v>8.1</v>
          </cell>
          <cell r="F251">
            <v>8.25</v>
          </cell>
          <cell r="G251">
            <v>8.4600000000000009</v>
          </cell>
          <cell r="H251">
            <v>9.06</v>
          </cell>
          <cell r="I251">
            <v>9.51</v>
          </cell>
        </row>
        <row r="252">
          <cell r="A252">
            <v>92730</v>
          </cell>
          <cell r="B252" t="str">
            <v/>
          </cell>
          <cell r="C252">
            <v>7.5</v>
          </cell>
          <cell r="D252">
            <v>0.6</v>
          </cell>
          <cell r="E252">
            <v>8.1</v>
          </cell>
          <cell r="F252">
            <v>8.25</v>
          </cell>
          <cell r="G252">
            <v>8.4600000000000009</v>
          </cell>
          <cell r="H252">
            <v>9.06</v>
          </cell>
          <cell r="I252">
            <v>9.51</v>
          </cell>
        </row>
        <row r="253">
          <cell r="A253">
            <v>92740</v>
          </cell>
          <cell r="B253" t="str">
            <v/>
          </cell>
          <cell r="C253">
            <v>7.5</v>
          </cell>
          <cell r="D253">
            <v>0.6</v>
          </cell>
          <cell r="E253">
            <v>8.1</v>
          </cell>
          <cell r="F253">
            <v>8.25</v>
          </cell>
          <cell r="G253">
            <v>8.4600000000000009</v>
          </cell>
          <cell r="H253">
            <v>9.06</v>
          </cell>
          <cell r="I253">
            <v>9.51</v>
          </cell>
        </row>
        <row r="254">
          <cell r="A254">
            <v>92750</v>
          </cell>
          <cell r="B254" t="str">
            <v/>
          </cell>
          <cell r="C254">
            <v>7.5</v>
          </cell>
          <cell r="D254">
            <v>0.6</v>
          </cell>
          <cell r="E254">
            <v>8.1</v>
          </cell>
          <cell r="F254">
            <v>8.25</v>
          </cell>
          <cell r="G254">
            <v>8.4600000000000009</v>
          </cell>
          <cell r="H254">
            <v>9.06</v>
          </cell>
          <cell r="I254">
            <v>9.51</v>
          </cell>
        </row>
        <row r="255">
          <cell r="A255">
            <v>92760</v>
          </cell>
          <cell r="B255" t="str">
            <v/>
          </cell>
          <cell r="C255">
            <v>7.5</v>
          </cell>
          <cell r="D255">
            <v>0.6</v>
          </cell>
          <cell r="E255">
            <v>8.1</v>
          </cell>
          <cell r="F255">
            <v>8.25</v>
          </cell>
          <cell r="G255">
            <v>8.4600000000000009</v>
          </cell>
          <cell r="H255">
            <v>9.06</v>
          </cell>
          <cell r="I255">
            <v>9.51</v>
          </cell>
        </row>
        <row r="256">
          <cell r="A256">
            <v>92770</v>
          </cell>
          <cell r="B256" t="str">
            <v/>
          </cell>
          <cell r="C256">
            <v>7.5</v>
          </cell>
          <cell r="D256">
            <v>0.6</v>
          </cell>
          <cell r="E256">
            <v>8.1</v>
          </cell>
          <cell r="F256">
            <v>8.25</v>
          </cell>
          <cell r="G256">
            <v>8.4600000000000009</v>
          </cell>
          <cell r="H256">
            <v>9.06</v>
          </cell>
          <cell r="I256">
            <v>9.51</v>
          </cell>
        </row>
        <row r="257">
          <cell r="A257">
            <v>92780</v>
          </cell>
          <cell r="B257" t="str">
            <v/>
          </cell>
          <cell r="C257">
            <v>7.5</v>
          </cell>
          <cell r="D257">
            <v>0.6</v>
          </cell>
          <cell r="E257">
            <v>8.1</v>
          </cell>
          <cell r="F257">
            <v>8.25</v>
          </cell>
          <cell r="G257">
            <v>8.4600000000000009</v>
          </cell>
          <cell r="H257">
            <v>9.06</v>
          </cell>
          <cell r="I257">
            <v>9.51</v>
          </cell>
        </row>
        <row r="258">
          <cell r="A258">
            <v>92790</v>
          </cell>
          <cell r="B258" t="str">
            <v/>
          </cell>
          <cell r="C258">
            <v>7.5</v>
          </cell>
          <cell r="D258">
            <v>0.6</v>
          </cell>
          <cell r="E258">
            <v>8.1</v>
          </cell>
          <cell r="F258">
            <v>8.25</v>
          </cell>
          <cell r="G258">
            <v>8.4600000000000009</v>
          </cell>
          <cell r="H258">
            <v>9.06</v>
          </cell>
          <cell r="I258">
            <v>9.51</v>
          </cell>
        </row>
        <row r="259">
          <cell r="A259">
            <v>92800</v>
          </cell>
          <cell r="B259" t="str">
            <v/>
          </cell>
          <cell r="C259">
            <v>7.5</v>
          </cell>
          <cell r="D259">
            <v>0.6</v>
          </cell>
          <cell r="E259">
            <v>8.1</v>
          </cell>
          <cell r="F259">
            <v>8.25</v>
          </cell>
          <cell r="G259">
            <v>8.4600000000000009</v>
          </cell>
          <cell r="H259">
            <v>9.06</v>
          </cell>
          <cell r="I259">
            <v>9.51</v>
          </cell>
        </row>
        <row r="260">
          <cell r="A260">
            <v>92810</v>
          </cell>
          <cell r="B260" t="str">
            <v/>
          </cell>
          <cell r="C260">
            <v>7.5</v>
          </cell>
          <cell r="D260">
            <v>0.6</v>
          </cell>
          <cell r="E260">
            <v>8.1</v>
          </cell>
          <cell r="F260">
            <v>8.25</v>
          </cell>
          <cell r="G260">
            <v>8.4600000000000009</v>
          </cell>
          <cell r="H260">
            <v>9.06</v>
          </cell>
          <cell r="I260">
            <v>9.51</v>
          </cell>
        </row>
        <row r="261">
          <cell r="A261">
            <v>92820</v>
          </cell>
          <cell r="B261" t="str">
            <v/>
          </cell>
          <cell r="C261">
            <v>7.5</v>
          </cell>
          <cell r="D261">
            <v>0.6</v>
          </cell>
          <cell r="E261">
            <v>8.1</v>
          </cell>
          <cell r="F261">
            <v>8.25</v>
          </cell>
          <cell r="G261">
            <v>8.4600000000000009</v>
          </cell>
          <cell r="H261">
            <v>9.06</v>
          </cell>
          <cell r="I261">
            <v>9.51</v>
          </cell>
        </row>
        <row r="262">
          <cell r="A262">
            <v>92830</v>
          </cell>
          <cell r="B262" t="str">
            <v/>
          </cell>
          <cell r="C262">
            <v>7.5</v>
          </cell>
          <cell r="D262">
            <v>0.6</v>
          </cell>
          <cell r="E262">
            <v>8.1</v>
          </cell>
          <cell r="F262">
            <v>8.25</v>
          </cell>
          <cell r="G262">
            <v>8.4600000000000009</v>
          </cell>
          <cell r="H262">
            <v>9.06</v>
          </cell>
          <cell r="I262">
            <v>9.51</v>
          </cell>
        </row>
        <row r="263">
          <cell r="A263">
            <v>92840</v>
          </cell>
          <cell r="B263" t="str">
            <v/>
          </cell>
          <cell r="C263">
            <v>7.5</v>
          </cell>
          <cell r="D263">
            <v>0.6</v>
          </cell>
          <cell r="E263">
            <v>8.1</v>
          </cell>
          <cell r="F263">
            <v>8.25</v>
          </cell>
          <cell r="G263">
            <v>8.4600000000000009</v>
          </cell>
          <cell r="H263">
            <v>9.06</v>
          </cell>
          <cell r="I263">
            <v>9.51</v>
          </cell>
        </row>
        <row r="264">
          <cell r="A264">
            <v>92850</v>
          </cell>
          <cell r="B264" t="str">
            <v/>
          </cell>
          <cell r="C264">
            <v>7.5</v>
          </cell>
          <cell r="D264">
            <v>0.6</v>
          </cell>
          <cell r="E264">
            <v>8.1</v>
          </cell>
          <cell r="F264">
            <v>8.25</v>
          </cell>
          <cell r="G264">
            <v>8.4600000000000009</v>
          </cell>
          <cell r="H264">
            <v>9.06</v>
          </cell>
          <cell r="I264">
            <v>9.51</v>
          </cell>
        </row>
        <row r="265">
          <cell r="A265">
            <v>92860</v>
          </cell>
          <cell r="B265" t="str">
            <v/>
          </cell>
          <cell r="C265">
            <v>7.5</v>
          </cell>
          <cell r="D265">
            <v>0.6</v>
          </cell>
          <cell r="E265">
            <v>8.1</v>
          </cell>
          <cell r="F265">
            <v>8.25</v>
          </cell>
          <cell r="G265">
            <v>8.4600000000000009</v>
          </cell>
          <cell r="H265">
            <v>9.06</v>
          </cell>
          <cell r="I265">
            <v>9.51</v>
          </cell>
        </row>
        <row r="266">
          <cell r="A266">
            <v>92867.03</v>
          </cell>
          <cell r="B266" t="str">
            <v>PY - MSE</v>
          </cell>
          <cell r="C266">
            <v>7.5</v>
          </cell>
          <cell r="D266">
            <v>0.6</v>
          </cell>
          <cell r="E266">
            <v>8.1</v>
          </cell>
          <cell r="F266">
            <v>8.25</v>
          </cell>
          <cell r="G266">
            <v>8.4600000000000009</v>
          </cell>
          <cell r="H266">
            <v>9.06</v>
          </cell>
          <cell r="I266">
            <v>9.51</v>
          </cell>
        </row>
        <row r="267">
          <cell r="A267">
            <v>92870</v>
          </cell>
          <cell r="B267" t="str">
            <v/>
          </cell>
          <cell r="C267">
            <v>7.5</v>
          </cell>
          <cell r="D267">
            <v>0.54</v>
          </cell>
          <cell r="E267">
            <v>8.0399999999999991</v>
          </cell>
          <cell r="F267">
            <v>8.19</v>
          </cell>
          <cell r="G267">
            <v>8.4</v>
          </cell>
          <cell r="H267">
            <v>9</v>
          </cell>
          <cell r="I267">
            <v>9.4499999999999993</v>
          </cell>
        </row>
        <row r="268">
          <cell r="A268">
            <v>92880</v>
          </cell>
          <cell r="B268" t="str">
            <v/>
          </cell>
          <cell r="C268">
            <v>7.5</v>
          </cell>
          <cell r="D268">
            <v>0.34</v>
          </cell>
          <cell r="E268">
            <v>7.84</v>
          </cell>
          <cell r="F268">
            <v>7.99</v>
          </cell>
          <cell r="G268">
            <v>8.2000000000000011</v>
          </cell>
          <cell r="H268">
            <v>8.8000000000000007</v>
          </cell>
          <cell r="I268">
            <v>9.25</v>
          </cell>
        </row>
        <row r="269">
          <cell r="A269">
            <v>92882.03</v>
          </cell>
          <cell r="B269" t="str">
            <v>PT</v>
          </cell>
          <cell r="C269">
            <v>7.5</v>
          </cell>
          <cell r="D269">
            <v>0.3</v>
          </cell>
          <cell r="E269">
            <v>7.8</v>
          </cell>
          <cell r="F269">
            <v>7.95</v>
          </cell>
          <cell r="G269">
            <v>8.16</v>
          </cell>
          <cell r="H269">
            <v>8.76</v>
          </cell>
          <cell r="I269">
            <v>9.2099999999999991</v>
          </cell>
        </row>
        <row r="270">
          <cell r="A270">
            <v>92890</v>
          </cell>
          <cell r="B270" t="str">
            <v/>
          </cell>
          <cell r="C270">
            <v>7.5</v>
          </cell>
          <cell r="D270">
            <v>0.14000000000000001</v>
          </cell>
          <cell r="E270">
            <v>7.64</v>
          </cell>
          <cell r="F270">
            <v>7.79</v>
          </cell>
          <cell r="G270">
            <v>8</v>
          </cell>
          <cell r="H270">
            <v>8.6</v>
          </cell>
          <cell r="I270">
            <v>9.0499999999999989</v>
          </cell>
        </row>
        <row r="271">
          <cell r="A271">
            <v>92897.03</v>
          </cell>
          <cell r="B271" t="str">
            <v>PX</v>
          </cell>
          <cell r="C271">
            <v>7.5</v>
          </cell>
          <cell r="D271">
            <v>0</v>
          </cell>
          <cell r="E271">
            <v>7.5</v>
          </cell>
          <cell r="F271">
            <v>7.65</v>
          </cell>
          <cell r="G271">
            <v>7.86</v>
          </cell>
          <cell r="H271">
            <v>8.4600000000000009</v>
          </cell>
          <cell r="I271">
            <v>8.91</v>
          </cell>
        </row>
        <row r="272">
          <cell r="A272">
            <v>92900</v>
          </cell>
          <cell r="B272" t="str">
            <v/>
          </cell>
          <cell r="C272">
            <v>7.5</v>
          </cell>
          <cell r="D272">
            <v>0</v>
          </cell>
          <cell r="E272">
            <v>7.5</v>
          </cell>
          <cell r="F272">
            <v>7.65</v>
          </cell>
          <cell r="G272">
            <v>7.86</v>
          </cell>
          <cell r="H272">
            <v>8.4600000000000009</v>
          </cell>
          <cell r="I272">
            <v>8.91</v>
          </cell>
        </row>
        <row r="273">
          <cell r="A273">
            <v>92910</v>
          </cell>
          <cell r="B273" t="str">
            <v/>
          </cell>
          <cell r="C273">
            <v>7.5</v>
          </cell>
          <cell r="D273">
            <v>0</v>
          </cell>
          <cell r="E273">
            <v>7.5</v>
          </cell>
          <cell r="F273">
            <v>7.65</v>
          </cell>
          <cell r="G273">
            <v>7.86</v>
          </cell>
          <cell r="H273">
            <v>8.4600000000000009</v>
          </cell>
          <cell r="I273">
            <v>8.91</v>
          </cell>
        </row>
        <row r="274">
          <cell r="A274">
            <v>92920</v>
          </cell>
          <cell r="B274" t="str">
            <v/>
          </cell>
          <cell r="C274">
            <v>7.5</v>
          </cell>
          <cell r="D274">
            <v>0</v>
          </cell>
          <cell r="E274">
            <v>7.5</v>
          </cell>
          <cell r="F274">
            <v>7.65</v>
          </cell>
          <cell r="G274">
            <v>7.86</v>
          </cell>
          <cell r="H274">
            <v>8.4600000000000009</v>
          </cell>
          <cell r="I274">
            <v>8.91</v>
          </cell>
        </row>
        <row r="275">
          <cell r="A275">
            <v>92927.03</v>
          </cell>
          <cell r="B275" t="str">
            <v>BS</v>
          </cell>
          <cell r="C275">
            <v>7.5</v>
          </cell>
          <cell r="D275">
            <v>0</v>
          </cell>
          <cell r="E275">
            <v>7.5</v>
          </cell>
          <cell r="F275">
            <v>7.65</v>
          </cell>
          <cell r="G275">
            <v>7.86</v>
          </cell>
          <cell r="H275">
            <v>8.4600000000000009</v>
          </cell>
          <cell r="I275">
            <v>8.91</v>
          </cell>
        </row>
        <row r="276">
          <cell r="A276">
            <v>92930</v>
          </cell>
          <cell r="B276" t="str">
            <v/>
          </cell>
          <cell r="C276">
            <v>7.5</v>
          </cell>
          <cell r="D276">
            <v>0</v>
          </cell>
          <cell r="E276">
            <v>7.5</v>
          </cell>
          <cell r="F276">
            <v>7.65</v>
          </cell>
          <cell r="G276">
            <v>7.86</v>
          </cell>
          <cell r="H276">
            <v>8.4600000000000009</v>
          </cell>
          <cell r="I276">
            <v>8.91</v>
          </cell>
        </row>
        <row r="277">
          <cell r="A277">
            <v>92940</v>
          </cell>
          <cell r="B277" t="str">
            <v/>
          </cell>
          <cell r="C277">
            <v>7.5</v>
          </cell>
          <cell r="D277">
            <v>0</v>
          </cell>
          <cell r="E277">
            <v>7.5</v>
          </cell>
          <cell r="F277">
            <v>7.65</v>
          </cell>
          <cell r="G277">
            <v>7.86</v>
          </cell>
          <cell r="H277">
            <v>8.4600000000000009</v>
          </cell>
          <cell r="I277">
            <v>8.91</v>
          </cell>
        </row>
        <row r="278">
          <cell r="A278">
            <v>92950</v>
          </cell>
          <cell r="B278" t="str">
            <v/>
          </cell>
          <cell r="C278">
            <v>7.5</v>
          </cell>
          <cell r="D278">
            <v>0</v>
          </cell>
          <cell r="E278">
            <v>7.5</v>
          </cell>
          <cell r="F278">
            <v>7.65</v>
          </cell>
          <cell r="G278">
            <v>7.86</v>
          </cell>
          <cell r="H278">
            <v>8.4600000000000009</v>
          </cell>
          <cell r="I278">
            <v>8.91</v>
          </cell>
        </row>
        <row r="279">
          <cell r="A279">
            <v>92960</v>
          </cell>
          <cell r="B279" t="str">
            <v/>
          </cell>
          <cell r="C279">
            <v>7.5</v>
          </cell>
          <cell r="D279">
            <v>0</v>
          </cell>
          <cell r="E279">
            <v>7.5</v>
          </cell>
          <cell r="F279">
            <v>7.65</v>
          </cell>
          <cell r="G279">
            <v>7.86</v>
          </cell>
          <cell r="H279">
            <v>8.4600000000000009</v>
          </cell>
          <cell r="I279">
            <v>8.91</v>
          </cell>
        </row>
        <row r="280">
          <cell r="A280">
            <v>92970</v>
          </cell>
          <cell r="B280" t="str">
            <v/>
          </cell>
          <cell r="C280">
            <v>7.5</v>
          </cell>
          <cell r="D280">
            <v>0</v>
          </cell>
          <cell r="E280">
            <v>7.5</v>
          </cell>
          <cell r="F280">
            <v>7.65</v>
          </cell>
          <cell r="G280">
            <v>7.86</v>
          </cell>
          <cell r="H280">
            <v>8.4600000000000009</v>
          </cell>
          <cell r="I280">
            <v>8.91</v>
          </cell>
        </row>
        <row r="281">
          <cell r="A281">
            <v>92980</v>
          </cell>
          <cell r="B281" t="str">
            <v/>
          </cell>
          <cell r="C281">
            <v>7.5</v>
          </cell>
          <cell r="D281">
            <v>0</v>
          </cell>
          <cell r="E281">
            <v>7.5</v>
          </cell>
          <cell r="F281">
            <v>7.65</v>
          </cell>
          <cell r="G281">
            <v>7.86</v>
          </cell>
          <cell r="H281">
            <v>8.4600000000000009</v>
          </cell>
          <cell r="I281">
            <v>8.91</v>
          </cell>
        </row>
        <row r="282">
          <cell r="A282">
            <v>92990</v>
          </cell>
          <cell r="B282" t="str">
            <v/>
          </cell>
          <cell r="C282">
            <v>7.5</v>
          </cell>
          <cell r="D282">
            <v>0</v>
          </cell>
          <cell r="E282">
            <v>7.5</v>
          </cell>
          <cell r="F282">
            <v>7.65</v>
          </cell>
          <cell r="G282">
            <v>7.86</v>
          </cell>
          <cell r="H282">
            <v>8.4600000000000009</v>
          </cell>
          <cell r="I282">
            <v>8.91</v>
          </cell>
        </row>
        <row r="283">
          <cell r="A283">
            <v>93000</v>
          </cell>
          <cell r="B283" t="str">
            <v/>
          </cell>
          <cell r="C283">
            <v>7.5</v>
          </cell>
          <cell r="D283">
            <v>0</v>
          </cell>
          <cell r="E283">
            <v>7.5</v>
          </cell>
          <cell r="F283">
            <v>7.65</v>
          </cell>
          <cell r="G283">
            <v>7.86</v>
          </cell>
          <cell r="H283">
            <v>8.4600000000000009</v>
          </cell>
          <cell r="I283">
            <v>8.91</v>
          </cell>
        </row>
        <row r="302">
          <cell r="A302">
            <v>93000</v>
          </cell>
          <cell r="B302" t="str">
            <v/>
          </cell>
          <cell r="C302">
            <v>7.5</v>
          </cell>
          <cell r="D302">
            <v>0</v>
          </cell>
          <cell r="E302">
            <v>7.5</v>
          </cell>
          <cell r="F302">
            <v>7.65</v>
          </cell>
          <cell r="G302">
            <v>7.86</v>
          </cell>
          <cell r="H302">
            <v>8.4600000000000009</v>
          </cell>
          <cell r="I302">
            <v>8.91</v>
          </cell>
        </row>
        <row r="303">
          <cell r="A303">
            <v>93010</v>
          </cell>
          <cell r="B303" t="str">
            <v/>
          </cell>
          <cell r="C303">
            <v>7.5</v>
          </cell>
          <cell r="D303">
            <v>0</v>
          </cell>
          <cell r="E303">
            <v>7.5</v>
          </cell>
          <cell r="F303">
            <v>7.65</v>
          </cell>
          <cell r="G303">
            <v>7.86</v>
          </cell>
          <cell r="H303">
            <v>8.4600000000000009</v>
          </cell>
          <cell r="I303">
            <v>8.91</v>
          </cell>
        </row>
        <row r="304">
          <cell r="A304">
            <v>93020</v>
          </cell>
          <cell r="B304" t="str">
            <v/>
          </cell>
          <cell r="C304">
            <v>7.5</v>
          </cell>
          <cell r="D304">
            <v>0</v>
          </cell>
          <cell r="E304">
            <v>7.5</v>
          </cell>
          <cell r="F304">
            <v>7.65</v>
          </cell>
          <cell r="G304">
            <v>7.86</v>
          </cell>
          <cell r="H304">
            <v>8.4600000000000009</v>
          </cell>
          <cell r="I304">
            <v>8.91</v>
          </cell>
        </row>
        <row r="305">
          <cell r="A305">
            <v>93030</v>
          </cell>
          <cell r="B305" t="str">
            <v/>
          </cell>
          <cell r="C305">
            <v>7.5</v>
          </cell>
          <cell r="D305">
            <v>0</v>
          </cell>
          <cell r="E305">
            <v>7.5</v>
          </cell>
          <cell r="F305">
            <v>7.65</v>
          </cell>
          <cell r="G305">
            <v>7.86</v>
          </cell>
          <cell r="H305">
            <v>8.4600000000000009</v>
          </cell>
          <cell r="I305">
            <v>8.91</v>
          </cell>
        </row>
        <row r="306">
          <cell r="A306">
            <v>93040</v>
          </cell>
          <cell r="B306" t="str">
            <v/>
          </cell>
          <cell r="C306">
            <v>7.5</v>
          </cell>
          <cell r="D306">
            <v>0</v>
          </cell>
          <cell r="E306">
            <v>7.5</v>
          </cell>
          <cell r="F306">
            <v>7.65</v>
          </cell>
          <cell r="G306">
            <v>7.86</v>
          </cell>
          <cell r="H306">
            <v>8.4600000000000009</v>
          </cell>
          <cell r="I306">
            <v>8.91</v>
          </cell>
        </row>
        <row r="307">
          <cell r="A307">
            <v>93050</v>
          </cell>
          <cell r="B307" t="str">
            <v/>
          </cell>
          <cell r="C307">
            <v>7.5</v>
          </cell>
          <cell r="D307">
            <v>0</v>
          </cell>
          <cell r="E307">
            <v>7.5</v>
          </cell>
          <cell r="F307">
            <v>7.65</v>
          </cell>
          <cell r="G307">
            <v>7.86</v>
          </cell>
          <cell r="H307">
            <v>8.4600000000000009</v>
          </cell>
          <cell r="I307">
            <v>8.91</v>
          </cell>
        </row>
        <row r="308">
          <cell r="A308">
            <v>93060</v>
          </cell>
          <cell r="B308" t="str">
            <v/>
          </cell>
          <cell r="C308">
            <v>7.5</v>
          </cell>
          <cell r="D308">
            <v>0</v>
          </cell>
          <cell r="E308">
            <v>7.5</v>
          </cell>
          <cell r="F308">
            <v>7.65</v>
          </cell>
          <cell r="G308">
            <v>7.86</v>
          </cell>
          <cell r="H308">
            <v>8.4600000000000009</v>
          </cell>
          <cell r="I308">
            <v>8.91</v>
          </cell>
        </row>
        <row r="309">
          <cell r="A309">
            <v>93070</v>
          </cell>
          <cell r="B309" t="str">
            <v/>
          </cell>
          <cell r="C309">
            <v>7.5</v>
          </cell>
          <cell r="D309">
            <v>0</v>
          </cell>
          <cell r="E309">
            <v>7.5</v>
          </cell>
          <cell r="F309">
            <v>7.65</v>
          </cell>
          <cell r="G309">
            <v>7.86</v>
          </cell>
          <cell r="H309">
            <v>8.4600000000000009</v>
          </cell>
          <cell r="I309">
            <v>8.91</v>
          </cell>
        </row>
        <row r="310">
          <cell r="A310">
            <v>93080</v>
          </cell>
          <cell r="B310" t="str">
            <v/>
          </cell>
          <cell r="C310">
            <v>7.5</v>
          </cell>
          <cell r="D310">
            <v>0</v>
          </cell>
          <cell r="E310">
            <v>7.5</v>
          </cell>
          <cell r="F310">
            <v>7.65</v>
          </cell>
          <cell r="G310">
            <v>7.86</v>
          </cell>
          <cell r="H310">
            <v>8.4600000000000009</v>
          </cell>
          <cell r="I310">
            <v>8.91</v>
          </cell>
        </row>
        <row r="311">
          <cell r="A311">
            <v>93090</v>
          </cell>
          <cell r="B311" t="str">
            <v/>
          </cell>
          <cell r="C311">
            <v>7.5</v>
          </cell>
          <cell r="D311">
            <v>0</v>
          </cell>
          <cell r="E311">
            <v>7.5</v>
          </cell>
          <cell r="F311">
            <v>7.65</v>
          </cell>
          <cell r="G311">
            <v>7.86</v>
          </cell>
          <cell r="H311">
            <v>8.4600000000000009</v>
          </cell>
          <cell r="I311">
            <v>8.91</v>
          </cell>
        </row>
        <row r="312">
          <cell r="A312">
            <v>93100</v>
          </cell>
          <cell r="B312" t="str">
            <v/>
          </cell>
          <cell r="C312">
            <v>7.5</v>
          </cell>
          <cell r="D312">
            <v>0</v>
          </cell>
          <cell r="E312">
            <v>7.5</v>
          </cell>
          <cell r="F312">
            <v>7.65</v>
          </cell>
          <cell r="G312">
            <v>7.86</v>
          </cell>
          <cell r="H312">
            <v>8.4600000000000009</v>
          </cell>
          <cell r="I312">
            <v>8.91</v>
          </cell>
        </row>
        <row r="313">
          <cell r="A313">
            <v>93110</v>
          </cell>
          <cell r="B313" t="str">
            <v/>
          </cell>
          <cell r="C313">
            <v>7.5</v>
          </cell>
          <cell r="D313">
            <v>0</v>
          </cell>
          <cell r="E313">
            <v>7.5</v>
          </cell>
          <cell r="F313">
            <v>7.65</v>
          </cell>
          <cell r="G313">
            <v>7.86</v>
          </cell>
          <cell r="H313">
            <v>8.4600000000000009</v>
          </cell>
          <cell r="I313">
            <v>8.91</v>
          </cell>
        </row>
        <row r="314">
          <cell r="A314">
            <v>93120</v>
          </cell>
          <cell r="B314" t="str">
            <v/>
          </cell>
          <cell r="C314">
            <v>7.5</v>
          </cell>
          <cell r="D314">
            <v>0</v>
          </cell>
          <cell r="E314">
            <v>7.5</v>
          </cell>
          <cell r="F314">
            <v>7.65</v>
          </cell>
          <cell r="G314">
            <v>7.86</v>
          </cell>
          <cell r="H314">
            <v>8.4600000000000009</v>
          </cell>
          <cell r="I314">
            <v>8.91</v>
          </cell>
        </row>
        <row r="315">
          <cell r="A315">
            <v>93130</v>
          </cell>
          <cell r="B315" t="str">
            <v/>
          </cell>
          <cell r="C315">
            <v>7.5</v>
          </cell>
          <cell r="D315">
            <v>0</v>
          </cell>
          <cell r="E315">
            <v>7.5</v>
          </cell>
          <cell r="F315">
            <v>7.65</v>
          </cell>
          <cell r="G315">
            <v>7.86</v>
          </cell>
          <cell r="H315">
            <v>8.4600000000000009</v>
          </cell>
          <cell r="I315">
            <v>8.91</v>
          </cell>
        </row>
        <row r="316">
          <cell r="A316">
            <v>93140</v>
          </cell>
          <cell r="B316" t="str">
            <v/>
          </cell>
          <cell r="C316">
            <v>7.5</v>
          </cell>
          <cell r="D316">
            <v>0</v>
          </cell>
          <cell r="E316">
            <v>7.5</v>
          </cell>
          <cell r="F316">
            <v>7.65</v>
          </cell>
          <cell r="G316">
            <v>7.86</v>
          </cell>
          <cell r="H316">
            <v>8.4600000000000009</v>
          </cell>
          <cell r="I316">
            <v>8.91</v>
          </cell>
        </row>
        <row r="317">
          <cell r="A317">
            <v>93150</v>
          </cell>
          <cell r="B317" t="str">
            <v/>
          </cell>
          <cell r="C317">
            <v>7.5</v>
          </cell>
          <cell r="D317">
            <v>0</v>
          </cell>
          <cell r="E317">
            <v>7.5</v>
          </cell>
          <cell r="F317">
            <v>7.65</v>
          </cell>
          <cell r="G317">
            <v>7.86</v>
          </cell>
          <cell r="H317">
            <v>8.4600000000000009</v>
          </cell>
          <cell r="I317">
            <v>8.91</v>
          </cell>
        </row>
        <row r="318">
          <cell r="A318">
            <v>93160</v>
          </cell>
          <cell r="B318" t="str">
            <v/>
          </cell>
          <cell r="C318">
            <v>7.5</v>
          </cell>
          <cell r="D318">
            <v>0</v>
          </cell>
          <cell r="E318">
            <v>7.5</v>
          </cell>
          <cell r="F318">
            <v>7.65</v>
          </cell>
          <cell r="G318">
            <v>7.86</v>
          </cell>
          <cell r="H318">
            <v>8.4600000000000009</v>
          </cell>
          <cell r="I318">
            <v>8.91</v>
          </cell>
        </row>
        <row r="319">
          <cell r="A319">
            <v>93170</v>
          </cell>
          <cell r="B319" t="str">
            <v/>
          </cell>
          <cell r="C319">
            <v>7.5</v>
          </cell>
          <cell r="D319">
            <v>0</v>
          </cell>
          <cell r="E319">
            <v>7.5</v>
          </cell>
          <cell r="F319">
            <v>7.65</v>
          </cell>
          <cell r="G319">
            <v>7.86</v>
          </cell>
          <cell r="H319">
            <v>8.4600000000000009</v>
          </cell>
          <cell r="I319">
            <v>8.91</v>
          </cell>
        </row>
        <row r="320">
          <cell r="A320">
            <v>93180</v>
          </cell>
          <cell r="B320" t="str">
            <v/>
          </cell>
          <cell r="C320">
            <v>7.5</v>
          </cell>
          <cell r="D320">
            <v>0</v>
          </cell>
          <cell r="E320">
            <v>7.5</v>
          </cell>
          <cell r="F320">
            <v>7.65</v>
          </cell>
          <cell r="G320">
            <v>7.86</v>
          </cell>
          <cell r="H320">
            <v>8.4600000000000009</v>
          </cell>
          <cell r="I320">
            <v>8.91</v>
          </cell>
        </row>
        <row r="321">
          <cell r="A321">
            <v>93190</v>
          </cell>
          <cell r="B321" t="str">
            <v/>
          </cell>
          <cell r="C321">
            <v>7.5</v>
          </cell>
          <cell r="D321">
            <v>0</v>
          </cell>
          <cell r="E321">
            <v>7.5</v>
          </cell>
          <cell r="F321">
            <v>7.65</v>
          </cell>
          <cell r="G321">
            <v>7.86</v>
          </cell>
          <cell r="H321">
            <v>8.4600000000000009</v>
          </cell>
          <cell r="I321">
            <v>8.91</v>
          </cell>
        </row>
        <row r="322">
          <cell r="A322">
            <v>93200</v>
          </cell>
          <cell r="B322" t="str">
            <v/>
          </cell>
          <cell r="C322">
            <v>7.5</v>
          </cell>
          <cell r="D322">
            <v>0</v>
          </cell>
          <cell r="E322">
            <v>7.5</v>
          </cell>
          <cell r="F322">
            <v>7.65</v>
          </cell>
          <cell r="G322">
            <v>7.86</v>
          </cell>
          <cell r="H322">
            <v>8.4600000000000009</v>
          </cell>
          <cell r="I322">
            <v>8.91</v>
          </cell>
        </row>
        <row r="323">
          <cell r="A323">
            <v>93210</v>
          </cell>
          <cell r="B323" t="str">
            <v/>
          </cell>
          <cell r="C323">
            <v>7.5</v>
          </cell>
          <cell r="D323">
            <v>0</v>
          </cell>
          <cell r="E323">
            <v>7.5</v>
          </cell>
          <cell r="F323">
            <v>7.65</v>
          </cell>
          <cell r="G323">
            <v>7.86</v>
          </cell>
          <cell r="H323">
            <v>8.4600000000000009</v>
          </cell>
          <cell r="I323">
            <v>8.91</v>
          </cell>
        </row>
        <row r="324">
          <cell r="A324">
            <v>93220</v>
          </cell>
          <cell r="B324" t="str">
            <v/>
          </cell>
          <cell r="C324">
            <v>7.5</v>
          </cell>
          <cell r="D324">
            <v>0</v>
          </cell>
          <cell r="E324">
            <v>7.5</v>
          </cell>
          <cell r="F324">
            <v>7.65</v>
          </cell>
          <cell r="G324">
            <v>7.86</v>
          </cell>
          <cell r="H324">
            <v>8.4600000000000009</v>
          </cell>
          <cell r="I324">
            <v>8.91</v>
          </cell>
        </row>
        <row r="325">
          <cell r="A325">
            <v>93230</v>
          </cell>
          <cell r="B325" t="str">
            <v/>
          </cell>
          <cell r="C325">
            <v>7.5</v>
          </cell>
          <cell r="D325">
            <v>0</v>
          </cell>
          <cell r="E325">
            <v>7.5</v>
          </cell>
          <cell r="F325">
            <v>7.65</v>
          </cell>
          <cell r="G325">
            <v>7.86</v>
          </cell>
          <cell r="H325">
            <v>8.4600000000000009</v>
          </cell>
          <cell r="I325">
            <v>8.91</v>
          </cell>
        </row>
        <row r="326">
          <cell r="A326">
            <v>93240</v>
          </cell>
          <cell r="B326" t="str">
            <v/>
          </cell>
          <cell r="C326">
            <v>7.5</v>
          </cell>
          <cell r="D326">
            <v>0</v>
          </cell>
          <cell r="E326">
            <v>7.5</v>
          </cell>
          <cell r="F326">
            <v>7.65</v>
          </cell>
          <cell r="G326">
            <v>7.86</v>
          </cell>
          <cell r="H326">
            <v>8.4600000000000009</v>
          </cell>
          <cell r="I326">
            <v>8.91</v>
          </cell>
        </row>
        <row r="327">
          <cell r="A327">
            <v>93250</v>
          </cell>
          <cell r="B327" t="str">
            <v/>
          </cell>
          <cell r="C327">
            <v>7.5</v>
          </cell>
          <cell r="D327">
            <v>0</v>
          </cell>
          <cell r="E327">
            <v>7.5</v>
          </cell>
          <cell r="F327">
            <v>7.65</v>
          </cell>
          <cell r="G327">
            <v>7.86</v>
          </cell>
          <cell r="H327">
            <v>8.4600000000000009</v>
          </cell>
          <cell r="I327">
            <v>8.91</v>
          </cell>
        </row>
        <row r="328">
          <cell r="A328">
            <v>93260</v>
          </cell>
          <cell r="B328" t="str">
            <v/>
          </cell>
          <cell r="C328">
            <v>7.5</v>
          </cell>
          <cell r="D328">
            <v>0</v>
          </cell>
          <cell r="E328">
            <v>7.5</v>
          </cell>
          <cell r="F328">
            <v>7.65</v>
          </cell>
          <cell r="G328">
            <v>7.86</v>
          </cell>
          <cell r="H328">
            <v>8.4600000000000009</v>
          </cell>
          <cell r="I328">
            <v>8.91</v>
          </cell>
        </row>
        <row r="329">
          <cell r="A329">
            <v>93270</v>
          </cell>
          <cell r="B329" t="str">
            <v/>
          </cell>
          <cell r="C329">
            <v>7.5</v>
          </cell>
          <cell r="D329">
            <v>0</v>
          </cell>
          <cell r="E329">
            <v>7.5</v>
          </cell>
          <cell r="F329">
            <v>7.65</v>
          </cell>
          <cell r="G329">
            <v>7.86</v>
          </cell>
          <cell r="H329">
            <v>8.4600000000000009</v>
          </cell>
          <cell r="I329">
            <v>8.91</v>
          </cell>
        </row>
        <row r="330">
          <cell r="A330">
            <v>93280</v>
          </cell>
          <cell r="B330" t="str">
            <v/>
          </cell>
          <cell r="C330">
            <v>7.5</v>
          </cell>
          <cell r="D330">
            <v>0</v>
          </cell>
          <cell r="E330">
            <v>7.5</v>
          </cell>
          <cell r="F330">
            <v>7.65</v>
          </cell>
          <cell r="G330">
            <v>7.86</v>
          </cell>
          <cell r="H330">
            <v>8.4600000000000009</v>
          </cell>
          <cell r="I330">
            <v>8.91</v>
          </cell>
        </row>
        <row r="331">
          <cell r="A331">
            <v>93290</v>
          </cell>
          <cell r="B331" t="str">
            <v/>
          </cell>
          <cell r="C331">
            <v>7.5</v>
          </cell>
          <cell r="D331">
            <v>0</v>
          </cell>
          <cell r="E331">
            <v>7.5</v>
          </cell>
          <cell r="F331">
            <v>7.65</v>
          </cell>
          <cell r="G331">
            <v>7.86</v>
          </cell>
          <cell r="H331">
            <v>8.4600000000000009</v>
          </cell>
          <cell r="I331">
            <v>8.91</v>
          </cell>
        </row>
        <row r="332">
          <cell r="A332">
            <v>93300</v>
          </cell>
          <cell r="B332" t="str">
            <v/>
          </cell>
          <cell r="C332">
            <v>7.5</v>
          </cell>
          <cell r="D332">
            <v>0</v>
          </cell>
          <cell r="E332">
            <v>7.5</v>
          </cell>
          <cell r="F332">
            <v>7.65</v>
          </cell>
          <cell r="G332">
            <v>7.86</v>
          </cell>
          <cell r="H332">
            <v>8.4600000000000009</v>
          </cell>
          <cell r="I332">
            <v>8.91</v>
          </cell>
        </row>
        <row r="333">
          <cell r="A333">
            <v>93310</v>
          </cell>
          <cell r="B333" t="str">
            <v/>
          </cell>
          <cell r="C333">
            <v>7.5</v>
          </cell>
          <cell r="D333">
            <v>0</v>
          </cell>
          <cell r="E333">
            <v>7.5</v>
          </cell>
          <cell r="F333">
            <v>7.65</v>
          </cell>
          <cell r="G333">
            <v>7.86</v>
          </cell>
          <cell r="H333">
            <v>8.4600000000000009</v>
          </cell>
          <cell r="I333">
            <v>8.91</v>
          </cell>
        </row>
        <row r="334">
          <cell r="A334">
            <v>93320</v>
          </cell>
          <cell r="B334" t="str">
            <v/>
          </cell>
          <cell r="C334">
            <v>7.5</v>
          </cell>
          <cell r="D334">
            <v>0</v>
          </cell>
          <cell r="E334">
            <v>7.5</v>
          </cell>
          <cell r="F334">
            <v>7.65</v>
          </cell>
          <cell r="G334">
            <v>7.86</v>
          </cell>
          <cell r="H334">
            <v>8.4600000000000009</v>
          </cell>
          <cell r="I334">
            <v>8.91</v>
          </cell>
        </row>
        <row r="335">
          <cell r="A335">
            <v>93330</v>
          </cell>
          <cell r="B335" t="str">
            <v/>
          </cell>
          <cell r="C335">
            <v>7.5</v>
          </cell>
          <cell r="D335">
            <v>0</v>
          </cell>
          <cell r="E335">
            <v>7.5</v>
          </cell>
          <cell r="F335">
            <v>7.65</v>
          </cell>
          <cell r="G335">
            <v>7.86</v>
          </cell>
          <cell r="H335">
            <v>8.4600000000000009</v>
          </cell>
          <cell r="I335">
            <v>8.91</v>
          </cell>
        </row>
        <row r="336">
          <cell r="A336">
            <v>93340</v>
          </cell>
          <cell r="B336" t="str">
            <v/>
          </cell>
          <cell r="C336">
            <v>7.5</v>
          </cell>
          <cell r="D336">
            <v>0</v>
          </cell>
          <cell r="E336">
            <v>7.5</v>
          </cell>
          <cell r="F336">
            <v>7.65</v>
          </cell>
          <cell r="G336">
            <v>7.86</v>
          </cell>
          <cell r="H336">
            <v>8.4600000000000009</v>
          </cell>
          <cell r="I336">
            <v>8.91</v>
          </cell>
        </row>
        <row r="337">
          <cell r="A337">
            <v>93350</v>
          </cell>
          <cell r="B337" t="str">
            <v/>
          </cell>
          <cell r="C337">
            <v>7.5</v>
          </cell>
          <cell r="D337">
            <v>0</v>
          </cell>
          <cell r="E337">
            <v>7.5</v>
          </cell>
          <cell r="F337">
            <v>7.65</v>
          </cell>
          <cell r="G337">
            <v>7.86</v>
          </cell>
          <cell r="H337">
            <v>8.4600000000000009</v>
          </cell>
          <cell r="I337">
            <v>8.91</v>
          </cell>
        </row>
        <row r="338">
          <cell r="A338">
            <v>93360</v>
          </cell>
          <cell r="B338" t="str">
            <v/>
          </cell>
          <cell r="C338">
            <v>7.5</v>
          </cell>
          <cell r="D338">
            <v>0</v>
          </cell>
          <cell r="E338">
            <v>7.5</v>
          </cell>
          <cell r="F338">
            <v>7.65</v>
          </cell>
          <cell r="G338">
            <v>7.86</v>
          </cell>
          <cell r="H338">
            <v>8.4600000000000009</v>
          </cell>
          <cell r="I338">
            <v>8.91</v>
          </cell>
        </row>
        <row r="339">
          <cell r="A339">
            <v>93370</v>
          </cell>
          <cell r="B339" t="str">
            <v/>
          </cell>
          <cell r="C339">
            <v>7.5</v>
          </cell>
          <cell r="D339">
            <v>0</v>
          </cell>
          <cell r="E339">
            <v>7.5</v>
          </cell>
          <cell r="F339">
            <v>7.65</v>
          </cell>
          <cell r="G339">
            <v>7.86</v>
          </cell>
          <cell r="H339">
            <v>8.4600000000000009</v>
          </cell>
          <cell r="I339">
            <v>8.91</v>
          </cell>
        </row>
        <row r="340">
          <cell r="A340">
            <v>93380</v>
          </cell>
          <cell r="B340" t="str">
            <v/>
          </cell>
          <cell r="C340">
            <v>7.5</v>
          </cell>
          <cell r="D340">
            <v>0</v>
          </cell>
          <cell r="E340">
            <v>7.5</v>
          </cell>
          <cell r="F340">
            <v>7.65</v>
          </cell>
          <cell r="G340">
            <v>7.86</v>
          </cell>
          <cell r="H340">
            <v>8.4600000000000009</v>
          </cell>
          <cell r="I340">
            <v>8.91</v>
          </cell>
        </row>
        <row r="341">
          <cell r="A341">
            <v>93390</v>
          </cell>
          <cell r="B341" t="str">
            <v/>
          </cell>
          <cell r="C341">
            <v>7.5</v>
          </cell>
          <cell r="D341">
            <v>0</v>
          </cell>
          <cell r="E341">
            <v>7.5</v>
          </cell>
          <cell r="F341">
            <v>7.65</v>
          </cell>
          <cell r="G341">
            <v>7.86</v>
          </cell>
          <cell r="H341">
            <v>8.4600000000000009</v>
          </cell>
          <cell r="I341">
            <v>8.91</v>
          </cell>
        </row>
        <row r="342">
          <cell r="A342">
            <v>93400</v>
          </cell>
          <cell r="B342" t="str">
            <v/>
          </cell>
          <cell r="C342">
            <v>7.5</v>
          </cell>
          <cell r="D342">
            <v>0</v>
          </cell>
          <cell r="E342">
            <v>7.5</v>
          </cell>
          <cell r="F342">
            <v>7.65</v>
          </cell>
          <cell r="G342">
            <v>7.86</v>
          </cell>
          <cell r="H342">
            <v>8.4600000000000009</v>
          </cell>
          <cell r="I342">
            <v>8.91</v>
          </cell>
        </row>
        <row r="343">
          <cell r="A343">
            <v>93410</v>
          </cell>
          <cell r="B343" t="str">
            <v/>
          </cell>
          <cell r="C343">
            <v>7.5</v>
          </cell>
          <cell r="D343">
            <v>0</v>
          </cell>
          <cell r="E343">
            <v>7.5</v>
          </cell>
          <cell r="F343">
            <v>7.65</v>
          </cell>
          <cell r="G343">
            <v>7.86</v>
          </cell>
          <cell r="H343">
            <v>8.4600000000000009</v>
          </cell>
          <cell r="I343">
            <v>8.91</v>
          </cell>
        </row>
        <row r="344">
          <cell r="A344">
            <v>93420</v>
          </cell>
          <cell r="B344" t="str">
            <v/>
          </cell>
          <cell r="C344">
            <v>7.5</v>
          </cell>
          <cell r="D344">
            <v>0</v>
          </cell>
          <cell r="E344">
            <v>7.5</v>
          </cell>
          <cell r="F344">
            <v>7.65</v>
          </cell>
          <cell r="G344">
            <v>7.86</v>
          </cell>
          <cell r="H344">
            <v>8.4600000000000009</v>
          </cell>
          <cell r="I344">
            <v>8.91</v>
          </cell>
        </row>
        <row r="345">
          <cell r="A345">
            <v>93430</v>
          </cell>
          <cell r="B345" t="str">
            <v/>
          </cell>
          <cell r="C345">
            <v>7.5</v>
          </cell>
          <cell r="D345">
            <v>0</v>
          </cell>
          <cell r="E345">
            <v>7.5</v>
          </cell>
          <cell r="F345">
            <v>7.65</v>
          </cell>
          <cell r="G345">
            <v>7.86</v>
          </cell>
          <cell r="H345">
            <v>8.4600000000000009</v>
          </cell>
          <cell r="I345">
            <v>8.91</v>
          </cell>
        </row>
        <row r="346">
          <cell r="A346">
            <v>93440</v>
          </cell>
          <cell r="B346" t="str">
            <v/>
          </cell>
          <cell r="C346">
            <v>7.5</v>
          </cell>
          <cell r="D346">
            <v>0</v>
          </cell>
          <cell r="E346">
            <v>7.5</v>
          </cell>
          <cell r="F346">
            <v>7.65</v>
          </cell>
          <cell r="G346">
            <v>7.86</v>
          </cell>
          <cell r="H346">
            <v>8.4600000000000009</v>
          </cell>
          <cell r="I346">
            <v>8.91</v>
          </cell>
        </row>
        <row r="347">
          <cell r="A347">
            <v>93450</v>
          </cell>
          <cell r="B347" t="str">
            <v/>
          </cell>
          <cell r="C347">
            <v>7.5</v>
          </cell>
          <cell r="D347">
            <v>0</v>
          </cell>
          <cell r="E347">
            <v>7.5</v>
          </cell>
          <cell r="F347">
            <v>7.65</v>
          </cell>
          <cell r="G347">
            <v>7.86</v>
          </cell>
          <cell r="H347">
            <v>8.4600000000000009</v>
          </cell>
          <cell r="I347">
            <v>8.91</v>
          </cell>
        </row>
        <row r="348">
          <cell r="A348">
            <v>93460</v>
          </cell>
          <cell r="B348" t="str">
            <v/>
          </cell>
          <cell r="C348">
            <v>7.5</v>
          </cell>
          <cell r="D348">
            <v>0</v>
          </cell>
          <cell r="E348">
            <v>7.5</v>
          </cell>
          <cell r="F348">
            <v>7.65</v>
          </cell>
          <cell r="G348">
            <v>7.86</v>
          </cell>
          <cell r="H348">
            <v>8.4600000000000009</v>
          </cell>
          <cell r="I348">
            <v>8.91</v>
          </cell>
        </row>
        <row r="349">
          <cell r="A349">
            <v>93470</v>
          </cell>
          <cell r="B349" t="str">
            <v/>
          </cell>
          <cell r="C349">
            <v>7.5</v>
          </cell>
          <cell r="D349">
            <v>0</v>
          </cell>
          <cell r="E349">
            <v>7.5</v>
          </cell>
          <cell r="F349">
            <v>7.65</v>
          </cell>
          <cell r="G349">
            <v>7.86</v>
          </cell>
          <cell r="H349">
            <v>8.4600000000000009</v>
          </cell>
          <cell r="I349">
            <v>8.91</v>
          </cell>
        </row>
        <row r="350">
          <cell r="A350">
            <v>93480</v>
          </cell>
          <cell r="B350" t="str">
            <v/>
          </cell>
          <cell r="C350">
            <v>7.5</v>
          </cell>
          <cell r="D350">
            <v>0</v>
          </cell>
          <cell r="E350">
            <v>7.5</v>
          </cell>
          <cell r="F350">
            <v>7.65</v>
          </cell>
          <cell r="G350">
            <v>7.86</v>
          </cell>
          <cell r="H350">
            <v>8.4600000000000009</v>
          </cell>
          <cell r="I350">
            <v>8.91</v>
          </cell>
        </row>
        <row r="351">
          <cell r="A351">
            <v>93490</v>
          </cell>
          <cell r="B351" t="str">
            <v/>
          </cell>
          <cell r="C351">
            <v>7.5</v>
          </cell>
          <cell r="D351">
            <v>0</v>
          </cell>
          <cell r="E351">
            <v>7.5</v>
          </cell>
          <cell r="F351">
            <v>7.65</v>
          </cell>
          <cell r="G351">
            <v>7.86</v>
          </cell>
          <cell r="H351">
            <v>8.4600000000000009</v>
          </cell>
          <cell r="I351">
            <v>8.91</v>
          </cell>
        </row>
        <row r="352">
          <cell r="A352">
            <v>93500</v>
          </cell>
          <cell r="B352" t="str">
            <v/>
          </cell>
          <cell r="C352">
            <v>7.5</v>
          </cell>
          <cell r="D352">
            <v>0</v>
          </cell>
          <cell r="E352">
            <v>7.5</v>
          </cell>
          <cell r="F352">
            <v>7.65</v>
          </cell>
          <cell r="G352">
            <v>7.86</v>
          </cell>
          <cell r="H352">
            <v>8.4600000000000009</v>
          </cell>
          <cell r="I352">
            <v>8.91</v>
          </cell>
        </row>
        <row r="353">
          <cell r="A353">
            <v>93510</v>
          </cell>
          <cell r="B353" t="str">
            <v/>
          </cell>
          <cell r="C353">
            <v>7.5</v>
          </cell>
          <cell r="D353">
            <v>0</v>
          </cell>
          <cell r="E353">
            <v>7.5</v>
          </cell>
          <cell r="F353">
            <v>7.65</v>
          </cell>
          <cell r="G353">
            <v>7.86</v>
          </cell>
          <cell r="H353">
            <v>8.4600000000000009</v>
          </cell>
          <cell r="I353">
            <v>8.91</v>
          </cell>
        </row>
        <row r="354">
          <cell r="A354">
            <v>93520</v>
          </cell>
          <cell r="B354" t="str">
            <v/>
          </cell>
          <cell r="C354">
            <v>7.5</v>
          </cell>
          <cell r="D354">
            <v>0</v>
          </cell>
          <cell r="E354">
            <v>7.5</v>
          </cell>
          <cell r="F354">
            <v>7.65</v>
          </cell>
          <cell r="G354">
            <v>7.86</v>
          </cell>
          <cell r="H354">
            <v>8.4600000000000009</v>
          </cell>
          <cell r="I354">
            <v>8.91</v>
          </cell>
        </row>
        <row r="355">
          <cell r="A355">
            <v>93530</v>
          </cell>
          <cell r="B355" t="str">
            <v/>
          </cell>
          <cell r="C355">
            <v>7.5</v>
          </cell>
          <cell r="D355">
            <v>0</v>
          </cell>
          <cell r="E355">
            <v>7.5</v>
          </cell>
          <cell r="F355">
            <v>7.65</v>
          </cell>
          <cell r="G355">
            <v>7.86</v>
          </cell>
          <cell r="H355">
            <v>8.4600000000000009</v>
          </cell>
          <cell r="I355">
            <v>8.91</v>
          </cell>
        </row>
        <row r="356">
          <cell r="A356">
            <v>93540</v>
          </cell>
          <cell r="B356" t="str">
            <v/>
          </cell>
          <cell r="C356">
            <v>7.5</v>
          </cell>
          <cell r="D356">
            <v>0</v>
          </cell>
          <cell r="E356">
            <v>7.5</v>
          </cell>
          <cell r="F356">
            <v>7.65</v>
          </cell>
          <cell r="G356">
            <v>7.86</v>
          </cell>
          <cell r="H356">
            <v>8.4600000000000009</v>
          </cell>
          <cell r="I356">
            <v>8.91</v>
          </cell>
        </row>
        <row r="357">
          <cell r="A357">
            <v>93550</v>
          </cell>
          <cell r="B357" t="str">
            <v/>
          </cell>
          <cell r="C357">
            <v>7.5</v>
          </cell>
          <cell r="D357">
            <v>0</v>
          </cell>
          <cell r="E357">
            <v>7.5</v>
          </cell>
          <cell r="F357">
            <v>7.65</v>
          </cell>
          <cell r="G357">
            <v>7.86</v>
          </cell>
          <cell r="H357">
            <v>8.4600000000000009</v>
          </cell>
          <cell r="I357">
            <v>8.91</v>
          </cell>
        </row>
        <row r="358">
          <cell r="A358">
            <v>93560</v>
          </cell>
          <cell r="B358" t="str">
            <v/>
          </cell>
          <cell r="C358">
            <v>7.5</v>
          </cell>
          <cell r="D358">
            <v>0</v>
          </cell>
          <cell r="E358">
            <v>7.5</v>
          </cell>
          <cell r="F358">
            <v>7.65</v>
          </cell>
          <cell r="G358">
            <v>7.86</v>
          </cell>
          <cell r="H358">
            <v>8.4600000000000009</v>
          </cell>
          <cell r="I358">
            <v>8.91</v>
          </cell>
        </row>
        <row r="359">
          <cell r="A359">
            <v>93570</v>
          </cell>
          <cell r="B359" t="str">
            <v/>
          </cell>
          <cell r="C359">
            <v>7.5</v>
          </cell>
          <cell r="D359">
            <v>0</v>
          </cell>
          <cell r="E359">
            <v>7.5</v>
          </cell>
          <cell r="F359">
            <v>7.65</v>
          </cell>
          <cell r="G359">
            <v>7.86</v>
          </cell>
          <cell r="H359">
            <v>8.4600000000000009</v>
          </cell>
          <cell r="I359">
            <v>8.91</v>
          </cell>
        </row>
        <row r="360">
          <cell r="A360">
            <v>93580</v>
          </cell>
          <cell r="B360" t="str">
            <v/>
          </cell>
          <cell r="C360">
            <v>7.5</v>
          </cell>
          <cell r="D360">
            <v>0</v>
          </cell>
          <cell r="E360">
            <v>7.5</v>
          </cell>
          <cell r="F360">
            <v>7.65</v>
          </cell>
          <cell r="G360">
            <v>7.86</v>
          </cell>
          <cell r="H360">
            <v>8.4600000000000009</v>
          </cell>
          <cell r="I360">
            <v>8.91</v>
          </cell>
        </row>
        <row r="361">
          <cell r="A361">
            <v>93590</v>
          </cell>
          <cell r="B361" t="str">
            <v/>
          </cell>
          <cell r="C361">
            <v>7.5</v>
          </cell>
          <cell r="D361">
            <v>0</v>
          </cell>
          <cell r="E361">
            <v>7.5</v>
          </cell>
          <cell r="F361">
            <v>7.65</v>
          </cell>
          <cell r="G361">
            <v>7.86</v>
          </cell>
          <cell r="H361">
            <v>8.4600000000000009</v>
          </cell>
          <cell r="I361">
            <v>8.91</v>
          </cell>
        </row>
        <row r="362">
          <cell r="A362">
            <v>93600</v>
          </cell>
          <cell r="B362" t="str">
            <v/>
          </cell>
          <cell r="C362">
            <v>7.5</v>
          </cell>
          <cell r="D362">
            <v>0</v>
          </cell>
          <cell r="E362">
            <v>7.5</v>
          </cell>
          <cell r="F362">
            <v>7.65</v>
          </cell>
          <cell r="G362">
            <v>7.86</v>
          </cell>
          <cell r="H362">
            <v>8.4600000000000009</v>
          </cell>
          <cell r="I362">
            <v>8.91</v>
          </cell>
        </row>
        <row r="363">
          <cell r="A363">
            <v>93610</v>
          </cell>
          <cell r="B363" t="str">
            <v/>
          </cell>
          <cell r="C363">
            <v>7.5</v>
          </cell>
          <cell r="D363">
            <v>0</v>
          </cell>
          <cell r="E363">
            <v>7.5</v>
          </cell>
          <cell r="F363">
            <v>7.65</v>
          </cell>
          <cell r="G363">
            <v>7.86</v>
          </cell>
          <cell r="H363">
            <v>8.4600000000000009</v>
          </cell>
          <cell r="I363">
            <v>8.91</v>
          </cell>
        </row>
        <row r="364">
          <cell r="A364">
            <v>93620</v>
          </cell>
          <cell r="B364" t="str">
            <v/>
          </cell>
          <cell r="C364">
            <v>7.5</v>
          </cell>
          <cell r="D364">
            <v>0</v>
          </cell>
          <cell r="E364">
            <v>7.5</v>
          </cell>
          <cell r="F364">
            <v>7.65</v>
          </cell>
          <cell r="G364">
            <v>7.86</v>
          </cell>
          <cell r="H364">
            <v>8.4600000000000009</v>
          </cell>
          <cell r="I364">
            <v>8.91</v>
          </cell>
        </row>
        <row r="365">
          <cell r="A365">
            <v>93630</v>
          </cell>
          <cell r="B365" t="str">
            <v/>
          </cell>
          <cell r="C365">
            <v>7.5</v>
          </cell>
          <cell r="D365">
            <v>0</v>
          </cell>
          <cell r="E365">
            <v>7.5</v>
          </cell>
          <cell r="F365">
            <v>7.65</v>
          </cell>
          <cell r="G365">
            <v>7.86</v>
          </cell>
          <cell r="H365">
            <v>8.4600000000000009</v>
          </cell>
          <cell r="I365">
            <v>8.91</v>
          </cell>
        </row>
        <row r="366">
          <cell r="A366">
            <v>93640</v>
          </cell>
          <cell r="B366" t="str">
            <v/>
          </cell>
          <cell r="C366">
            <v>7.5</v>
          </cell>
          <cell r="D366">
            <v>0</v>
          </cell>
          <cell r="E366">
            <v>7.5</v>
          </cell>
          <cell r="F366">
            <v>7.65</v>
          </cell>
          <cell r="G366">
            <v>7.86</v>
          </cell>
          <cell r="H366">
            <v>8.4600000000000009</v>
          </cell>
          <cell r="I366">
            <v>8.91</v>
          </cell>
        </row>
        <row r="367">
          <cell r="A367">
            <v>93650</v>
          </cell>
          <cell r="B367" t="str">
            <v/>
          </cell>
          <cell r="C367">
            <v>7.5</v>
          </cell>
          <cell r="D367">
            <v>0</v>
          </cell>
          <cell r="E367">
            <v>7.5</v>
          </cell>
          <cell r="F367">
            <v>7.65</v>
          </cell>
          <cell r="G367">
            <v>7.86</v>
          </cell>
          <cell r="H367">
            <v>8.4600000000000009</v>
          </cell>
          <cell r="I367">
            <v>8.91</v>
          </cell>
        </row>
        <row r="368">
          <cell r="A368">
            <v>93660</v>
          </cell>
          <cell r="B368" t="str">
            <v/>
          </cell>
          <cell r="C368">
            <v>7.5</v>
          </cell>
          <cell r="D368">
            <v>0</v>
          </cell>
          <cell r="E368">
            <v>7.5</v>
          </cell>
          <cell r="F368">
            <v>7.65</v>
          </cell>
          <cell r="G368">
            <v>7.86</v>
          </cell>
          <cell r="H368">
            <v>8.4600000000000009</v>
          </cell>
          <cell r="I368">
            <v>8.91</v>
          </cell>
        </row>
        <row r="369">
          <cell r="A369">
            <v>93670</v>
          </cell>
          <cell r="B369" t="str">
            <v/>
          </cell>
          <cell r="C369">
            <v>7.5</v>
          </cell>
          <cell r="D369">
            <v>0</v>
          </cell>
          <cell r="E369">
            <v>7.5</v>
          </cell>
          <cell r="F369">
            <v>7.65</v>
          </cell>
          <cell r="G369">
            <v>7.86</v>
          </cell>
          <cell r="H369">
            <v>8.4600000000000009</v>
          </cell>
          <cell r="I369">
            <v>8.91</v>
          </cell>
        </row>
        <row r="370">
          <cell r="A370">
            <v>93680</v>
          </cell>
          <cell r="B370" t="str">
            <v/>
          </cell>
          <cell r="C370">
            <v>7.5</v>
          </cell>
          <cell r="D370">
            <v>0</v>
          </cell>
          <cell r="E370">
            <v>7.5</v>
          </cell>
          <cell r="F370">
            <v>7.65</v>
          </cell>
          <cell r="G370">
            <v>7.86</v>
          </cell>
          <cell r="H370">
            <v>8.4600000000000009</v>
          </cell>
          <cell r="I370">
            <v>8.91</v>
          </cell>
        </row>
        <row r="371">
          <cell r="A371">
            <v>93690</v>
          </cell>
          <cell r="B371" t="str">
            <v/>
          </cell>
          <cell r="C371">
            <v>7.5</v>
          </cell>
          <cell r="D371">
            <v>0</v>
          </cell>
          <cell r="E371">
            <v>7.5</v>
          </cell>
          <cell r="F371">
            <v>7.65</v>
          </cell>
          <cell r="G371">
            <v>7.86</v>
          </cell>
          <cell r="H371">
            <v>8.4600000000000009</v>
          </cell>
          <cell r="I371">
            <v>8.91</v>
          </cell>
        </row>
        <row r="372">
          <cell r="A372">
            <v>93700</v>
          </cell>
          <cell r="B372" t="str">
            <v/>
          </cell>
          <cell r="C372">
            <v>7.5</v>
          </cell>
          <cell r="D372">
            <v>0</v>
          </cell>
          <cell r="E372">
            <v>7.5</v>
          </cell>
          <cell r="F372">
            <v>7.65</v>
          </cell>
          <cell r="G372">
            <v>7.86</v>
          </cell>
          <cell r="H372">
            <v>8.4600000000000009</v>
          </cell>
          <cell r="I372">
            <v>8.91</v>
          </cell>
        </row>
        <row r="373">
          <cell r="A373">
            <v>93710</v>
          </cell>
          <cell r="B373" t="str">
            <v/>
          </cell>
          <cell r="C373">
            <v>7.5</v>
          </cell>
          <cell r="D373">
            <v>0</v>
          </cell>
          <cell r="E373">
            <v>7.5</v>
          </cell>
          <cell r="F373">
            <v>7.65</v>
          </cell>
          <cell r="G373">
            <v>7.86</v>
          </cell>
          <cell r="H373">
            <v>8.4600000000000009</v>
          </cell>
          <cell r="I373">
            <v>8.91</v>
          </cell>
        </row>
        <row r="374">
          <cell r="A374">
            <v>93720</v>
          </cell>
          <cell r="B374" t="str">
            <v/>
          </cell>
          <cell r="C374">
            <v>7.5</v>
          </cell>
          <cell r="D374">
            <v>0</v>
          </cell>
          <cell r="E374">
            <v>7.5</v>
          </cell>
          <cell r="F374">
            <v>7.65</v>
          </cell>
          <cell r="G374">
            <v>7.86</v>
          </cell>
          <cell r="H374">
            <v>8.4600000000000009</v>
          </cell>
          <cell r="I374">
            <v>8.91</v>
          </cell>
        </row>
        <row r="375">
          <cell r="A375">
            <v>93730</v>
          </cell>
          <cell r="B375" t="str">
            <v/>
          </cell>
          <cell r="C375">
            <v>7.5</v>
          </cell>
          <cell r="D375">
            <v>0</v>
          </cell>
          <cell r="E375">
            <v>7.5</v>
          </cell>
          <cell r="F375">
            <v>7.65</v>
          </cell>
          <cell r="G375">
            <v>7.86</v>
          </cell>
          <cell r="H375">
            <v>8.4600000000000009</v>
          </cell>
          <cell r="I375">
            <v>8.91</v>
          </cell>
        </row>
        <row r="376">
          <cell r="A376">
            <v>93740</v>
          </cell>
          <cell r="B376" t="str">
            <v/>
          </cell>
          <cell r="C376">
            <v>7.5</v>
          </cell>
          <cell r="D376">
            <v>0</v>
          </cell>
          <cell r="E376">
            <v>7.5</v>
          </cell>
          <cell r="F376">
            <v>7.65</v>
          </cell>
          <cell r="G376">
            <v>7.86</v>
          </cell>
          <cell r="H376">
            <v>8.4600000000000009</v>
          </cell>
          <cell r="I376">
            <v>8.91</v>
          </cell>
        </row>
        <row r="377">
          <cell r="A377">
            <v>93750</v>
          </cell>
          <cell r="B377" t="str">
            <v/>
          </cell>
          <cell r="C377">
            <v>7.5</v>
          </cell>
          <cell r="D377">
            <v>0</v>
          </cell>
          <cell r="E377">
            <v>7.5</v>
          </cell>
          <cell r="F377">
            <v>7.65</v>
          </cell>
          <cell r="G377">
            <v>7.86</v>
          </cell>
          <cell r="H377">
            <v>8.4600000000000009</v>
          </cell>
          <cell r="I377">
            <v>8.91</v>
          </cell>
        </row>
        <row r="378">
          <cell r="A378">
            <v>93760</v>
          </cell>
          <cell r="B378" t="str">
            <v/>
          </cell>
          <cell r="C378">
            <v>7.5</v>
          </cell>
          <cell r="D378">
            <v>0</v>
          </cell>
          <cell r="E378">
            <v>7.5</v>
          </cell>
          <cell r="F378">
            <v>7.65</v>
          </cell>
          <cell r="G378">
            <v>7.86</v>
          </cell>
          <cell r="H378">
            <v>8.4600000000000009</v>
          </cell>
          <cell r="I378">
            <v>8.91</v>
          </cell>
        </row>
        <row r="379">
          <cell r="A379">
            <v>93770</v>
          </cell>
          <cell r="B379" t="str">
            <v/>
          </cell>
          <cell r="C379">
            <v>7.5</v>
          </cell>
          <cell r="D379">
            <v>0</v>
          </cell>
          <cell r="E379">
            <v>7.5</v>
          </cell>
          <cell r="F379">
            <v>7.65</v>
          </cell>
          <cell r="G379">
            <v>7.86</v>
          </cell>
          <cell r="H379">
            <v>8.4600000000000009</v>
          </cell>
          <cell r="I379">
            <v>8.91</v>
          </cell>
        </row>
        <row r="380">
          <cell r="A380">
            <v>93780</v>
          </cell>
          <cell r="B380" t="str">
            <v/>
          </cell>
          <cell r="C380">
            <v>7.5</v>
          </cell>
          <cell r="D380">
            <v>0</v>
          </cell>
          <cell r="E380">
            <v>7.5</v>
          </cell>
          <cell r="F380">
            <v>7.65</v>
          </cell>
          <cell r="G380">
            <v>7.86</v>
          </cell>
          <cell r="H380">
            <v>8.4600000000000009</v>
          </cell>
          <cell r="I380">
            <v>8.91</v>
          </cell>
        </row>
        <row r="381">
          <cell r="A381">
            <v>93790</v>
          </cell>
          <cell r="B381" t="str">
            <v/>
          </cell>
          <cell r="C381">
            <v>7.5</v>
          </cell>
          <cell r="D381">
            <v>0</v>
          </cell>
          <cell r="E381">
            <v>7.5</v>
          </cell>
          <cell r="F381">
            <v>7.65</v>
          </cell>
          <cell r="G381">
            <v>7.86</v>
          </cell>
          <cell r="H381">
            <v>8.4600000000000009</v>
          </cell>
          <cell r="I381">
            <v>8.91</v>
          </cell>
        </row>
        <row r="382">
          <cell r="A382">
            <v>93800</v>
          </cell>
          <cell r="B382" t="str">
            <v/>
          </cell>
          <cell r="C382">
            <v>7.5</v>
          </cell>
          <cell r="D382">
            <v>0</v>
          </cell>
          <cell r="E382">
            <v>7.5</v>
          </cell>
          <cell r="F382">
            <v>7.65</v>
          </cell>
          <cell r="G382">
            <v>7.86</v>
          </cell>
          <cell r="H382">
            <v>8.4600000000000009</v>
          </cell>
          <cell r="I382">
            <v>8.91</v>
          </cell>
        </row>
        <row r="383">
          <cell r="A383">
            <v>93810</v>
          </cell>
          <cell r="B383" t="str">
            <v/>
          </cell>
          <cell r="C383">
            <v>7.5</v>
          </cell>
          <cell r="D383">
            <v>0</v>
          </cell>
          <cell r="E383">
            <v>7.5</v>
          </cell>
          <cell r="F383">
            <v>7.65</v>
          </cell>
          <cell r="G383">
            <v>7.86</v>
          </cell>
          <cell r="H383">
            <v>8.4600000000000009</v>
          </cell>
          <cell r="I383">
            <v>8.91</v>
          </cell>
        </row>
        <row r="384">
          <cell r="A384">
            <v>93820</v>
          </cell>
          <cell r="B384" t="str">
            <v/>
          </cell>
          <cell r="C384">
            <v>7.5</v>
          </cell>
          <cell r="D384">
            <v>0</v>
          </cell>
          <cell r="E384">
            <v>7.5</v>
          </cell>
          <cell r="F384">
            <v>7.65</v>
          </cell>
          <cell r="G384">
            <v>7.86</v>
          </cell>
          <cell r="H384">
            <v>8.4600000000000009</v>
          </cell>
          <cell r="I384">
            <v>8.91</v>
          </cell>
        </row>
        <row r="385">
          <cell r="A385">
            <v>93830</v>
          </cell>
          <cell r="B385" t="str">
            <v/>
          </cell>
          <cell r="C385">
            <v>7.5</v>
          </cell>
          <cell r="D385">
            <v>0</v>
          </cell>
          <cell r="E385">
            <v>7.5</v>
          </cell>
          <cell r="F385">
            <v>7.65</v>
          </cell>
          <cell r="G385">
            <v>7.86</v>
          </cell>
          <cell r="H385">
            <v>8.4600000000000009</v>
          </cell>
          <cell r="I385">
            <v>8.91</v>
          </cell>
        </row>
        <row r="386">
          <cell r="A386">
            <v>93840</v>
          </cell>
          <cell r="B386" t="str">
            <v/>
          </cell>
          <cell r="C386">
            <v>7.5</v>
          </cell>
          <cell r="D386">
            <v>0</v>
          </cell>
          <cell r="E386">
            <v>7.5</v>
          </cell>
          <cell r="F386">
            <v>7.65</v>
          </cell>
          <cell r="G386">
            <v>7.86</v>
          </cell>
          <cell r="H386">
            <v>8.4600000000000009</v>
          </cell>
          <cell r="I386">
            <v>8.91</v>
          </cell>
        </row>
        <row r="387">
          <cell r="A387">
            <v>93850</v>
          </cell>
          <cell r="B387" t="str">
            <v/>
          </cell>
          <cell r="C387">
            <v>7.5</v>
          </cell>
          <cell r="D387">
            <v>0</v>
          </cell>
          <cell r="E387">
            <v>7.5</v>
          </cell>
          <cell r="F387">
            <v>7.65</v>
          </cell>
          <cell r="G387">
            <v>7.86</v>
          </cell>
          <cell r="H387">
            <v>8.4600000000000009</v>
          </cell>
          <cell r="I387">
            <v>8.91</v>
          </cell>
        </row>
        <row r="388">
          <cell r="A388">
            <v>93860</v>
          </cell>
          <cell r="B388" t="str">
            <v/>
          </cell>
          <cell r="C388">
            <v>7.5</v>
          </cell>
          <cell r="D388">
            <v>0</v>
          </cell>
          <cell r="E388">
            <v>7.5</v>
          </cell>
          <cell r="F388">
            <v>7.65</v>
          </cell>
          <cell r="G388">
            <v>7.86</v>
          </cell>
          <cell r="H388">
            <v>8.4600000000000009</v>
          </cell>
          <cell r="I388">
            <v>8.91</v>
          </cell>
        </row>
        <row r="389">
          <cell r="A389">
            <v>93870</v>
          </cell>
          <cell r="B389" t="str">
            <v/>
          </cell>
          <cell r="C389">
            <v>7.5</v>
          </cell>
          <cell r="D389">
            <v>0</v>
          </cell>
          <cell r="E389">
            <v>7.5</v>
          </cell>
          <cell r="F389">
            <v>7.65</v>
          </cell>
          <cell r="G389">
            <v>7.86</v>
          </cell>
          <cell r="H389">
            <v>8.4600000000000009</v>
          </cell>
          <cell r="I389">
            <v>8.91</v>
          </cell>
        </row>
        <row r="390">
          <cell r="A390">
            <v>93880</v>
          </cell>
          <cell r="B390" t="str">
            <v/>
          </cell>
          <cell r="C390">
            <v>7.5</v>
          </cell>
          <cell r="D390">
            <v>0</v>
          </cell>
          <cell r="E390">
            <v>7.5</v>
          </cell>
          <cell r="F390">
            <v>7.65</v>
          </cell>
          <cell r="G390">
            <v>7.86</v>
          </cell>
          <cell r="H390">
            <v>8.4600000000000009</v>
          </cell>
          <cell r="I390">
            <v>8.91</v>
          </cell>
        </row>
        <row r="391">
          <cell r="A391">
            <v>93890</v>
          </cell>
          <cell r="B391" t="str">
            <v/>
          </cell>
          <cell r="C391">
            <v>7.5</v>
          </cell>
          <cell r="D391">
            <v>0</v>
          </cell>
          <cell r="E391">
            <v>7.5</v>
          </cell>
          <cell r="F391">
            <v>7.65</v>
          </cell>
          <cell r="G391">
            <v>7.86</v>
          </cell>
          <cell r="H391">
            <v>8.4600000000000009</v>
          </cell>
          <cell r="I391">
            <v>8.91</v>
          </cell>
        </row>
        <row r="392">
          <cell r="A392">
            <v>93900</v>
          </cell>
          <cell r="B392" t="str">
            <v/>
          </cell>
          <cell r="C392">
            <v>7.5</v>
          </cell>
          <cell r="D392">
            <v>0</v>
          </cell>
          <cell r="E392">
            <v>7.5</v>
          </cell>
          <cell r="F392">
            <v>7.65</v>
          </cell>
          <cell r="G392">
            <v>7.86</v>
          </cell>
          <cell r="H392">
            <v>8.4600000000000009</v>
          </cell>
          <cell r="I392">
            <v>8.91</v>
          </cell>
        </row>
        <row r="393">
          <cell r="A393">
            <v>93910</v>
          </cell>
          <cell r="B393" t="str">
            <v/>
          </cell>
          <cell r="C393">
            <v>7.5</v>
          </cell>
          <cell r="D393">
            <v>0</v>
          </cell>
          <cell r="E393">
            <v>7.5</v>
          </cell>
          <cell r="F393">
            <v>7.65</v>
          </cell>
          <cell r="G393">
            <v>7.86</v>
          </cell>
          <cell r="H393">
            <v>8.4600000000000009</v>
          </cell>
          <cell r="I393">
            <v>8.91</v>
          </cell>
        </row>
        <row r="394">
          <cell r="A394">
            <v>93920</v>
          </cell>
          <cell r="B394" t="str">
            <v/>
          </cell>
          <cell r="C394">
            <v>7.5</v>
          </cell>
          <cell r="D394">
            <v>0</v>
          </cell>
          <cell r="E394">
            <v>7.5</v>
          </cell>
          <cell r="F394">
            <v>7.65</v>
          </cell>
          <cell r="G394">
            <v>7.86</v>
          </cell>
          <cell r="H394">
            <v>8.4600000000000009</v>
          </cell>
          <cell r="I394">
            <v>8.91</v>
          </cell>
        </row>
        <row r="395">
          <cell r="A395">
            <v>93930</v>
          </cell>
          <cell r="B395" t="str">
            <v/>
          </cell>
          <cell r="C395">
            <v>7.5</v>
          </cell>
          <cell r="D395">
            <v>0</v>
          </cell>
          <cell r="E395">
            <v>7.5</v>
          </cell>
          <cell r="F395">
            <v>7.65</v>
          </cell>
          <cell r="G395">
            <v>7.86</v>
          </cell>
          <cell r="H395">
            <v>8.4600000000000009</v>
          </cell>
          <cell r="I395">
            <v>8.91</v>
          </cell>
        </row>
        <row r="396">
          <cell r="A396">
            <v>93940</v>
          </cell>
          <cell r="B396" t="str">
            <v/>
          </cell>
          <cell r="C396">
            <v>7.5</v>
          </cell>
          <cell r="D396">
            <v>0</v>
          </cell>
          <cell r="E396">
            <v>7.5</v>
          </cell>
          <cell r="F396">
            <v>7.65</v>
          </cell>
          <cell r="G396">
            <v>7.86</v>
          </cell>
          <cell r="H396">
            <v>8.4600000000000009</v>
          </cell>
          <cell r="I396">
            <v>8.91</v>
          </cell>
        </row>
        <row r="397">
          <cell r="A397">
            <v>93950</v>
          </cell>
          <cell r="B397" t="str">
            <v/>
          </cell>
          <cell r="C397">
            <v>7.5</v>
          </cell>
          <cell r="D397">
            <v>0</v>
          </cell>
          <cell r="E397">
            <v>7.5</v>
          </cell>
          <cell r="F397">
            <v>7.65</v>
          </cell>
          <cell r="G397">
            <v>7.86</v>
          </cell>
          <cell r="H397">
            <v>8.4600000000000009</v>
          </cell>
          <cell r="I397">
            <v>8.91</v>
          </cell>
        </row>
        <row r="398">
          <cell r="A398">
            <v>93960</v>
          </cell>
          <cell r="B398" t="str">
            <v/>
          </cell>
          <cell r="C398">
            <v>7.5</v>
          </cell>
          <cell r="D398">
            <v>0</v>
          </cell>
          <cell r="E398">
            <v>7.5</v>
          </cell>
          <cell r="F398">
            <v>7.65</v>
          </cell>
          <cell r="G398">
            <v>7.86</v>
          </cell>
          <cell r="H398">
            <v>8.4600000000000009</v>
          </cell>
          <cell r="I398">
            <v>8.91</v>
          </cell>
        </row>
        <row r="399">
          <cell r="A399">
            <v>93970</v>
          </cell>
          <cell r="B399" t="str">
            <v/>
          </cell>
          <cell r="C399">
            <v>7.5</v>
          </cell>
          <cell r="D399">
            <v>0</v>
          </cell>
          <cell r="E399">
            <v>7.5</v>
          </cell>
          <cell r="F399">
            <v>7.65</v>
          </cell>
          <cell r="G399">
            <v>7.86</v>
          </cell>
          <cell r="H399">
            <v>8.4600000000000009</v>
          </cell>
          <cell r="I399">
            <v>8.91</v>
          </cell>
        </row>
        <row r="400">
          <cell r="A400">
            <v>93980</v>
          </cell>
          <cell r="B400" t="str">
            <v/>
          </cell>
          <cell r="C400">
            <v>7.5</v>
          </cell>
          <cell r="D400">
            <v>0</v>
          </cell>
          <cell r="E400">
            <v>7.5</v>
          </cell>
          <cell r="F400">
            <v>7.65</v>
          </cell>
          <cell r="G400">
            <v>7.86</v>
          </cell>
          <cell r="H400">
            <v>8.4600000000000009</v>
          </cell>
          <cell r="I400">
            <v>8.91</v>
          </cell>
        </row>
        <row r="401">
          <cell r="A401">
            <v>93990</v>
          </cell>
          <cell r="B401" t="str">
            <v/>
          </cell>
          <cell r="C401">
            <v>7.5</v>
          </cell>
          <cell r="D401">
            <v>0</v>
          </cell>
          <cell r="E401">
            <v>7.5</v>
          </cell>
          <cell r="F401">
            <v>7.65</v>
          </cell>
          <cell r="G401">
            <v>7.86</v>
          </cell>
          <cell r="H401">
            <v>8.4600000000000009</v>
          </cell>
          <cell r="I401">
            <v>8.91</v>
          </cell>
        </row>
        <row r="402">
          <cell r="A402">
            <v>94000</v>
          </cell>
          <cell r="B402" t="str">
            <v/>
          </cell>
          <cell r="C402">
            <v>7.5</v>
          </cell>
          <cell r="D402">
            <v>0</v>
          </cell>
          <cell r="E402">
            <v>7.5</v>
          </cell>
          <cell r="F402">
            <v>7.65</v>
          </cell>
          <cell r="G402">
            <v>7.86</v>
          </cell>
          <cell r="H402">
            <v>8.4600000000000009</v>
          </cell>
          <cell r="I402">
            <v>8.91</v>
          </cell>
        </row>
        <row r="421">
          <cell r="A421">
            <v>94000</v>
          </cell>
          <cell r="B421" t="str">
            <v/>
          </cell>
          <cell r="C421">
            <v>7.5</v>
          </cell>
          <cell r="D421">
            <v>0</v>
          </cell>
          <cell r="E421">
            <v>7.5</v>
          </cell>
          <cell r="F421">
            <v>7.65</v>
          </cell>
          <cell r="G421">
            <v>7.86</v>
          </cell>
          <cell r="H421">
            <v>8.4600000000000009</v>
          </cell>
          <cell r="I421">
            <v>8.91</v>
          </cell>
        </row>
        <row r="422">
          <cell r="A422">
            <v>94010</v>
          </cell>
          <cell r="B422" t="str">
            <v/>
          </cell>
          <cell r="C422">
            <v>7.5</v>
          </cell>
          <cell r="D422">
            <v>0</v>
          </cell>
          <cell r="E422">
            <v>7.5</v>
          </cell>
          <cell r="F422">
            <v>7.65</v>
          </cell>
          <cell r="G422">
            <v>7.86</v>
          </cell>
          <cell r="H422">
            <v>8.4600000000000009</v>
          </cell>
          <cell r="I422">
            <v>8.91</v>
          </cell>
        </row>
        <row r="423">
          <cell r="A423">
            <v>94020</v>
          </cell>
          <cell r="B423" t="str">
            <v/>
          </cell>
          <cell r="C423">
            <v>7.5</v>
          </cell>
          <cell r="D423">
            <v>0</v>
          </cell>
          <cell r="E423">
            <v>7.5</v>
          </cell>
          <cell r="F423">
            <v>7.65</v>
          </cell>
          <cell r="G423">
            <v>7.86</v>
          </cell>
          <cell r="H423">
            <v>8.4600000000000009</v>
          </cell>
          <cell r="I423">
            <v>8.91</v>
          </cell>
        </row>
        <row r="424">
          <cell r="A424">
            <v>94030</v>
          </cell>
          <cell r="B424" t="str">
            <v/>
          </cell>
          <cell r="C424">
            <v>7.5</v>
          </cell>
          <cell r="D424">
            <v>0</v>
          </cell>
          <cell r="E424">
            <v>7.5</v>
          </cell>
          <cell r="F424">
            <v>7.65</v>
          </cell>
          <cell r="G424">
            <v>7.86</v>
          </cell>
          <cell r="H424">
            <v>8.4600000000000009</v>
          </cell>
          <cell r="I424">
            <v>8.91</v>
          </cell>
        </row>
        <row r="425">
          <cell r="A425">
            <v>94040</v>
          </cell>
          <cell r="B425" t="str">
            <v/>
          </cell>
          <cell r="C425">
            <v>7.5</v>
          </cell>
          <cell r="D425">
            <v>0</v>
          </cell>
          <cell r="E425">
            <v>7.5</v>
          </cell>
          <cell r="F425">
            <v>7.65</v>
          </cell>
          <cell r="G425">
            <v>7.86</v>
          </cell>
          <cell r="H425">
            <v>8.4600000000000009</v>
          </cell>
          <cell r="I425">
            <v>8.91</v>
          </cell>
        </row>
        <row r="426">
          <cell r="A426">
            <v>94050</v>
          </cell>
          <cell r="B426" t="str">
            <v/>
          </cell>
          <cell r="C426">
            <v>7.5</v>
          </cell>
          <cell r="D426">
            <v>0</v>
          </cell>
          <cell r="E426">
            <v>7.5</v>
          </cell>
          <cell r="F426">
            <v>7.65</v>
          </cell>
          <cell r="G426">
            <v>7.86</v>
          </cell>
          <cell r="H426">
            <v>8.4600000000000009</v>
          </cell>
          <cell r="I426">
            <v>8.91</v>
          </cell>
        </row>
        <row r="427">
          <cell r="A427">
            <v>94060</v>
          </cell>
          <cell r="B427" t="str">
            <v/>
          </cell>
          <cell r="C427">
            <v>7.5</v>
          </cell>
          <cell r="D427">
            <v>0</v>
          </cell>
          <cell r="E427">
            <v>7.5</v>
          </cell>
          <cell r="F427">
            <v>7.65</v>
          </cell>
          <cell r="G427">
            <v>7.86</v>
          </cell>
          <cell r="H427">
            <v>8.4600000000000009</v>
          </cell>
          <cell r="I427">
            <v>8.91</v>
          </cell>
        </row>
        <row r="428">
          <cell r="A428">
            <v>94070</v>
          </cell>
          <cell r="B428" t="str">
            <v/>
          </cell>
          <cell r="C428">
            <v>7.5</v>
          </cell>
          <cell r="D428">
            <v>0</v>
          </cell>
          <cell r="E428">
            <v>7.5</v>
          </cell>
          <cell r="F428">
            <v>7.65</v>
          </cell>
          <cell r="G428">
            <v>7.86</v>
          </cell>
          <cell r="H428">
            <v>8.4600000000000009</v>
          </cell>
          <cell r="I428">
            <v>8.91</v>
          </cell>
        </row>
        <row r="429">
          <cell r="A429">
            <v>94080</v>
          </cell>
          <cell r="B429" t="str">
            <v/>
          </cell>
          <cell r="C429">
            <v>7.5</v>
          </cell>
          <cell r="D429">
            <v>0</v>
          </cell>
          <cell r="E429">
            <v>7.5</v>
          </cell>
          <cell r="F429">
            <v>7.65</v>
          </cell>
          <cell r="G429">
            <v>7.86</v>
          </cell>
          <cell r="H429">
            <v>8.4600000000000009</v>
          </cell>
          <cell r="I429">
            <v>8.91</v>
          </cell>
        </row>
        <row r="430">
          <cell r="A430">
            <v>94090</v>
          </cell>
          <cell r="B430" t="str">
            <v/>
          </cell>
          <cell r="C430">
            <v>7.5</v>
          </cell>
          <cell r="D430">
            <v>0</v>
          </cell>
          <cell r="E430">
            <v>7.5</v>
          </cell>
          <cell r="F430">
            <v>7.65</v>
          </cell>
          <cell r="G430">
            <v>7.86</v>
          </cell>
          <cell r="H430">
            <v>8.4600000000000009</v>
          </cell>
          <cell r="I430">
            <v>8.91</v>
          </cell>
        </row>
        <row r="431">
          <cell r="A431">
            <v>94100</v>
          </cell>
          <cell r="B431" t="str">
            <v/>
          </cell>
          <cell r="C431">
            <v>7.5</v>
          </cell>
          <cell r="D431">
            <v>0</v>
          </cell>
          <cell r="E431">
            <v>7.5</v>
          </cell>
          <cell r="F431">
            <v>7.65</v>
          </cell>
          <cell r="G431">
            <v>7.86</v>
          </cell>
          <cell r="H431">
            <v>8.4600000000000009</v>
          </cell>
          <cell r="I431">
            <v>8.91</v>
          </cell>
        </row>
        <row r="432">
          <cell r="A432">
            <v>94110</v>
          </cell>
          <cell r="B432" t="str">
            <v/>
          </cell>
          <cell r="C432">
            <v>7.5</v>
          </cell>
          <cell r="D432">
            <v>0</v>
          </cell>
          <cell r="E432">
            <v>7.5</v>
          </cell>
          <cell r="F432">
            <v>7.65</v>
          </cell>
          <cell r="G432">
            <v>7.86</v>
          </cell>
          <cell r="H432">
            <v>8.4600000000000009</v>
          </cell>
          <cell r="I432">
            <v>8.91</v>
          </cell>
        </row>
        <row r="433">
          <cell r="A433">
            <v>94120</v>
          </cell>
          <cell r="B433" t="str">
            <v/>
          </cell>
          <cell r="C433">
            <v>7.5</v>
          </cell>
          <cell r="D433">
            <v>0</v>
          </cell>
          <cell r="E433">
            <v>7.5</v>
          </cell>
          <cell r="F433">
            <v>7.65</v>
          </cell>
          <cell r="G433">
            <v>7.86</v>
          </cell>
          <cell r="H433">
            <v>8.4600000000000009</v>
          </cell>
          <cell r="I433">
            <v>8.91</v>
          </cell>
        </row>
        <row r="434">
          <cell r="A434">
            <v>94130</v>
          </cell>
          <cell r="B434" t="str">
            <v/>
          </cell>
          <cell r="C434">
            <v>7.5</v>
          </cell>
          <cell r="D434">
            <v>0</v>
          </cell>
          <cell r="E434">
            <v>7.5</v>
          </cell>
          <cell r="F434">
            <v>7.65</v>
          </cell>
          <cell r="G434">
            <v>7.86</v>
          </cell>
          <cell r="H434">
            <v>8.4600000000000009</v>
          </cell>
          <cell r="I434">
            <v>8.91</v>
          </cell>
        </row>
        <row r="435">
          <cell r="A435">
            <v>94140</v>
          </cell>
          <cell r="B435" t="str">
            <v/>
          </cell>
          <cell r="C435">
            <v>7.5</v>
          </cell>
          <cell r="D435">
            <v>0</v>
          </cell>
          <cell r="E435">
            <v>7.5</v>
          </cell>
          <cell r="F435">
            <v>7.65</v>
          </cell>
          <cell r="G435">
            <v>7.86</v>
          </cell>
          <cell r="H435">
            <v>8.4600000000000009</v>
          </cell>
          <cell r="I435">
            <v>8.91</v>
          </cell>
        </row>
        <row r="436">
          <cell r="A436">
            <v>94150</v>
          </cell>
          <cell r="B436" t="str">
            <v/>
          </cell>
          <cell r="C436">
            <v>7.5</v>
          </cell>
          <cell r="D436">
            <v>0</v>
          </cell>
          <cell r="E436">
            <v>7.5</v>
          </cell>
          <cell r="F436">
            <v>7.65</v>
          </cell>
          <cell r="G436">
            <v>7.86</v>
          </cell>
          <cell r="H436">
            <v>8.4600000000000009</v>
          </cell>
          <cell r="I436">
            <v>8.91</v>
          </cell>
        </row>
        <row r="437">
          <cell r="A437">
            <v>94160</v>
          </cell>
          <cell r="B437" t="str">
            <v/>
          </cell>
          <cell r="C437">
            <v>7.5</v>
          </cell>
          <cell r="D437">
            <v>0</v>
          </cell>
          <cell r="E437">
            <v>7.5</v>
          </cell>
          <cell r="F437">
            <v>7.65</v>
          </cell>
          <cell r="G437">
            <v>7.86</v>
          </cell>
          <cell r="H437">
            <v>8.4600000000000009</v>
          </cell>
          <cell r="I437">
            <v>8.91</v>
          </cell>
        </row>
        <row r="438">
          <cell r="A438">
            <v>94170</v>
          </cell>
          <cell r="B438" t="str">
            <v/>
          </cell>
          <cell r="C438">
            <v>7.5</v>
          </cell>
          <cell r="D438">
            <v>0</v>
          </cell>
          <cell r="E438">
            <v>7.5</v>
          </cell>
          <cell r="F438">
            <v>7.65</v>
          </cell>
          <cell r="G438">
            <v>7.86</v>
          </cell>
          <cell r="H438">
            <v>8.4600000000000009</v>
          </cell>
          <cell r="I438">
            <v>8.91</v>
          </cell>
        </row>
        <row r="439">
          <cell r="A439">
            <v>94180</v>
          </cell>
          <cell r="B439" t="str">
            <v/>
          </cell>
          <cell r="C439">
            <v>7.5</v>
          </cell>
          <cell r="D439">
            <v>0</v>
          </cell>
          <cell r="E439">
            <v>7.5</v>
          </cell>
          <cell r="F439">
            <v>7.65</v>
          </cell>
          <cell r="G439">
            <v>7.86</v>
          </cell>
          <cell r="H439">
            <v>8.4600000000000009</v>
          </cell>
          <cell r="I439">
            <v>8.91</v>
          </cell>
        </row>
        <row r="440">
          <cell r="A440">
            <v>94190</v>
          </cell>
          <cell r="B440" t="str">
            <v/>
          </cell>
          <cell r="C440">
            <v>7.5</v>
          </cell>
          <cell r="D440">
            <v>0</v>
          </cell>
          <cell r="E440">
            <v>7.5</v>
          </cell>
          <cell r="F440">
            <v>7.65</v>
          </cell>
          <cell r="G440">
            <v>7.86</v>
          </cell>
          <cell r="H440">
            <v>8.4600000000000009</v>
          </cell>
          <cell r="I440">
            <v>8.91</v>
          </cell>
        </row>
        <row r="441">
          <cell r="A441">
            <v>94200</v>
          </cell>
          <cell r="B441" t="str">
            <v/>
          </cell>
          <cell r="C441">
            <v>7.5</v>
          </cell>
          <cell r="D441">
            <v>0</v>
          </cell>
          <cell r="E441">
            <v>7.5</v>
          </cell>
          <cell r="F441">
            <v>7.65</v>
          </cell>
          <cell r="G441">
            <v>7.86</v>
          </cell>
          <cell r="H441">
            <v>8.4600000000000009</v>
          </cell>
          <cell r="I441">
            <v>8.91</v>
          </cell>
        </row>
        <row r="442">
          <cell r="A442">
            <v>94210</v>
          </cell>
          <cell r="B442" t="str">
            <v/>
          </cell>
          <cell r="C442">
            <v>7.5</v>
          </cell>
          <cell r="D442">
            <v>0</v>
          </cell>
          <cell r="E442">
            <v>7.5</v>
          </cell>
          <cell r="F442">
            <v>7.65</v>
          </cell>
          <cell r="G442">
            <v>7.86</v>
          </cell>
          <cell r="H442">
            <v>8.4600000000000009</v>
          </cell>
          <cell r="I442">
            <v>8.91</v>
          </cell>
        </row>
        <row r="443">
          <cell r="A443">
            <v>94220</v>
          </cell>
          <cell r="B443" t="str">
            <v/>
          </cell>
          <cell r="C443">
            <v>7.5</v>
          </cell>
          <cell r="D443">
            <v>0</v>
          </cell>
          <cell r="E443">
            <v>7.5</v>
          </cell>
          <cell r="F443">
            <v>7.65</v>
          </cell>
          <cell r="G443">
            <v>7.86</v>
          </cell>
          <cell r="H443">
            <v>8.4600000000000009</v>
          </cell>
          <cell r="I443">
            <v>8.91</v>
          </cell>
        </row>
        <row r="444">
          <cell r="A444">
            <v>94230</v>
          </cell>
          <cell r="B444" t="str">
            <v/>
          </cell>
          <cell r="C444">
            <v>7.5</v>
          </cell>
          <cell r="D444">
            <v>0</v>
          </cell>
          <cell r="E444">
            <v>7.5</v>
          </cell>
          <cell r="F444">
            <v>7.65</v>
          </cell>
          <cell r="G444">
            <v>7.86</v>
          </cell>
          <cell r="H444">
            <v>8.4600000000000009</v>
          </cell>
          <cell r="I444">
            <v>8.91</v>
          </cell>
        </row>
        <row r="445">
          <cell r="A445">
            <v>94240</v>
          </cell>
          <cell r="B445" t="str">
            <v/>
          </cell>
          <cell r="C445">
            <v>7.5</v>
          </cell>
          <cell r="D445">
            <v>0</v>
          </cell>
          <cell r="E445">
            <v>7.5</v>
          </cell>
          <cell r="F445">
            <v>7.65</v>
          </cell>
          <cell r="G445">
            <v>7.86</v>
          </cell>
          <cell r="H445">
            <v>8.4600000000000009</v>
          </cell>
          <cell r="I445">
            <v>8.91</v>
          </cell>
        </row>
        <row r="446">
          <cell r="A446">
            <v>94250</v>
          </cell>
          <cell r="B446" t="str">
            <v/>
          </cell>
          <cell r="C446">
            <v>7.5</v>
          </cell>
          <cell r="D446">
            <v>0</v>
          </cell>
          <cell r="E446">
            <v>7.5</v>
          </cell>
          <cell r="F446">
            <v>7.65</v>
          </cell>
          <cell r="G446">
            <v>7.86</v>
          </cell>
          <cell r="H446">
            <v>8.4600000000000009</v>
          </cell>
          <cell r="I446">
            <v>8.91</v>
          </cell>
        </row>
        <row r="447">
          <cell r="A447">
            <v>94260</v>
          </cell>
          <cell r="B447" t="str">
            <v/>
          </cell>
          <cell r="C447">
            <v>7.5</v>
          </cell>
          <cell r="D447">
            <v>0</v>
          </cell>
          <cell r="E447">
            <v>7.5</v>
          </cell>
          <cell r="F447">
            <v>7.65</v>
          </cell>
          <cell r="G447">
            <v>7.86</v>
          </cell>
          <cell r="H447">
            <v>8.4600000000000009</v>
          </cell>
          <cell r="I447">
            <v>8.91</v>
          </cell>
        </row>
        <row r="448">
          <cell r="A448">
            <v>94270</v>
          </cell>
          <cell r="B448" t="str">
            <v/>
          </cell>
          <cell r="C448">
            <v>7.5</v>
          </cell>
          <cell r="D448">
            <v>0</v>
          </cell>
          <cell r="E448">
            <v>7.5</v>
          </cell>
          <cell r="F448">
            <v>7.65</v>
          </cell>
          <cell r="G448">
            <v>7.86</v>
          </cell>
          <cell r="H448">
            <v>8.4600000000000009</v>
          </cell>
          <cell r="I448">
            <v>8.91</v>
          </cell>
        </row>
        <row r="449">
          <cell r="A449">
            <v>94280</v>
          </cell>
          <cell r="B449" t="str">
            <v/>
          </cell>
          <cell r="C449">
            <v>7.5</v>
          </cell>
          <cell r="D449">
            <v>0</v>
          </cell>
          <cell r="E449">
            <v>7.5</v>
          </cell>
          <cell r="F449">
            <v>7.65</v>
          </cell>
          <cell r="G449">
            <v>7.86</v>
          </cell>
          <cell r="H449">
            <v>8.4600000000000009</v>
          </cell>
          <cell r="I449">
            <v>8.91</v>
          </cell>
        </row>
        <row r="450">
          <cell r="A450">
            <v>94290</v>
          </cell>
          <cell r="B450" t="str">
            <v/>
          </cell>
          <cell r="C450">
            <v>7.5</v>
          </cell>
          <cell r="D450">
            <v>0</v>
          </cell>
          <cell r="E450">
            <v>7.5</v>
          </cell>
          <cell r="F450">
            <v>7.65</v>
          </cell>
          <cell r="G450">
            <v>7.86</v>
          </cell>
          <cell r="H450">
            <v>8.4600000000000009</v>
          </cell>
          <cell r="I450">
            <v>8.91</v>
          </cell>
        </row>
        <row r="451">
          <cell r="A451">
            <v>94300</v>
          </cell>
          <cell r="B451" t="str">
            <v/>
          </cell>
          <cell r="C451">
            <v>7.5</v>
          </cell>
          <cell r="D451">
            <v>0</v>
          </cell>
          <cell r="E451">
            <v>7.5</v>
          </cell>
          <cell r="F451">
            <v>7.65</v>
          </cell>
          <cell r="G451">
            <v>7.86</v>
          </cell>
          <cell r="H451">
            <v>8.4600000000000009</v>
          </cell>
          <cell r="I451">
            <v>8.91</v>
          </cell>
        </row>
        <row r="452">
          <cell r="A452">
            <v>94310</v>
          </cell>
          <cell r="B452" t="str">
            <v/>
          </cell>
          <cell r="C452">
            <v>7.5</v>
          </cell>
          <cell r="D452">
            <v>0</v>
          </cell>
          <cell r="E452">
            <v>7.5</v>
          </cell>
          <cell r="F452">
            <v>7.65</v>
          </cell>
          <cell r="G452">
            <v>7.86</v>
          </cell>
          <cell r="H452">
            <v>8.4600000000000009</v>
          </cell>
          <cell r="I452">
            <v>8.91</v>
          </cell>
        </row>
        <row r="453">
          <cell r="A453">
            <v>94320</v>
          </cell>
          <cell r="B453" t="str">
            <v/>
          </cell>
          <cell r="C453">
            <v>7.5</v>
          </cell>
          <cell r="D453">
            <v>0</v>
          </cell>
          <cell r="E453">
            <v>7.5</v>
          </cell>
          <cell r="F453">
            <v>7.65</v>
          </cell>
          <cell r="G453">
            <v>7.86</v>
          </cell>
          <cell r="H453">
            <v>8.4600000000000009</v>
          </cell>
          <cell r="I453">
            <v>8.91</v>
          </cell>
        </row>
        <row r="454">
          <cell r="A454">
            <v>94330</v>
          </cell>
          <cell r="B454" t="str">
            <v/>
          </cell>
          <cell r="C454">
            <v>7.5</v>
          </cell>
          <cell r="D454">
            <v>0</v>
          </cell>
          <cell r="E454">
            <v>7.5</v>
          </cell>
          <cell r="F454">
            <v>7.65</v>
          </cell>
          <cell r="G454">
            <v>7.86</v>
          </cell>
          <cell r="H454">
            <v>8.4600000000000009</v>
          </cell>
          <cell r="I454">
            <v>8.91</v>
          </cell>
        </row>
        <row r="455">
          <cell r="A455">
            <v>94340</v>
          </cell>
          <cell r="B455" t="str">
            <v/>
          </cell>
          <cell r="C455">
            <v>7.5</v>
          </cell>
          <cell r="D455">
            <v>0</v>
          </cell>
          <cell r="E455">
            <v>7.5</v>
          </cell>
          <cell r="F455">
            <v>7.65</v>
          </cell>
          <cell r="G455">
            <v>7.86</v>
          </cell>
          <cell r="H455">
            <v>8.4600000000000009</v>
          </cell>
          <cell r="I455">
            <v>8.91</v>
          </cell>
        </row>
        <row r="456">
          <cell r="A456">
            <v>94350</v>
          </cell>
          <cell r="B456" t="str">
            <v/>
          </cell>
          <cell r="C456">
            <v>7.5</v>
          </cell>
          <cell r="D456">
            <v>0</v>
          </cell>
          <cell r="E456">
            <v>7.5</v>
          </cell>
          <cell r="F456">
            <v>7.65</v>
          </cell>
          <cell r="G456">
            <v>7.86</v>
          </cell>
          <cell r="H456">
            <v>8.4600000000000009</v>
          </cell>
          <cell r="I456">
            <v>8.91</v>
          </cell>
        </row>
        <row r="457">
          <cell r="A457">
            <v>94360</v>
          </cell>
          <cell r="B457" t="str">
            <v/>
          </cell>
          <cell r="C457">
            <v>7.5</v>
          </cell>
          <cell r="D457">
            <v>0</v>
          </cell>
          <cell r="E457">
            <v>7.5</v>
          </cell>
          <cell r="F457">
            <v>7.65</v>
          </cell>
          <cell r="G457">
            <v>7.86</v>
          </cell>
          <cell r="H457">
            <v>8.4600000000000009</v>
          </cell>
          <cell r="I457">
            <v>8.91</v>
          </cell>
        </row>
        <row r="458">
          <cell r="A458">
            <v>94370</v>
          </cell>
          <cell r="B458" t="str">
            <v/>
          </cell>
          <cell r="C458">
            <v>7.5</v>
          </cell>
          <cell r="D458">
            <v>0</v>
          </cell>
          <cell r="E458">
            <v>7.5</v>
          </cell>
          <cell r="F458">
            <v>7.65</v>
          </cell>
          <cell r="G458">
            <v>7.86</v>
          </cell>
          <cell r="H458">
            <v>8.4600000000000009</v>
          </cell>
          <cell r="I458">
            <v>8.91</v>
          </cell>
        </row>
        <row r="459">
          <cell r="A459">
            <v>94380</v>
          </cell>
          <cell r="B459" t="str">
            <v/>
          </cell>
          <cell r="C459">
            <v>7.5</v>
          </cell>
          <cell r="D459">
            <v>0</v>
          </cell>
          <cell r="E459">
            <v>7.5</v>
          </cell>
          <cell r="F459">
            <v>7.65</v>
          </cell>
          <cell r="G459">
            <v>7.86</v>
          </cell>
          <cell r="H459">
            <v>8.4600000000000009</v>
          </cell>
          <cell r="I459">
            <v>8.91</v>
          </cell>
        </row>
        <row r="460">
          <cell r="A460">
            <v>94390</v>
          </cell>
          <cell r="B460" t="str">
            <v/>
          </cell>
          <cell r="C460">
            <v>7.5</v>
          </cell>
          <cell r="D460">
            <v>0</v>
          </cell>
          <cell r="E460">
            <v>7.5</v>
          </cell>
          <cell r="F460">
            <v>7.65</v>
          </cell>
          <cell r="G460">
            <v>7.86</v>
          </cell>
          <cell r="H460">
            <v>8.4600000000000009</v>
          </cell>
          <cell r="I460">
            <v>8.91</v>
          </cell>
        </row>
        <row r="461">
          <cell r="A461">
            <v>94400</v>
          </cell>
          <cell r="B461" t="str">
            <v/>
          </cell>
          <cell r="C461">
            <v>7.5</v>
          </cell>
          <cell r="D461">
            <v>0</v>
          </cell>
          <cell r="E461">
            <v>7.5</v>
          </cell>
          <cell r="F461">
            <v>7.65</v>
          </cell>
          <cell r="G461">
            <v>7.86</v>
          </cell>
          <cell r="H461">
            <v>8.4600000000000009</v>
          </cell>
          <cell r="I461">
            <v>8.91</v>
          </cell>
        </row>
        <row r="462">
          <cell r="A462">
            <v>94410</v>
          </cell>
          <cell r="B462" t="str">
            <v/>
          </cell>
          <cell r="C462">
            <v>7.5</v>
          </cell>
          <cell r="D462">
            <v>0</v>
          </cell>
          <cell r="E462">
            <v>7.5</v>
          </cell>
          <cell r="F462">
            <v>7.65</v>
          </cell>
          <cell r="G462">
            <v>7.86</v>
          </cell>
          <cell r="H462">
            <v>8.4600000000000009</v>
          </cell>
          <cell r="I462">
            <v>8.91</v>
          </cell>
        </row>
        <row r="463">
          <cell r="A463">
            <v>94420</v>
          </cell>
          <cell r="B463" t="str">
            <v/>
          </cell>
          <cell r="C463">
            <v>7.5</v>
          </cell>
          <cell r="D463">
            <v>0</v>
          </cell>
          <cell r="E463">
            <v>7.5</v>
          </cell>
          <cell r="F463">
            <v>7.65</v>
          </cell>
          <cell r="G463">
            <v>7.86</v>
          </cell>
          <cell r="H463">
            <v>8.4600000000000009</v>
          </cell>
          <cell r="I463">
            <v>8.91</v>
          </cell>
        </row>
        <row r="464">
          <cell r="A464">
            <v>94430</v>
          </cell>
          <cell r="B464" t="str">
            <v/>
          </cell>
          <cell r="C464">
            <v>7.5</v>
          </cell>
          <cell r="D464">
            <v>0</v>
          </cell>
          <cell r="E464">
            <v>7.5</v>
          </cell>
          <cell r="F464">
            <v>7.65</v>
          </cell>
          <cell r="G464">
            <v>7.86</v>
          </cell>
          <cell r="H464">
            <v>8.4600000000000009</v>
          </cell>
          <cell r="I464">
            <v>8.91</v>
          </cell>
        </row>
        <row r="465">
          <cell r="A465">
            <v>94440</v>
          </cell>
          <cell r="B465" t="str">
            <v/>
          </cell>
          <cell r="C465">
            <v>7.5</v>
          </cell>
          <cell r="D465">
            <v>0</v>
          </cell>
          <cell r="E465">
            <v>7.5</v>
          </cell>
          <cell r="F465">
            <v>7.65</v>
          </cell>
          <cell r="G465">
            <v>7.86</v>
          </cell>
          <cell r="H465">
            <v>8.4600000000000009</v>
          </cell>
          <cell r="I465">
            <v>8.91</v>
          </cell>
        </row>
        <row r="466">
          <cell r="A466">
            <v>94450</v>
          </cell>
          <cell r="B466" t="str">
            <v/>
          </cell>
          <cell r="C466">
            <v>7.5</v>
          </cell>
          <cell r="D466">
            <v>0</v>
          </cell>
          <cell r="E466">
            <v>7.5</v>
          </cell>
          <cell r="F466">
            <v>7.65</v>
          </cell>
          <cell r="G466">
            <v>7.86</v>
          </cell>
          <cell r="H466">
            <v>8.4600000000000009</v>
          </cell>
          <cell r="I466">
            <v>8.91</v>
          </cell>
        </row>
        <row r="467">
          <cell r="A467">
            <v>94460</v>
          </cell>
          <cell r="B467" t="str">
            <v/>
          </cell>
          <cell r="C467">
            <v>7.5</v>
          </cell>
          <cell r="D467">
            <v>0</v>
          </cell>
          <cell r="E467">
            <v>7.5</v>
          </cell>
          <cell r="F467">
            <v>7.65</v>
          </cell>
          <cell r="G467">
            <v>7.86</v>
          </cell>
          <cell r="H467">
            <v>8.4600000000000009</v>
          </cell>
          <cell r="I467">
            <v>8.91</v>
          </cell>
        </row>
        <row r="468">
          <cell r="A468">
            <v>94470</v>
          </cell>
          <cell r="B468" t="str">
            <v/>
          </cell>
          <cell r="C468">
            <v>7.5</v>
          </cell>
          <cell r="D468">
            <v>0</v>
          </cell>
          <cell r="E468">
            <v>7.5</v>
          </cell>
          <cell r="F468">
            <v>7.65</v>
          </cell>
          <cell r="G468">
            <v>7.86</v>
          </cell>
          <cell r="H468">
            <v>8.4600000000000009</v>
          </cell>
          <cell r="I468">
            <v>8.91</v>
          </cell>
        </row>
        <row r="469">
          <cell r="A469">
            <v>94480</v>
          </cell>
          <cell r="B469" t="str">
            <v/>
          </cell>
          <cell r="C469">
            <v>7.5</v>
          </cell>
          <cell r="D469">
            <v>0</v>
          </cell>
          <cell r="E469">
            <v>7.5</v>
          </cell>
          <cell r="F469">
            <v>7.65</v>
          </cell>
          <cell r="G469">
            <v>7.86</v>
          </cell>
          <cell r="H469">
            <v>8.4600000000000009</v>
          </cell>
          <cell r="I469">
            <v>8.91</v>
          </cell>
        </row>
        <row r="470">
          <cell r="A470">
            <v>94490</v>
          </cell>
          <cell r="B470" t="str">
            <v/>
          </cell>
          <cell r="C470">
            <v>7.5</v>
          </cell>
          <cell r="D470">
            <v>0</v>
          </cell>
          <cell r="E470">
            <v>7.5</v>
          </cell>
          <cell r="F470">
            <v>7.65</v>
          </cell>
          <cell r="G470">
            <v>7.86</v>
          </cell>
          <cell r="H470">
            <v>8.4600000000000009</v>
          </cell>
          <cell r="I470">
            <v>8.91</v>
          </cell>
        </row>
        <row r="471">
          <cell r="A471">
            <v>94500</v>
          </cell>
          <cell r="B471" t="str">
            <v/>
          </cell>
          <cell r="C471">
            <v>7.5</v>
          </cell>
          <cell r="D471">
            <v>0</v>
          </cell>
          <cell r="E471">
            <v>7.5</v>
          </cell>
          <cell r="F471">
            <v>7.65</v>
          </cell>
          <cell r="G471">
            <v>7.86</v>
          </cell>
          <cell r="H471">
            <v>8.4600000000000009</v>
          </cell>
          <cell r="I471">
            <v>8.91</v>
          </cell>
        </row>
        <row r="472">
          <cell r="A472">
            <v>94510</v>
          </cell>
          <cell r="B472" t="str">
            <v/>
          </cell>
          <cell r="C472">
            <v>7.5</v>
          </cell>
          <cell r="D472">
            <v>0</v>
          </cell>
          <cell r="E472">
            <v>7.5</v>
          </cell>
          <cell r="F472">
            <v>7.65</v>
          </cell>
          <cell r="G472">
            <v>7.86</v>
          </cell>
          <cell r="H472">
            <v>8.4600000000000009</v>
          </cell>
          <cell r="I472">
            <v>8.91</v>
          </cell>
        </row>
        <row r="473">
          <cell r="A473">
            <v>94520</v>
          </cell>
          <cell r="B473" t="str">
            <v/>
          </cell>
          <cell r="C473">
            <v>7.5</v>
          </cell>
          <cell r="D473">
            <v>0</v>
          </cell>
          <cell r="E473">
            <v>7.5</v>
          </cell>
          <cell r="F473">
            <v>7.65</v>
          </cell>
          <cell r="G473">
            <v>7.86</v>
          </cell>
          <cell r="H473">
            <v>8.4600000000000009</v>
          </cell>
          <cell r="I473">
            <v>8.91</v>
          </cell>
        </row>
        <row r="474">
          <cell r="A474">
            <v>94530</v>
          </cell>
          <cell r="B474" t="str">
            <v/>
          </cell>
          <cell r="C474">
            <v>7.5</v>
          </cell>
          <cell r="D474">
            <v>0</v>
          </cell>
          <cell r="E474">
            <v>7.5</v>
          </cell>
          <cell r="F474">
            <v>7.65</v>
          </cell>
          <cell r="G474">
            <v>7.86</v>
          </cell>
          <cell r="H474">
            <v>8.4600000000000009</v>
          </cell>
          <cell r="I474">
            <v>8.91</v>
          </cell>
        </row>
        <row r="475">
          <cell r="A475">
            <v>94540</v>
          </cell>
          <cell r="B475" t="str">
            <v/>
          </cell>
          <cell r="C475">
            <v>7.5</v>
          </cell>
          <cell r="D475">
            <v>0</v>
          </cell>
          <cell r="E475">
            <v>7.5</v>
          </cell>
          <cell r="F475">
            <v>7.65</v>
          </cell>
          <cell r="G475">
            <v>7.86</v>
          </cell>
          <cell r="H475">
            <v>8.4600000000000009</v>
          </cell>
          <cell r="I475">
            <v>8.91</v>
          </cell>
        </row>
        <row r="476">
          <cell r="A476">
            <v>94550</v>
          </cell>
          <cell r="B476" t="str">
            <v/>
          </cell>
          <cell r="C476">
            <v>7.5</v>
          </cell>
          <cell r="D476">
            <v>0</v>
          </cell>
          <cell r="E476">
            <v>7.5</v>
          </cell>
          <cell r="F476">
            <v>7.65</v>
          </cell>
          <cell r="G476">
            <v>7.86</v>
          </cell>
          <cell r="H476">
            <v>8.4600000000000009</v>
          </cell>
          <cell r="I476">
            <v>8.91</v>
          </cell>
        </row>
        <row r="477">
          <cell r="A477">
            <v>94560</v>
          </cell>
          <cell r="B477" t="str">
            <v/>
          </cell>
          <cell r="C477">
            <v>7.5</v>
          </cell>
          <cell r="D477">
            <v>0</v>
          </cell>
          <cell r="E477">
            <v>7.5</v>
          </cell>
          <cell r="F477">
            <v>7.65</v>
          </cell>
          <cell r="G477">
            <v>7.86</v>
          </cell>
          <cell r="H477">
            <v>8.4600000000000009</v>
          </cell>
          <cell r="I477">
            <v>8.91</v>
          </cell>
        </row>
        <row r="478">
          <cell r="A478">
            <v>94570</v>
          </cell>
          <cell r="B478" t="str">
            <v/>
          </cell>
          <cell r="C478">
            <v>7.5</v>
          </cell>
          <cell r="D478">
            <v>0</v>
          </cell>
          <cell r="E478">
            <v>7.5</v>
          </cell>
          <cell r="F478">
            <v>7.65</v>
          </cell>
          <cell r="G478">
            <v>7.86</v>
          </cell>
          <cell r="H478">
            <v>8.4600000000000009</v>
          </cell>
          <cell r="I478">
            <v>8.91</v>
          </cell>
        </row>
        <row r="479">
          <cell r="A479">
            <v>94580</v>
          </cell>
          <cell r="B479" t="str">
            <v/>
          </cell>
          <cell r="C479">
            <v>7.5</v>
          </cell>
          <cell r="D479">
            <v>0</v>
          </cell>
          <cell r="E479">
            <v>7.5</v>
          </cell>
          <cell r="F479">
            <v>7.65</v>
          </cell>
          <cell r="G479">
            <v>7.86</v>
          </cell>
          <cell r="H479">
            <v>8.4600000000000009</v>
          </cell>
          <cell r="I479">
            <v>8.91</v>
          </cell>
        </row>
        <row r="480">
          <cell r="A480">
            <v>94590</v>
          </cell>
          <cell r="B480" t="str">
            <v/>
          </cell>
          <cell r="C480">
            <v>7.5</v>
          </cell>
          <cell r="D480">
            <v>0</v>
          </cell>
          <cell r="E480">
            <v>7.5</v>
          </cell>
          <cell r="F480">
            <v>7.65</v>
          </cell>
          <cell r="G480">
            <v>7.86</v>
          </cell>
          <cell r="H480">
            <v>8.4600000000000009</v>
          </cell>
          <cell r="I480">
            <v>8.91</v>
          </cell>
        </row>
        <row r="481">
          <cell r="A481">
            <v>94600</v>
          </cell>
          <cell r="B481" t="str">
            <v/>
          </cell>
          <cell r="C481">
            <v>7.5</v>
          </cell>
          <cell r="D481">
            <v>0</v>
          </cell>
          <cell r="E481">
            <v>7.5</v>
          </cell>
          <cell r="F481">
            <v>7.65</v>
          </cell>
          <cell r="G481">
            <v>7.86</v>
          </cell>
          <cell r="H481">
            <v>8.4600000000000009</v>
          </cell>
          <cell r="I481">
            <v>8.91</v>
          </cell>
        </row>
        <row r="482">
          <cell r="A482">
            <v>94610</v>
          </cell>
          <cell r="B482" t="str">
            <v/>
          </cell>
          <cell r="C482">
            <v>7.5</v>
          </cell>
          <cell r="D482">
            <v>0</v>
          </cell>
          <cell r="E482">
            <v>7.5</v>
          </cell>
          <cell r="F482">
            <v>7.65</v>
          </cell>
          <cell r="G482">
            <v>7.86</v>
          </cell>
          <cell r="H482">
            <v>8.4600000000000009</v>
          </cell>
          <cell r="I482">
            <v>8.91</v>
          </cell>
        </row>
        <row r="483">
          <cell r="A483">
            <v>94619.33</v>
          </cell>
          <cell r="B483" t="str">
            <v>BS</v>
          </cell>
          <cell r="C483">
            <v>7.5</v>
          </cell>
          <cell r="D483">
            <v>0</v>
          </cell>
          <cell r="E483">
            <v>7.5</v>
          </cell>
          <cell r="F483">
            <v>7.65</v>
          </cell>
          <cell r="G483">
            <v>7.86</v>
          </cell>
          <cell r="H483">
            <v>8.4600000000000009</v>
          </cell>
          <cell r="I483">
            <v>8.91</v>
          </cell>
        </row>
        <row r="484">
          <cell r="A484">
            <v>94620</v>
          </cell>
          <cell r="B484" t="str">
            <v/>
          </cell>
          <cell r="C484">
            <v>7.5</v>
          </cell>
          <cell r="D484">
            <v>0</v>
          </cell>
          <cell r="E484">
            <v>7.5</v>
          </cell>
          <cell r="F484">
            <v>7.65</v>
          </cell>
          <cell r="G484">
            <v>7.86</v>
          </cell>
          <cell r="H484">
            <v>8.4600000000000009</v>
          </cell>
          <cell r="I484">
            <v>8.91</v>
          </cell>
        </row>
        <row r="485">
          <cell r="A485">
            <v>94630</v>
          </cell>
          <cell r="B485" t="str">
            <v/>
          </cell>
          <cell r="C485">
            <v>7.5</v>
          </cell>
          <cell r="D485">
            <v>0</v>
          </cell>
          <cell r="E485">
            <v>7.5</v>
          </cell>
          <cell r="F485">
            <v>7.65</v>
          </cell>
          <cell r="G485">
            <v>7.86</v>
          </cell>
          <cell r="H485">
            <v>8.4600000000000009</v>
          </cell>
          <cell r="I485">
            <v>8.91</v>
          </cell>
        </row>
        <row r="486">
          <cell r="A486">
            <v>94640</v>
          </cell>
          <cell r="B486" t="str">
            <v/>
          </cell>
          <cell r="C486">
            <v>7.5</v>
          </cell>
          <cell r="D486">
            <v>0</v>
          </cell>
          <cell r="E486">
            <v>7.5</v>
          </cell>
          <cell r="F486">
            <v>7.65</v>
          </cell>
          <cell r="G486">
            <v>7.86</v>
          </cell>
          <cell r="H486">
            <v>8.4600000000000009</v>
          </cell>
          <cell r="I486">
            <v>8.91</v>
          </cell>
        </row>
        <row r="487">
          <cell r="A487">
            <v>94649.33</v>
          </cell>
          <cell r="B487" t="str">
            <v>PX</v>
          </cell>
          <cell r="C487">
            <v>7.5</v>
          </cell>
          <cell r="D487">
            <v>0</v>
          </cell>
          <cell r="E487">
            <v>7.5</v>
          </cell>
          <cell r="F487">
            <v>7.65</v>
          </cell>
          <cell r="G487">
            <v>7.86</v>
          </cell>
          <cell r="H487">
            <v>8.4600000000000009</v>
          </cell>
          <cell r="I487">
            <v>8.91</v>
          </cell>
        </row>
        <row r="488">
          <cell r="A488">
            <v>94650</v>
          </cell>
          <cell r="B488" t="str">
            <v/>
          </cell>
          <cell r="C488">
            <v>7.5</v>
          </cell>
          <cell r="D488">
            <v>9.9999999999997868E-3</v>
          </cell>
          <cell r="E488">
            <v>7.51</v>
          </cell>
          <cell r="F488">
            <v>7.66</v>
          </cell>
          <cell r="G488">
            <v>7.87</v>
          </cell>
          <cell r="H488">
            <v>8.4700000000000006</v>
          </cell>
          <cell r="I488">
            <v>8.92</v>
          </cell>
        </row>
        <row r="489">
          <cell r="A489">
            <v>94660</v>
          </cell>
          <cell r="B489" t="str">
            <v/>
          </cell>
          <cell r="C489">
            <v>7.5</v>
          </cell>
          <cell r="D489">
            <v>0.16</v>
          </cell>
          <cell r="E489">
            <v>7.66</v>
          </cell>
          <cell r="F489">
            <v>7.8100000000000005</v>
          </cell>
          <cell r="G489">
            <v>8.0200000000000014</v>
          </cell>
          <cell r="H489">
            <v>8.620000000000001</v>
          </cell>
          <cell r="I489">
            <v>9.07</v>
          </cell>
        </row>
        <row r="490">
          <cell r="A490">
            <v>94669.33</v>
          </cell>
          <cell r="B490" t="str">
            <v>PC</v>
          </cell>
          <cell r="C490">
            <v>7.5</v>
          </cell>
          <cell r="D490">
            <v>0.3</v>
          </cell>
          <cell r="E490">
            <v>7.8</v>
          </cell>
          <cell r="F490">
            <v>7.95</v>
          </cell>
          <cell r="G490">
            <v>8.16</v>
          </cell>
          <cell r="H490">
            <v>8.76</v>
          </cell>
          <cell r="I490">
            <v>9.2099999999999991</v>
          </cell>
        </row>
        <row r="491">
          <cell r="A491">
            <v>94670</v>
          </cell>
          <cell r="B491" t="str">
            <v/>
          </cell>
          <cell r="C491">
            <v>7.5</v>
          </cell>
          <cell r="D491">
            <v>0.31</v>
          </cell>
          <cell r="E491">
            <v>7.81</v>
          </cell>
          <cell r="F491">
            <v>7.96</v>
          </cell>
          <cell r="G491">
            <v>8.17</v>
          </cell>
          <cell r="H491">
            <v>8.77</v>
          </cell>
          <cell r="I491">
            <v>9.2199999999999989</v>
          </cell>
        </row>
        <row r="492">
          <cell r="A492">
            <v>94679.33</v>
          </cell>
          <cell r="B492" t="str">
            <v>PY</v>
          </cell>
          <cell r="C492">
            <v>7.5</v>
          </cell>
          <cell r="D492">
            <v>0.45</v>
          </cell>
          <cell r="E492">
            <v>7.95</v>
          </cell>
          <cell r="F492">
            <v>8.1</v>
          </cell>
          <cell r="G492">
            <v>8.31</v>
          </cell>
          <cell r="H492">
            <v>8.91</v>
          </cell>
          <cell r="I492">
            <v>9.36</v>
          </cell>
        </row>
        <row r="493">
          <cell r="A493">
            <v>94680</v>
          </cell>
          <cell r="B493" t="str">
            <v/>
          </cell>
          <cell r="C493">
            <v>7.5</v>
          </cell>
          <cell r="D493">
            <v>0.46</v>
          </cell>
          <cell r="E493">
            <v>7.96</v>
          </cell>
          <cell r="F493">
            <v>8.11</v>
          </cell>
          <cell r="G493">
            <v>8.32</v>
          </cell>
          <cell r="H493">
            <v>8.92</v>
          </cell>
          <cell r="I493">
            <v>9.3699999999999992</v>
          </cell>
        </row>
        <row r="494">
          <cell r="A494">
            <v>94689.33</v>
          </cell>
          <cell r="B494" t="str">
            <v>MSE</v>
          </cell>
          <cell r="C494">
            <v>7.5</v>
          </cell>
          <cell r="D494">
            <v>0.6</v>
          </cell>
          <cell r="E494">
            <v>8.1</v>
          </cell>
          <cell r="F494">
            <v>8.25</v>
          </cell>
          <cell r="G494">
            <v>8.4600000000000009</v>
          </cell>
          <cell r="H494">
            <v>9.06</v>
          </cell>
          <cell r="I494">
            <v>9.51</v>
          </cell>
        </row>
        <row r="495">
          <cell r="A495">
            <v>94690</v>
          </cell>
          <cell r="B495" t="str">
            <v/>
          </cell>
          <cell r="C495">
            <v>7.5</v>
          </cell>
          <cell r="D495">
            <v>0.6</v>
          </cell>
          <cell r="E495">
            <v>8.1</v>
          </cell>
          <cell r="F495">
            <v>8.25</v>
          </cell>
          <cell r="G495">
            <v>8.4600000000000009</v>
          </cell>
          <cell r="H495">
            <v>9.06</v>
          </cell>
          <cell r="I495">
            <v>9.51</v>
          </cell>
        </row>
        <row r="496">
          <cell r="A496">
            <v>94700</v>
          </cell>
          <cell r="B496" t="str">
            <v/>
          </cell>
          <cell r="C496">
            <v>7.5</v>
          </cell>
          <cell r="D496">
            <v>0.6</v>
          </cell>
          <cell r="E496">
            <v>8.1</v>
          </cell>
          <cell r="F496">
            <v>8.25</v>
          </cell>
          <cell r="G496">
            <v>8.4600000000000009</v>
          </cell>
          <cell r="H496">
            <v>9.06</v>
          </cell>
          <cell r="I496">
            <v>9.51</v>
          </cell>
        </row>
        <row r="497">
          <cell r="A497">
            <v>94710</v>
          </cell>
          <cell r="B497" t="str">
            <v/>
          </cell>
          <cell r="C497">
            <v>7.5</v>
          </cell>
          <cell r="D497">
            <v>0.6</v>
          </cell>
          <cell r="E497">
            <v>8.1</v>
          </cell>
          <cell r="F497">
            <v>8.25</v>
          </cell>
          <cell r="G497">
            <v>8.4600000000000009</v>
          </cell>
          <cell r="H497">
            <v>9.06</v>
          </cell>
          <cell r="I497">
            <v>9.51</v>
          </cell>
        </row>
        <row r="498">
          <cell r="A498">
            <v>94720</v>
          </cell>
          <cell r="B498" t="str">
            <v/>
          </cell>
          <cell r="C498">
            <v>7.5</v>
          </cell>
          <cell r="D498">
            <v>0.6</v>
          </cell>
          <cell r="E498">
            <v>8.1</v>
          </cell>
          <cell r="F498">
            <v>8.25</v>
          </cell>
          <cell r="G498">
            <v>8.4600000000000009</v>
          </cell>
          <cell r="H498">
            <v>9.06</v>
          </cell>
          <cell r="I498">
            <v>9.51</v>
          </cell>
        </row>
        <row r="499">
          <cell r="A499">
            <v>94730</v>
          </cell>
          <cell r="B499" t="str">
            <v/>
          </cell>
          <cell r="C499">
            <v>7.5</v>
          </cell>
          <cell r="D499">
            <v>0.61</v>
          </cell>
          <cell r="E499">
            <v>8.11</v>
          </cell>
          <cell r="F499">
            <v>8.26</v>
          </cell>
          <cell r="G499">
            <v>8.4700000000000006</v>
          </cell>
          <cell r="H499">
            <v>9.07</v>
          </cell>
          <cell r="I499">
            <v>9.52</v>
          </cell>
        </row>
        <row r="500">
          <cell r="A500">
            <v>94740</v>
          </cell>
          <cell r="B500" t="str">
            <v/>
          </cell>
          <cell r="C500">
            <v>7.5</v>
          </cell>
          <cell r="D500">
            <v>0.68</v>
          </cell>
          <cell r="E500">
            <v>8.18</v>
          </cell>
          <cell r="F500">
            <v>8.33</v>
          </cell>
          <cell r="G500">
            <v>8.5400000000000009</v>
          </cell>
          <cell r="H500">
            <v>9.14</v>
          </cell>
          <cell r="I500">
            <v>9.59</v>
          </cell>
        </row>
        <row r="501">
          <cell r="A501">
            <v>94750</v>
          </cell>
          <cell r="B501" t="str">
            <v/>
          </cell>
          <cell r="C501">
            <v>7.5</v>
          </cell>
          <cell r="D501">
            <v>0.75</v>
          </cell>
          <cell r="E501">
            <v>8.25</v>
          </cell>
          <cell r="F501">
            <v>8.4</v>
          </cell>
          <cell r="G501">
            <v>8.6100000000000012</v>
          </cell>
          <cell r="H501">
            <v>9.2100000000000009</v>
          </cell>
          <cell r="I501">
            <v>9.66</v>
          </cell>
        </row>
        <row r="502">
          <cell r="A502">
            <v>94760</v>
          </cell>
          <cell r="B502" t="str">
            <v/>
          </cell>
          <cell r="C502">
            <v>7.5</v>
          </cell>
          <cell r="D502">
            <v>0.83</v>
          </cell>
          <cell r="E502">
            <v>8.33</v>
          </cell>
          <cell r="F502">
            <v>8.48</v>
          </cell>
          <cell r="G502">
            <v>8.6900000000000013</v>
          </cell>
          <cell r="H502">
            <v>9.2900000000000009</v>
          </cell>
          <cell r="I502">
            <v>9.74</v>
          </cell>
        </row>
        <row r="503">
          <cell r="A503">
            <v>94770</v>
          </cell>
          <cell r="B503" t="str">
            <v/>
          </cell>
          <cell r="C503">
            <v>7.5</v>
          </cell>
          <cell r="D503">
            <v>0.9</v>
          </cell>
          <cell r="E503">
            <v>8.4</v>
          </cell>
          <cell r="F503">
            <v>8.5500000000000007</v>
          </cell>
          <cell r="G503">
            <v>8.7600000000000016</v>
          </cell>
          <cell r="H503">
            <v>9.3600000000000012</v>
          </cell>
          <cell r="I503">
            <v>9.81</v>
          </cell>
        </row>
        <row r="504">
          <cell r="A504">
            <v>94780</v>
          </cell>
          <cell r="B504" t="str">
            <v/>
          </cell>
          <cell r="C504">
            <v>7.5</v>
          </cell>
          <cell r="D504">
            <v>0.9</v>
          </cell>
          <cell r="E504">
            <v>8.4</v>
          </cell>
          <cell r="F504">
            <v>8.5500000000000007</v>
          </cell>
          <cell r="G504">
            <v>8.7600000000000016</v>
          </cell>
          <cell r="H504">
            <v>9.3600000000000012</v>
          </cell>
          <cell r="I504">
            <v>9.81</v>
          </cell>
        </row>
        <row r="505">
          <cell r="A505">
            <v>94790</v>
          </cell>
          <cell r="B505" t="str">
            <v/>
          </cell>
          <cell r="C505">
            <v>7.5</v>
          </cell>
          <cell r="D505">
            <v>0.9</v>
          </cell>
          <cell r="E505">
            <v>8.4</v>
          </cell>
          <cell r="F505">
            <v>8.5500000000000007</v>
          </cell>
          <cell r="G505">
            <v>8.7600000000000016</v>
          </cell>
          <cell r="H505">
            <v>9.3600000000000012</v>
          </cell>
          <cell r="I505">
            <v>9.81</v>
          </cell>
        </row>
        <row r="506">
          <cell r="A506">
            <v>94800</v>
          </cell>
          <cell r="B506" t="str">
            <v/>
          </cell>
          <cell r="C506">
            <v>7.5</v>
          </cell>
          <cell r="D506">
            <v>0.9</v>
          </cell>
          <cell r="E506">
            <v>8.4</v>
          </cell>
          <cell r="F506">
            <v>8.5500000000000007</v>
          </cell>
          <cell r="G506">
            <v>8.7600000000000016</v>
          </cell>
          <cell r="H506">
            <v>9.3600000000000012</v>
          </cell>
          <cell r="I506">
            <v>9.81</v>
          </cell>
        </row>
        <row r="507">
          <cell r="A507">
            <v>94810</v>
          </cell>
          <cell r="B507" t="str">
            <v/>
          </cell>
          <cell r="C507">
            <v>7.5</v>
          </cell>
          <cell r="D507">
            <v>0.9</v>
          </cell>
          <cell r="E507">
            <v>8.4</v>
          </cell>
          <cell r="F507">
            <v>8.5500000000000007</v>
          </cell>
          <cell r="G507">
            <v>8.7600000000000016</v>
          </cell>
          <cell r="H507">
            <v>9.3600000000000012</v>
          </cell>
          <cell r="I507">
            <v>9.81</v>
          </cell>
        </row>
        <row r="508">
          <cell r="A508">
            <v>94820</v>
          </cell>
          <cell r="B508" t="str">
            <v/>
          </cell>
          <cell r="C508">
            <v>7.5</v>
          </cell>
          <cell r="D508">
            <v>0.9</v>
          </cell>
          <cell r="E508">
            <v>8.4</v>
          </cell>
          <cell r="F508">
            <v>8.5500000000000007</v>
          </cell>
          <cell r="G508">
            <v>8.7600000000000016</v>
          </cell>
          <cell r="H508">
            <v>9.3600000000000012</v>
          </cell>
          <cell r="I508">
            <v>9.81</v>
          </cell>
        </row>
        <row r="509">
          <cell r="A509">
            <v>94830</v>
          </cell>
          <cell r="B509" t="str">
            <v/>
          </cell>
          <cell r="C509">
            <v>7.5</v>
          </cell>
          <cell r="D509">
            <v>0.9</v>
          </cell>
          <cell r="E509">
            <v>8.4</v>
          </cell>
          <cell r="F509">
            <v>8.5500000000000007</v>
          </cell>
          <cell r="G509">
            <v>8.7600000000000016</v>
          </cell>
          <cell r="H509">
            <v>9.3600000000000012</v>
          </cell>
          <cell r="I509">
            <v>9.81</v>
          </cell>
        </row>
        <row r="510">
          <cell r="A510">
            <v>94840</v>
          </cell>
          <cell r="B510" t="str">
            <v/>
          </cell>
          <cell r="C510">
            <v>7.5</v>
          </cell>
          <cell r="D510">
            <v>0.9</v>
          </cell>
          <cell r="E510">
            <v>8.4</v>
          </cell>
          <cell r="F510">
            <v>8.5500000000000007</v>
          </cell>
          <cell r="G510">
            <v>8.7600000000000016</v>
          </cell>
          <cell r="H510">
            <v>9.3600000000000012</v>
          </cell>
          <cell r="I510">
            <v>9.81</v>
          </cell>
        </row>
        <row r="511">
          <cell r="A511">
            <v>94850</v>
          </cell>
          <cell r="B511" t="str">
            <v/>
          </cell>
          <cell r="C511">
            <v>7.5</v>
          </cell>
          <cell r="D511">
            <v>0.9</v>
          </cell>
          <cell r="E511">
            <v>8.4</v>
          </cell>
          <cell r="F511">
            <v>8.5500000000000007</v>
          </cell>
          <cell r="G511">
            <v>8.7600000000000016</v>
          </cell>
          <cell r="H511">
            <v>9.3600000000000012</v>
          </cell>
          <cell r="I511">
            <v>9.81</v>
          </cell>
        </row>
        <row r="512">
          <cell r="A512">
            <v>94860</v>
          </cell>
          <cell r="B512" t="str">
            <v/>
          </cell>
          <cell r="C512">
            <v>7.5</v>
          </cell>
          <cell r="D512">
            <v>0.9</v>
          </cell>
          <cell r="E512">
            <v>8.4</v>
          </cell>
          <cell r="F512">
            <v>8.5500000000000007</v>
          </cell>
          <cell r="G512">
            <v>8.7600000000000016</v>
          </cell>
          <cell r="H512">
            <v>9.3600000000000012</v>
          </cell>
          <cell r="I512">
            <v>9.81</v>
          </cell>
        </row>
        <row r="513">
          <cell r="A513">
            <v>94870</v>
          </cell>
          <cell r="B513" t="str">
            <v/>
          </cell>
          <cell r="C513">
            <v>7.5</v>
          </cell>
          <cell r="D513">
            <v>0.9</v>
          </cell>
          <cell r="E513">
            <v>8.4</v>
          </cell>
          <cell r="F513">
            <v>8.5500000000000007</v>
          </cell>
          <cell r="G513">
            <v>8.7600000000000016</v>
          </cell>
          <cell r="H513">
            <v>9.3600000000000012</v>
          </cell>
          <cell r="I513">
            <v>9.81</v>
          </cell>
        </row>
        <row r="514">
          <cell r="A514">
            <v>94880</v>
          </cell>
          <cell r="B514" t="str">
            <v/>
          </cell>
          <cell r="C514">
            <v>7.5</v>
          </cell>
          <cell r="D514">
            <v>0.9</v>
          </cell>
          <cell r="E514">
            <v>8.4</v>
          </cell>
          <cell r="F514">
            <v>8.5500000000000007</v>
          </cell>
          <cell r="G514">
            <v>8.7600000000000016</v>
          </cell>
          <cell r="H514">
            <v>9.3600000000000012</v>
          </cell>
          <cell r="I514">
            <v>9.81</v>
          </cell>
        </row>
        <row r="515">
          <cell r="A515">
            <v>94890</v>
          </cell>
          <cell r="B515" t="str">
            <v/>
          </cell>
          <cell r="C515">
            <v>7.5</v>
          </cell>
          <cell r="D515">
            <v>0.9</v>
          </cell>
          <cell r="E515">
            <v>8.4</v>
          </cell>
          <cell r="F515">
            <v>8.5500000000000007</v>
          </cell>
          <cell r="G515">
            <v>8.7600000000000016</v>
          </cell>
          <cell r="H515">
            <v>9.3600000000000012</v>
          </cell>
          <cell r="I515">
            <v>9.81</v>
          </cell>
        </row>
        <row r="516">
          <cell r="A516">
            <v>94900</v>
          </cell>
          <cell r="B516" t="str">
            <v/>
          </cell>
          <cell r="C516">
            <v>7.5</v>
          </cell>
          <cell r="D516">
            <v>0.9</v>
          </cell>
          <cell r="E516">
            <v>8.4</v>
          </cell>
          <cell r="F516">
            <v>8.5500000000000007</v>
          </cell>
          <cell r="G516">
            <v>8.7600000000000016</v>
          </cell>
          <cell r="H516">
            <v>9.3600000000000012</v>
          </cell>
          <cell r="I516">
            <v>9.81</v>
          </cell>
        </row>
        <row r="517">
          <cell r="A517">
            <v>94910</v>
          </cell>
          <cell r="B517" t="str">
            <v/>
          </cell>
          <cell r="C517">
            <v>7.5</v>
          </cell>
          <cell r="D517">
            <v>0.9</v>
          </cell>
          <cell r="E517">
            <v>8.4</v>
          </cell>
          <cell r="F517">
            <v>8.5500000000000007</v>
          </cell>
          <cell r="G517">
            <v>8.7600000000000016</v>
          </cell>
          <cell r="H517">
            <v>9.3600000000000012</v>
          </cell>
          <cell r="I517">
            <v>9.81</v>
          </cell>
        </row>
        <row r="518">
          <cell r="A518">
            <v>94920</v>
          </cell>
          <cell r="B518" t="str">
            <v/>
          </cell>
          <cell r="C518">
            <v>7.5</v>
          </cell>
          <cell r="D518">
            <v>0.9</v>
          </cell>
          <cell r="E518">
            <v>8.4</v>
          </cell>
          <cell r="F518">
            <v>8.5500000000000007</v>
          </cell>
          <cell r="G518">
            <v>8.7600000000000016</v>
          </cell>
          <cell r="H518">
            <v>9.3600000000000012</v>
          </cell>
          <cell r="I518">
            <v>9.81</v>
          </cell>
        </row>
        <row r="519">
          <cell r="A519">
            <v>94930</v>
          </cell>
          <cell r="B519" t="str">
            <v/>
          </cell>
          <cell r="C519">
            <v>7.5</v>
          </cell>
          <cell r="D519">
            <v>0.89</v>
          </cell>
          <cell r="E519">
            <v>8.39</v>
          </cell>
          <cell r="F519">
            <v>8.5400000000000009</v>
          </cell>
          <cell r="G519">
            <v>8.7500000000000018</v>
          </cell>
          <cell r="H519">
            <v>9.3500000000000014</v>
          </cell>
          <cell r="I519">
            <v>9.8000000000000007</v>
          </cell>
        </row>
        <row r="520">
          <cell r="A520">
            <v>94940</v>
          </cell>
          <cell r="B520" t="str">
            <v/>
          </cell>
          <cell r="C520">
            <v>7.5</v>
          </cell>
          <cell r="D520">
            <v>0.86</v>
          </cell>
          <cell r="E520">
            <v>8.36</v>
          </cell>
          <cell r="F520">
            <v>8.51</v>
          </cell>
          <cell r="G520">
            <v>8.7200000000000006</v>
          </cell>
          <cell r="H520">
            <v>9.32</v>
          </cell>
          <cell r="I520">
            <v>9.77</v>
          </cell>
        </row>
        <row r="521">
          <cell r="A521">
            <v>94950</v>
          </cell>
          <cell r="B521" t="str">
            <v/>
          </cell>
          <cell r="C521">
            <v>7.5</v>
          </cell>
          <cell r="D521">
            <v>0.82</v>
          </cell>
          <cell r="E521">
            <v>8.32</v>
          </cell>
          <cell r="F521">
            <v>8.4700000000000006</v>
          </cell>
          <cell r="G521">
            <v>8.6800000000000015</v>
          </cell>
          <cell r="H521">
            <v>9.2800000000000011</v>
          </cell>
          <cell r="I521">
            <v>9.73</v>
          </cell>
        </row>
        <row r="522">
          <cell r="A522">
            <v>94960</v>
          </cell>
          <cell r="B522" t="str">
            <v/>
          </cell>
          <cell r="C522">
            <v>7.5</v>
          </cell>
          <cell r="D522">
            <v>0.8</v>
          </cell>
          <cell r="E522">
            <v>8.3000000000000007</v>
          </cell>
          <cell r="F522">
            <v>8.4500000000000011</v>
          </cell>
          <cell r="G522">
            <v>8.6600000000000019</v>
          </cell>
          <cell r="H522">
            <v>9.2600000000000016</v>
          </cell>
          <cell r="I522">
            <v>9.7100000000000009</v>
          </cell>
        </row>
        <row r="523">
          <cell r="A523">
            <v>94970</v>
          </cell>
          <cell r="B523" t="str">
            <v/>
          </cell>
          <cell r="C523">
            <v>7.5</v>
          </cell>
          <cell r="D523">
            <v>0.76</v>
          </cell>
          <cell r="E523">
            <v>8.26</v>
          </cell>
          <cell r="F523">
            <v>8.41</v>
          </cell>
          <cell r="G523">
            <v>8.620000000000001</v>
          </cell>
          <cell r="H523">
            <v>9.2200000000000006</v>
          </cell>
          <cell r="I523">
            <v>9.67</v>
          </cell>
        </row>
        <row r="524">
          <cell r="A524">
            <v>94980</v>
          </cell>
          <cell r="B524" t="str">
            <v/>
          </cell>
          <cell r="C524">
            <v>7.5</v>
          </cell>
          <cell r="D524">
            <v>0.72</v>
          </cell>
          <cell r="E524">
            <v>8.2200000000000006</v>
          </cell>
          <cell r="F524">
            <v>8.370000000000001</v>
          </cell>
          <cell r="G524">
            <v>8.5800000000000018</v>
          </cell>
          <cell r="H524">
            <v>9.1800000000000015</v>
          </cell>
          <cell r="I524">
            <v>9.6300000000000008</v>
          </cell>
        </row>
        <row r="525">
          <cell r="A525">
            <v>94990</v>
          </cell>
          <cell r="B525" t="str">
            <v/>
          </cell>
          <cell r="C525">
            <v>7.5</v>
          </cell>
          <cell r="D525">
            <v>0.6899999999999995</v>
          </cell>
          <cell r="E525">
            <v>8.19</v>
          </cell>
          <cell r="F525">
            <v>8.34</v>
          </cell>
          <cell r="G525">
            <v>8.5500000000000007</v>
          </cell>
          <cell r="H525">
            <v>9.15</v>
          </cell>
          <cell r="I525">
            <v>9.6</v>
          </cell>
        </row>
        <row r="526">
          <cell r="A526">
            <v>95000</v>
          </cell>
          <cell r="B526" t="str">
            <v/>
          </cell>
          <cell r="C526">
            <v>7.5</v>
          </cell>
          <cell r="D526">
            <v>0.65</v>
          </cell>
          <cell r="E526">
            <v>8.15</v>
          </cell>
          <cell r="F526">
            <v>8.3000000000000007</v>
          </cell>
          <cell r="G526">
            <v>8.5100000000000016</v>
          </cell>
          <cell r="H526">
            <v>9.1100000000000012</v>
          </cell>
          <cell r="I526">
            <v>9.56</v>
          </cell>
        </row>
        <row r="545">
          <cell r="A545">
            <v>95000</v>
          </cell>
          <cell r="B545" t="str">
            <v/>
          </cell>
          <cell r="C545">
            <v>7.5</v>
          </cell>
          <cell r="D545">
            <v>0.65</v>
          </cell>
          <cell r="E545">
            <v>8.15</v>
          </cell>
          <cell r="F545">
            <v>8.3000000000000007</v>
          </cell>
          <cell r="G545">
            <v>8.5100000000000016</v>
          </cell>
          <cell r="H545">
            <v>9.1100000000000012</v>
          </cell>
          <cell r="I545">
            <v>9.56</v>
          </cell>
        </row>
        <row r="546">
          <cell r="A546">
            <v>95010</v>
          </cell>
          <cell r="B546" t="str">
            <v/>
          </cell>
          <cell r="C546">
            <v>7.5</v>
          </cell>
          <cell r="D546">
            <v>0.63</v>
          </cell>
          <cell r="E546">
            <v>8.1300000000000008</v>
          </cell>
          <cell r="F546">
            <v>8.2800000000000011</v>
          </cell>
          <cell r="G546">
            <v>8.490000000000002</v>
          </cell>
          <cell r="H546">
            <v>9.0900000000000016</v>
          </cell>
          <cell r="I546">
            <v>9.5400000000000009</v>
          </cell>
        </row>
        <row r="547">
          <cell r="A547">
            <v>95020</v>
          </cell>
          <cell r="B547" t="str">
            <v/>
          </cell>
          <cell r="C547">
            <v>7.5</v>
          </cell>
          <cell r="D547">
            <v>0.6</v>
          </cell>
          <cell r="E547">
            <v>8.1</v>
          </cell>
          <cell r="F547">
            <v>8.25</v>
          </cell>
          <cell r="G547">
            <v>8.4600000000000009</v>
          </cell>
          <cell r="H547">
            <v>9.06</v>
          </cell>
          <cell r="I547">
            <v>9.51</v>
          </cell>
        </row>
        <row r="548">
          <cell r="A548">
            <v>95030</v>
          </cell>
          <cell r="B548" t="str">
            <v/>
          </cell>
          <cell r="C548">
            <v>7.5</v>
          </cell>
          <cell r="D548">
            <v>0.6</v>
          </cell>
          <cell r="E548">
            <v>8.1</v>
          </cell>
          <cell r="F548">
            <v>8.25</v>
          </cell>
          <cell r="G548">
            <v>8.4600000000000009</v>
          </cell>
          <cell r="H548">
            <v>9.06</v>
          </cell>
          <cell r="I548">
            <v>9.51</v>
          </cell>
        </row>
        <row r="549">
          <cell r="A549">
            <v>95040</v>
          </cell>
          <cell r="B549" t="str">
            <v/>
          </cell>
          <cell r="C549">
            <v>7.5</v>
          </cell>
          <cell r="D549">
            <v>0.6</v>
          </cell>
          <cell r="E549">
            <v>8.1</v>
          </cell>
          <cell r="F549">
            <v>8.25</v>
          </cell>
          <cell r="G549">
            <v>8.4600000000000009</v>
          </cell>
          <cell r="H549">
            <v>9.06</v>
          </cell>
          <cell r="I549">
            <v>9.51</v>
          </cell>
        </row>
        <row r="550">
          <cell r="A550">
            <v>95050</v>
          </cell>
          <cell r="B550" t="str">
            <v/>
          </cell>
          <cell r="C550">
            <v>7.5</v>
          </cell>
          <cell r="D550">
            <v>0.6</v>
          </cell>
          <cell r="E550">
            <v>8.1</v>
          </cell>
          <cell r="F550">
            <v>8.25</v>
          </cell>
          <cell r="G550">
            <v>8.4600000000000009</v>
          </cell>
          <cell r="H550">
            <v>9.06</v>
          </cell>
          <cell r="I550">
            <v>9.51</v>
          </cell>
        </row>
        <row r="551">
          <cell r="A551">
            <v>95060</v>
          </cell>
          <cell r="B551" t="str">
            <v/>
          </cell>
          <cell r="C551">
            <v>7.5</v>
          </cell>
          <cell r="D551">
            <v>0.6</v>
          </cell>
          <cell r="E551">
            <v>8.1</v>
          </cell>
          <cell r="F551">
            <v>8.25</v>
          </cell>
          <cell r="G551">
            <v>8.4600000000000009</v>
          </cell>
          <cell r="H551">
            <v>9.06</v>
          </cell>
          <cell r="I551">
            <v>9.51</v>
          </cell>
        </row>
        <row r="552">
          <cell r="A552">
            <v>95070</v>
          </cell>
          <cell r="B552" t="str">
            <v/>
          </cell>
          <cell r="C552">
            <v>7.5</v>
          </cell>
          <cell r="D552">
            <v>0.6</v>
          </cell>
          <cell r="E552">
            <v>8.1</v>
          </cell>
          <cell r="F552">
            <v>8.25</v>
          </cell>
          <cell r="G552">
            <v>8.4600000000000009</v>
          </cell>
          <cell r="H552">
            <v>9.06</v>
          </cell>
          <cell r="I552">
            <v>9.51</v>
          </cell>
        </row>
        <row r="553">
          <cell r="A553">
            <v>95080</v>
          </cell>
          <cell r="B553" t="str">
            <v/>
          </cell>
          <cell r="C553">
            <v>7.5</v>
          </cell>
          <cell r="D553">
            <v>0.6</v>
          </cell>
          <cell r="E553">
            <v>8.1</v>
          </cell>
          <cell r="F553">
            <v>8.25</v>
          </cell>
          <cell r="G553">
            <v>8.4600000000000009</v>
          </cell>
          <cell r="H553">
            <v>9.06</v>
          </cell>
          <cell r="I553">
            <v>9.51</v>
          </cell>
        </row>
        <row r="554">
          <cell r="A554">
            <v>95090</v>
          </cell>
          <cell r="B554" t="str">
            <v/>
          </cell>
          <cell r="C554">
            <v>7.5</v>
          </cell>
          <cell r="D554">
            <v>0.6</v>
          </cell>
          <cell r="E554">
            <v>8.1</v>
          </cell>
          <cell r="F554">
            <v>8.25</v>
          </cell>
          <cell r="G554">
            <v>8.4600000000000009</v>
          </cell>
          <cell r="H554">
            <v>9.06</v>
          </cell>
          <cell r="I554">
            <v>9.51</v>
          </cell>
        </row>
        <row r="555">
          <cell r="A555">
            <v>95100</v>
          </cell>
          <cell r="B555" t="str">
            <v/>
          </cell>
          <cell r="C555">
            <v>7.5</v>
          </cell>
          <cell r="D555">
            <v>0.6</v>
          </cell>
          <cell r="E555">
            <v>8.1</v>
          </cell>
          <cell r="F555">
            <v>8.25</v>
          </cell>
          <cell r="G555">
            <v>8.4600000000000009</v>
          </cell>
          <cell r="H555">
            <v>9.06</v>
          </cell>
          <cell r="I555">
            <v>9.51</v>
          </cell>
        </row>
        <row r="556">
          <cell r="A556">
            <v>95110</v>
          </cell>
          <cell r="B556" t="str">
            <v/>
          </cell>
          <cell r="C556">
            <v>7.5</v>
          </cell>
          <cell r="D556">
            <v>0.6</v>
          </cell>
          <cell r="E556">
            <v>8.1</v>
          </cell>
          <cell r="F556">
            <v>8.25</v>
          </cell>
          <cell r="G556">
            <v>8.4600000000000009</v>
          </cell>
          <cell r="H556">
            <v>9.06</v>
          </cell>
          <cell r="I556">
            <v>9.51</v>
          </cell>
        </row>
        <row r="557">
          <cell r="A557">
            <v>95115.45</v>
          </cell>
          <cell r="B557" t="str">
            <v>PY - MSE</v>
          </cell>
          <cell r="C557">
            <v>7.5</v>
          </cell>
          <cell r="D557">
            <v>0.6</v>
          </cell>
          <cell r="E557">
            <v>8.1</v>
          </cell>
          <cell r="F557">
            <v>8.25</v>
          </cell>
          <cell r="G557">
            <v>8.4600000000000009</v>
          </cell>
          <cell r="H557">
            <v>9.06</v>
          </cell>
          <cell r="I557">
            <v>9.51</v>
          </cell>
        </row>
        <row r="558">
          <cell r="A558">
            <v>95120</v>
          </cell>
          <cell r="B558" t="str">
            <v/>
          </cell>
          <cell r="C558">
            <v>7.5</v>
          </cell>
          <cell r="D558">
            <v>0.5</v>
          </cell>
          <cell r="E558">
            <v>8</v>
          </cell>
          <cell r="F558">
            <v>8.15</v>
          </cell>
          <cell r="G558">
            <v>8.3600000000000012</v>
          </cell>
          <cell r="H558">
            <v>8.9600000000000009</v>
          </cell>
          <cell r="I558">
            <v>9.41</v>
          </cell>
        </row>
        <row r="559">
          <cell r="A559">
            <v>95130</v>
          </cell>
          <cell r="B559" t="str">
            <v/>
          </cell>
          <cell r="C559">
            <v>7.5</v>
          </cell>
          <cell r="D559">
            <v>0.3</v>
          </cell>
          <cell r="E559">
            <v>7.8</v>
          </cell>
          <cell r="F559">
            <v>7.95</v>
          </cell>
          <cell r="G559">
            <v>8.16</v>
          </cell>
          <cell r="H559">
            <v>8.76</v>
          </cell>
          <cell r="I559">
            <v>9.2099999999999991</v>
          </cell>
        </row>
        <row r="560">
          <cell r="A560">
            <v>95130.45</v>
          </cell>
          <cell r="B560" t="str">
            <v>PT</v>
          </cell>
          <cell r="C560">
            <v>7.5</v>
          </cell>
          <cell r="D560">
            <v>0.3</v>
          </cell>
          <cell r="E560">
            <v>7.8</v>
          </cell>
          <cell r="F560">
            <v>7.95</v>
          </cell>
          <cell r="G560">
            <v>8.16</v>
          </cell>
          <cell r="H560">
            <v>8.76</v>
          </cell>
          <cell r="I560">
            <v>9.2099999999999991</v>
          </cell>
        </row>
        <row r="561">
          <cell r="A561">
            <v>95140</v>
          </cell>
          <cell r="B561" t="str">
            <v/>
          </cell>
          <cell r="C561">
            <v>7.5</v>
          </cell>
          <cell r="D561">
            <v>0.1</v>
          </cell>
          <cell r="E561">
            <v>7.6</v>
          </cell>
          <cell r="F561">
            <v>7.75</v>
          </cell>
          <cell r="G561">
            <v>7.96</v>
          </cell>
          <cell r="H561">
            <v>8.56</v>
          </cell>
          <cell r="I561">
            <v>9.01</v>
          </cell>
        </row>
        <row r="562">
          <cell r="A562">
            <v>95145.45</v>
          </cell>
          <cell r="B562" t="str">
            <v>PX</v>
          </cell>
          <cell r="C562">
            <v>7.5</v>
          </cell>
          <cell r="D562">
            <v>0</v>
          </cell>
          <cell r="E562">
            <v>7.5</v>
          </cell>
          <cell r="F562">
            <v>7.65</v>
          </cell>
          <cell r="G562">
            <v>7.86</v>
          </cell>
          <cell r="H562">
            <v>8.4600000000000009</v>
          </cell>
          <cell r="I562">
            <v>8.91</v>
          </cell>
        </row>
        <row r="563">
          <cell r="A563">
            <v>95150</v>
          </cell>
          <cell r="B563" t="str">
            <v/>
          </cell>
          <cell r="C563">
            <v>7.5</v>
          </cell>
          <cell r="D563">
            <v>0</v>
          </cell>
          <cell r="E563">
            <v>7.5</v>
          </cell>
          <cell r="F563">
            <v>7.65</v>
          </cell>
          <cell r="G563">
            <v>7.86</v>
          </cell>
          <cell r="H563">
            <v>8.4600000000000009</v>
          </cell>
          <cell r="I563">
            <v>8.91</v>
          </cell>
        </row>
        <row r="564">
          <cell r="A564">
            <v>95160</v>
          </cell>
          <cell r="B564" t="str">
            <v/>
          </cell>
          <cell r="C564">
            <v>7.5</v>
          </cell>
          <cell r="D564">
            <v>0</v>
          </cell>
          <cell r="E564">
            <v>7.5</v>
          </cell>
          <cell r="F564">
            <v>7.65</v>
          </cell>
          <cell r="G564">
            <v>7.86</v>
          </cell>
          <cell r="H564">
            <v>8.4600000000000009</v>
          </cell>
          <cell r="I564">
            <v>8.91</v>
          </cell>
        </row>
        <row r="565">
          <cell r="A565">
            <v>95170</v>
          </cell>
          <cell r="B565" t="str">
            <v/>
          </cell>
          <cell r="C565">
            <v>7.5</v>
          </cell>
          <cell r="D565">
            <v>0</v>
          </cell>
          <cell r="E565">
            <v>7.5</v>
          </cell>
          <cell r="F565">
            <v>7.65</v>
          </cell>
          <cell r="G565">
            <v>7.86</v>
          </cell>
          <cell r="H565">
            <v>8.4600000000000009</v>
          </cell>
          <cell r="I565">
            <v>8.91</v>
          </cell>
        </row>
        <row r="566">
          <cell r="A566">
            <v>95175.45</v>
          </cell>
          <cell r="B566" t="str">
            <v>BS</v>
          </cell>
          <cell r="C566">
            <v>7.5</v>
          </cell>
          <cell r="D566">
            <v>0</v>
          </cell>
          <cell r="E566">
            <v>7.5</v>
          </cell>
          <cell r="F566">
            <v>7.65</v>
          </cell>
          <cell r="G566">
            <v>7.86</v>
          </cell>
          <cell r="H566">
            <v>8.4600000000000009</v>
          </cell>
          <cell r="I566">
            <v>8.91</v>
          </cell>
        </row>
        <row r="567">
          <cell r="A567">
            <v>95180</v>
          </cell>
          <cell r="B567" t="str">
            <v/>
          </cell>
          <cell r="C567">
            <v>7.5</v>
          </cell>
          <cell r="D567">
            <v>0</v>
          </cell>
          <cell r="E567">
            <v>7.5</v>
          </cell>
          <cell r="F567">
            <v>7.65</v>
          </cell>
          <cell r="G567">
            <v>7.86</v>
          </cell>
          <cell r="H567">
            <v>8.4600000000000009</v>
          </cell>
          <cell r="I567">
            <v>8.91</v>
          </cell>
        </row>
        <row r="568">
          <cell r="A568">
            <v>95190</v>
          </cell>
          <cell r="B568" t="str">
            <v/>
          </cell>
          <cell r="C568">
            <v>7.5</v>
          </cell>
          <cell r="D568">
            <v>0</v>
          </cell>
          <cell r="E568">
            <v>7.5</v>
          </cell>
          <cell r="F568">
            <v>7.65</v>
          </cell>
          <cell r="G568">
            <v>7.86</v>
          </cell>
          <cell r="H568">
            <v>8.4600000000000009</v>
          </cell>
          <cell r="I568">
            <v>8.91</v>
          </cell>
        </row>
        <row r="569">
          <cell r="A569">
            <v>95200</v>
          </cell>
          <cell r="B569" t="str">
            <v/>
          </cell>
          <cell r="C569">
            <v>7.5</v>
          </cell>
          <cell r="D569">
            <v>0</v>
          </cell>
          <cell r="E569">
            <v>7.5</v>
          </cell>
          <cell r="F569">
            <v>7.65</v>
          </cell>
          <cell r="G569">
            <v>7.86</v>
          </cell>
          <cell r="H569">
            <v>8.4600000000000009</v>
          </cell>
          <cell r="I569">
            <v>8.91</v>
          </cell>
        </row>
        <row r="570">
          <cell r="A570">
            <v>95210</v>
          </cell>
          <cell r="B570" t="str">
            <v/>
          </cell>
          <cell r="C570">
            <v>7.5</v>
          </cell>
          <cell r="D570">
            <v>0</v>
          </cell>
          <cell r="E570">
            <v>7.5</v>
          </cell>
          <cell r="F570">
            <v>7.65</v>
          </cell>
          <cell r="G570">
            <v>7.86</v>
          </cell>
          <cell r="H570">
            <v>8.4600000000000009</v>
          </cell>
          <cell r="I570">
            <v>8.91</v>
          </cell>
        </row>
        <row r="571">
          <cell r="A571">
            <v>95220</v>
          </cell>
          <cell r="B571" t="str">
            <v/>
          </cell>
          <cell r="C571">
            <v>7.5</v>
          </cell>
          <cell r="D571">
            <v>0</v>
          </cell>
          <cell r="E571">
            <v>7.5</v>
          </cell>
          <cell r="F571">
            <v>7.65</v>
          </cell>
          <cell r="G571">
            <v>7.86</v>
          </cell>
          <cell r="H571">
            <v>8.4600000000000009</v>
          </cell>
          <cell r="I571">
            <v>8.91</v>
          </cell>
        </row>
        <row r="572">
          <cell r="A572">
            <v>95230</v>
          </cell>
          <cell r="B572" t="str">
            <v/>
          </cell>
          <cell r="C572">
            <v>7.5</v>
          </cell>
          <cell r="D572">
            <v>0</v>
          </cell>
          <cell r="E572">
            <v>7.5</v>
          </cell>
          <cell r="F572">
            <v>7.65</v>
          </cell>
          <cell r="G572">
            <v>7.86</v>
          </cell>
          <cell r="H572">
            <v>8.4600000000000009</v>
          </cell>
          <cell r="I572">
            <v>8.91</v>
          </cell>
        </row>
        <row r="573">
          <cell r="A573">
            <v>95240</v>
          </cell>
          <cell r="B573" t="str">
            <v/>
          </cell>
          <cell r="C573">
            <v>7.5</v>
          </cell>
          <cell r="D573">
            <v>0</v>
          </cell>
          <cell r="E573">
            <v>7.5</v>
          </cell>
          <cell r="F573">
            <v>7.65</v>
          </cell>
          <cell r="G573">
            <v>7.86</v>
          </cell>
          <cell r="H573">
            <v>8.4600000000000009</v>
          </cell>
          <cell r="I573">
            <v>8.91</v>
          </cell>
        </row>
        <row r="574">
          <cell r="A574">
            <v>95250</v>
          </cell>
          <cell r="B574" t="str">
            <v/>
          </cell>
          <cell r="C574">
            <v>7.5</v>
          </cell>
          <cell r="D574">
            <v>0</v>
          </cell>
          <cell r="E574">
            <v>7.5</v>
          </cell>
          <cell r="F574">
            <v>7.65</v>
          </cell>
          <cell r="G574">
            <v>7.86</v>
          </cell>
          <cell r="H574">
            <v>8.4600000000000009</v>
          </cell>
          <cell r="I574">
            <v>8.91</v>
          </cell>
        </row>
        <row r="575">
          <cell r="A575">
            <v>95260</v>
          </cell>
          <cell r="B575" t="str">
            <v/>
          </cell>
          <cell r="C575">
            <v>7.5</v>
          </cell>
          <cell r="D575">
            <v>0</v>
          </cell>
          <cell r="E575">
            <v>7.5</v>
          </cell>
          <cell r="F575">
            <v>7.65</v>
          </cell>
          <cell r="G575">
            <v>7.86</v>
          </cell>
          <cell r="H575">
            <v>8.4600000000000009</v>
          </cell>
          <cell r="I575">
            <v>8.91</v>
          </cell>
        </row>
        <row r="576">
          <cell r="A576">
            <v>95270</v>
          </cell>
          <cell r="B576" t="str">
            <v/>
          </cell>
          <cell r="C576">
            <v>7.5</v>
          </cell>
          <cell r="D576">
            <v>0</v>
          </cell>
          <cell r="E576">
            <v>7.5</v>
          </cell>
          <cell r="F576">
            <v>7.65</v>
          </cell>
          <cell r="G576">
            <v>7.86</v>
          </cell>
          <cell r="H576">
            <v>8.4600000000000009</v>
          </cell>
          <cell r="I576">
            <v>8.91</v>
          </cell>
        </row>
        <row r="577">
          <cell r="A577">
            <v>95277.91</v>
          </cell>
          <cell r="B577" t="str">
            <v>BS</v>
          </cell>
          <cell r="C577">
            <v>7.5</v>
          </cell>
          <cell r="D577">
            <v>0</v>
          </cell>
          <cell r="E577">
            <v>7.5</v>
          </cell>
          <cell r="F577">
            <v>7.65</v>
          </cell>
          <cell r="G577">
            <v>7.86</v>
          </cell>
          <cell r="H577">
            <v>8.4600000000000009</v>
          </cell>
          <cell r="I577">
            <v>8.91</v>
          </cell>
        </row>
        <row r="578">
          <cell r="A578">
            <v>95280</v>
          </cell>
          <cell r="B578" t="str">
            <v/>
          </cell>
          <cell r="C578">
            <v>7.5</v>
          </cell>
          <cell r="D578">
            <v>0</v>
          </cell>
          <cell r="E578">
            <v>7.5</v>
          </cell>
          <cell r="F578">
            <v>7.65</v>
          </cell>
          <cell r="G578">
            <v>7.86</v>
          </cell>
          <cell r="H578">
            <v>8.4600000000000009</v>
          </cell>
          <cell r="I578">
            <v>8.91</v>
          </cell>
        </row>
        <row r="579">
          <cell r="A579">
            <v>95290</v>
          </cell>
          <cell r="B579" t="str">
            <v/>
          </cell>
          <cell r="C579">
            <v>7.5</v>
          </cell>
          <cell r="D579">
            <v>0</v>
          </cell>
          <cell r="E579">
            <v>7.5</v>
          </cell>
          <cell r="F579">
            <v>7.65</v>
          </cell>
          <cell r="G579">
            <v>7.86</v>
          </cell>
          <cell r="H579">
            <v>8.4600000000000009</v>
          </cell>
          <cell r="I579">
            <v>8.91</v>
          </cell>
        </row>
        <row r="580">
          <cell r="A580">
            <v>95300</v>
          </cell>
          <cell r="B580" t="str">
            <v/>
          </cell>
          <cell r="C580">
            <v>7.5</v>
          </cell>
          <cell r="D580">
            <v>0</v>
          </cell>
          <cell r="E580">
            <v>7.5</v>
          </cell>
          <cell r="F580">
            <v>7.65</v>
          </cell>
          <cell r="G580">
            <v>7.86</v>
          </cell>
          <cell r="H580">
            <v>8.4600000000000009</v>
          </cell>
          <cell r="I580">
            <v>8.91</v>
          </cell>
        </row>
        <row r="581">
          <cell r="A581">
            <v>95307.91</v>
          </cell>
          <cell r="B581" t="str">
            <v>PX</v>
          </cell>
          <cell r="C581">
            <v>7.5</v>
          </cell>
          <cell r="D581">
            <v>0</v>
          </cell>
          <cell r="E581">
            <v>7.5</v>
          </cell>
          <cell r="F581">
            <v>7.65</v>
          </cell>
          <cell r="G581">
            <v>7.86</v>
          </cell>
          <cell r="H581">
            <v>8.4600000000000009</v>
          </cell>
          <cell r="I581">
            <v>8.91</v>
          </cell>
        </row>
        <row r="582">
          <cell r="A582">
            <v>95310</v>
          </cell>
          <cell r="B582" t="str">
            <v/>
          </cell>
          <cell r="C582">
            <v>7.5</v>
          </cell>
          <cell r="D582">
            <v>0.04</v>
          </cell>
          <cell r="E582">
            <v>7.54</v>
          </cell>
          <cell r="F582">
            <v>7.69</v>
          </cell>
          <cell r="G582">
            <v>7.9</v>
          </cell>
          <cell r="H582">
            <v>8.5</v>
          </cell>
          <cell r="I582">
            <v>8.9499999999999993</v>
          </cell>
        </row>
        <row r="583">
          <cell r="A583">
            <v>95320</v>
          </cell>
          <cell r="B583" t="str">
            <v/>
          </cell>
          <cell r="C583">
            <v>7.5</v>
          </cell>
          <cell r="D583">
            <v>0.24</v>
          </cell>
          <cell r="E583">
            <v>7.74</v>
          </cell>
          <cell r="F583">
            <v>7.8900000000000006</v>
          </cell>
          <cell r="G583">
            <v>8.1000000000000014</v>
          </cell>
          <cell r="H583">
            <v>8.7000000000000011</v>
          </cell>
          <cell r="I583">
            <v>9.15</v>
          </cell>
        </row>
        <row r="584">
          <cell r="A584">
            <v>95322.91</v>
          </cell>
          <cell r="B584" t="str">
            <v>PC</v>
          </cell>
          <cell r="C584">
            <v>7.5</v>
          </cell>
          <cell r="D584">
            <v>0.3</v>
          </cell>
          <cell r="E584">
            <v>7.8</v>
          </cell>
          <cell r="F584">
            <v>7.95</v>
          </cell>
          <cell r="G584">
            <v>8.16</v>
          </cell>
          <cell r="H584">
            <v>8.76</v>
          </cell>
          <cell r="I584">
            <v>9.2099999999999991</v>
          </cell>
        </row>
        <row r="585">
          <cell r="A585">
            <v>95330</v>
          </cell>
          <cell r="B585" t="str">
            <v/>
          </cell>
          <cell r="C585">
            <v>7.5</v>
          </cell>
          <cell r="D585">
            <v>0.44</v>
          </cell>
          <cell r="E585">
            <v>7.94</v>
          </cell>
          <cell r="F585">
            <v>8.09</v>
          </cell>
          <cell r="G585">
            <v>8.3000000000000007</v>
          </cell>
          <cell r="H585">
            <v>8.9</v>
          </cell>
          <cell r="I585">
            <v>9.35</v>
          </cell>
        </row>
        <row r="586">
          <cell r="A586">
            <v>95337.91</v>
          </cell>
          <cell r="B586" t="str">
            <v>PY - MSE</v>
          </cell>
          <cell r="C586">
            <v>7.5</v>
          </cell>
          <cell r="D586">
            <v>0.6</v>
          </cell>
          <cell r="E586">
            <v>8.1</v>
          </cell>
          <cell r="F586">
            <v>8.25</v>
          </cell>
          <cell r="G586">
            <v>8.4600000000000009</v>
          </cell>
          <cell r="H586">
            <v>9.06</v>
          </cell>
          <cell r="I586">
            <v>9.51</v>
          </cell>
        </row>
        <row r="587">
          <cell r="A587">
            <v>95340</v>
          </cell>
          <cell r="B587" t="str">
            <v/>
          </cell>
          <cell r="C587">
            <v>7.5</v>
          </cell>
          <cell r="D587">
            <v>0.6</v>
          </cell>
          <cell r="E587">
            <v>8.1</v>
          </cell>
          <cell r="F587">
            <v>8.25</v>
          </cell>
          <cell r="G587">
            <v>8.4600000000000009</v>
          </cell>
          <cell r="H587">
            <v>9.06</v>
          </cell>
          <cell r="I587">
            <v>9.51</v>
          </cell>
        </row>
        <row r="588">
          <cell r="A588">
            <v>95350</v>
          </cell>
          <cell r="B588" t="str">
            <v/>
          </cell>
          <cell r="C588">
            <v>7.5</v>
          </cell>
          <cell r="D588">
            <v>0.6</v>
          </cell>
          <cell r="E588">
            <v>8.1</v>
          </cell>
          <cell r="F588">
            <v>8.25</v>
          </cell>
          <cell r="G588">
            <v>8.4600000000000009</v>
          </cell>
          <cell r="H588">
            <v>9.06</v>
          </cell>
          <cell r="I588">
            <v>9.51</v>
          </cell>
        </row>
        <row r="589">
          <cell r="A589">
            <v>95360</v>
          </cell>
          <cell r="B589" t="str">
            <v/>
          </cell>
          <cell r="C589">
            <v>7.5</v>
          </cell>
          <cell r="D589">
            <v>0.6</v>
          </cell>
          <cell r="E589">
            <v>8.1</v>
          </cell>
          <cell r="F589">
            <v>8.25</v>
          </cell>
          <cell r="G589">
            <v>8.4600000000000009</v>
          </cell>
          <cell r="H589">
            <v>9.06</v>
          </cell>
          <cell r="I589">
            <v>9.51</v>
          </cell>
        </row>
        <row r="590">
          <cell r="A590">
            <v>95370</v>
          </cell>
          <cell r="B590" t="str">
            <v/>
          </cell>
          <cell r="C590">
            <v>7.5</v>
          </cell>
          <cell r="D590">
            <v>0.6</v>
          </cell>
          <cell r="E590">
            <v>8.1</v>
          </cell>
          <cell r="F590">
            <v>8.25</v>
          </cell>
          <cell r="G590">
            <v>8.4600000000000009</v>
          </cell>
          <cell r="H590">
            <v>9.06</v>
          </cell>
          <cell r="I590">
            <v>9.51</v>
          </cell>
        </row>
        <row r="591">
          <cell r="A591">
            <v>95380</v>
          </cell>
          <cell r="B591" t="str">
            <v/>
          </cell>
          <cell r="C591">
            <v>7.5</v>
          </cell>
          <cell r="D591">
            <v>0.6</v>
          </cell>
          <cell r="E591">
            <v>8.1</v>
          </cell>
          <cell r="F591">
            <v>8.25</v>
          </cell>
          <cell r="G591">
            <v>8.4600000000000009</v>
          </cell>
          <cell r="H591">
            <v>9.06</v>
          </cell>
          <cell r="I591">
            <v>9.51</v>
          </cell>
        </row>
        <row r="592">
          <cell r="A592">
            <v>95390</v>
          </cell>
          <cell r="B592" t="str">
            <v/>
          </cell>
          <cell r="C592">
            <v>7.5</v>
          </cell>
          <cell r="D592">
            <v>0.6</v>
          </cell>
          <cell r="E592">
            <v>8.1</v>
          </cell>
          <cell r="F592">
            <v>8.25</v>
          </cell>
          <cell r="G592">
            <v>8.4600000000000009</v>
          </cell>
          <cell r="H592">
            <v>9.06</v>
          </cell>
          <cell r="I592">
            <v>9.51</v>
          </cell>
        </row>
        <row r="593">
          <cell r="A593">
            <v>95400</v>
          </cell>
          <cell r="B593" t="str">
            <v/>
          </cell>
          <cell r="C593">
            <v>7.5</v>
          </cell>
          <cell r="D593">
            <v>0.6</v>
          </cell>
          <cell r="E593">
            <v>8.1</v>
          </cell>
          <cell r="F593">
            <v>8.25</v>
          </cell>
          <cell r="G593">
            <v>8.4600000000000009</v>
          </cell>
          <cell r="H593">
            <v>9.06</v>
          </cell>
          <cell r="I593">
            <v>9.51</v>
          </cell>
        </row>
        <row r="594">
          <cell r="A594">
            <v>95410</v>
          </cell>
          <cell r="B594" t="str">
            <v/>
          </cell>
          <cell r="C594">
            <v>7.5</v>
          </cell>
          <cell r="D594">
            <v>0.6</v>
          </cell>
          <cell r="E594">
            <v>8.1</v>
          </cell>
          <cell r="F594">
            <v>8.25</v>
          </cell>
          <cell r="G594">
            <v>8.4600000000000009</v>
          </cell>
          <cell r="H594">
            <v>9.06</v>
          </cell>
          <cell r="I594">
            <v>9.51</v>
          </cell>
        </row>
        <row r="595">
          <cell r="A595">
            <v>95420</v>
          </cell>
          <cell r="B595" t="str">
            <v/>
          </cell>
          <cell r="C595">
            <v>7.5</v>
          </cell>
          <cell r="D595">
            <v>0.6</v>
          </cell>
          <cell r="E595">
            <v>8.1</v>
          </cell>
          <cell r="F595">
            <v>8.25</v>
          </cell>
          <cell r="G595">
            <v>8.4600000000000009</v>
          </cell>
          <cell r="H595">
            <v>9.06</v>
          </cell>
          <cell r="I595">
            <v>9.51</v>
          </cell>
        </row>
        <row r="596">
          <cell r="A596">
            <v>95430</v>
          </cell>
          <cell r="B596" t="str">
            <v/>
          </cell>
          <cell r="C596">
            <v>7.5</v>
          </cell>
          <cell r="D596">
            <v>0.6</v>
          </cell>
          <cell r="E596">
            <v>8.1</v>
          </cell>
          <cell r="F596">
            <v>8.25</v>
          </cell>
          <cell r="G596">
            <v>8.4600000000000009</v>
          </cell>
          <cell r="H596">
            <v>9.06</v>
          </cell>
          <cell r="I596">
            <v>9.51</v>
          </cell>
        </row>
        <row r="597">
          <cell r="A597">
            <v>95440</v>
          </cell>
          <cell r="B597" t="str">
            <v/>
          </cell>
          <cell r="C597">
            <v>7.5</v>
          </cell>
          <cell r="D597">
            <v>0.6</v>
          </cell>
          <cell r="E597">
            <v>8.1</v>
          </cell>
          <cell r="F597">
            <v>8.25</v>
          </cell>
          <cell r="G597">
            <v>8.4600000000000009</v>
          </cell>
          <cell r="H597">
            <v>9.06</v>
          </cell>
          <cell r="I597">
            <v>9.51</v>
          </cell>
        </row>
        <row r="598">
          <cell r="A598">
            <v>95450</v>
          </cell>
          <cell r="B598" t="str">
            <v/>
          </cell>
          <cell r="C598">
            <v>7.5</v>
          </cell>
          <cell r="D598">
            <v>0.6</v>
          </cell>
          <cell r="E598">
            <v>8.1</v>
          </cell>
          <cell r="F598">
            <v>8.25</v>
          </cell>
          <cell r="G598">
            <v>8.4600000000000009</v>
          </cell>
          <cell r="H598">
            <v>9.06</v>
          </cell>
          <cell r="I598">
            <v>9.51</v>
          </cell>
        </row>
        <row r="599">
          <cell r="A599">
            <v>95460</v>
          </cell>
          <cell r="B599" t="str">
            <v/>
          </cell>
          <cell r="C599">
            <v>7.5</v>
          </cell>
          <cell r="D599">
            <v>0.6</v>
          </cell>
          <cell r="E599">
            <v>8.1</v>
          </cell>
          <cell r="F599">
            <v>8.25</v>
          </cell>
          <cell r="G599">
            <v>8.4600000000000009</v>
          </cell>
          <cell r="H599">
            <v>9.06</v>
          </cell>
          <cell r="I599">
            <v>9.51</v>
          </cell>
        </row>
        <row r="600">
          <cell r="A600">
            <v>95470</v>
          </cell>
          <cell r="B600" t="str">
            <v/>
          </cell>
          <cell r="C600">
            <v>7.5</v>
          </cell>
          <cell r="D600">
            <v>0.6</v>
          </cell>
          <cell r="E600">
            <v>8.1</v>
          </cell>
          <cell r="F600">
            <v>8.25</v>
          </cell>
          <cell r="G600">
            <v>8.4600000000000009</v>
          </cell>
          <cell r="H600">
            <v>9.06</v>
          </cell>
          <cell r="I600">
            <v>9.51</v>
          </cell>
        </row>
        <row r="601">
          <cell r="A601">
            <v>95480</v>
          </cell>
          <cell r="B601" t="str">
            <v/>
          </cell>
          <cell r="C601">
            <v>7.5</v>
          </cell>
          <cell r="D601">
            <v>0.6</v>
          </cell>
          <cell r="E601">
            <v>8.1</v>
          </cell>
          <cell r="F601">
            <v>8.25</v>
          </cell>
          <cell r="G601">
            <v>8.4600000000000009</v>
          </cell>
          <cell r="H601">
            <v>9.06</v>
          </cell>
          <cell r="I601">
            <v>9.51</v>
          </cell>
        </row>
        <row r="602">
          <cell r="A602">
            <v>95490</v>
          </cell>
          <cell r="B602" t="str">
            <v/>
          </cell>
          <cell r="C602">
            <v>7.5</v>
          </cell>
          <cell r="D602">
            <v>0.6</v>
          </cell>
          <cell r="E602">
            <v>8.1</v>
          </cell>
          <cell r="F602">
            <v>8.25</v>
          </cell>
          <cell r="G602">
            <v>8.4600000000000009</v>
          </cell>
          <cell r="H602">
            <v>9.06</v>
          </cell>
          <cell r="I602">
            <v>9.51</v>
          </cell>
        </row>
        <row r="603">
          <cell r="A603">
            <v>95500</v>
          </cell>
          <cell r="B603" t="str">
            <v/>
          </cell>
          <cell r="C603">
            <v>7.5</v>
          </cell>
          <cell r="D603">
            <v>0.6</v>
          </cell>
          <cell r="E603">
            <v>8.1</v>
          </cell>
          <cell r="F603">
            <v>8.25</v>
          </cell>
          <cell r="G603">
            <v>8.4600000000000009</v>
          </cell>
          <cell r="H603">
            <v>9.06</v>
          </cell>
          <cell r="I603">
            <v>9.51</v>
          </cell>
        </row>
        <row r="604">
          <cell r="A604">
            <v>95510</v>
          </cell>
          <cell r="B604" t="str">
            <v/>
          </cell>
          <cell r="C604">
            <v>7.5</v>
          </cell>
          <cell r="D604">
            <v>0.6</v>
          </cell>
          <cell r="E604">
            <v>8.1</v>
          </cell>
          <cell r="F604">
            <v>8.25</v>
          </cell>
          <cell r="G604">
            <v>8.4600000000000009</v>
          </cell>
          <cell r="H604">
            <v>9.06</v>
          </cell>
          <cell r="I604">
            <v>9.51</v>
          </cell>
        </row>
        <row r="605">
          <cell r="A605">
            <v>95520</v>
          </cell>
          <cell r="B605" t="str">
            <v/>
          </cell>
          <cell r="C605">
            <v>7.5</v>
          </cell>
          <cell r="D605">
            <v>0.6</v>
          </cell>
          <cell r="E605">
            <v>8.1</v>
          </cell>
          <cell r="F605">
            <v>8.25</v>
          </cell>
          <cell r="G605">
            <v>8.4600000000000009</v>
          </cell>
          <cell r="H605">
            <v>9.06</v>
          </cell>
          <cell r="I605">
            <v>9.51</v>
          </cell>
        </row>
        <row r="606">
          <cell r="A606">
            <v>95530</v>
          </cell>
          <cell r="B606" t="str">
            <v/>
          </cell>
          <cell r="C606">
            <v>7.5</v>
          </cell>
          <cell r="D606">
            <v>0.6</v>
          </cell>
          <cell r="E606">
            <v>8.1</v>
          </cell>
          <cell r="F606">
            <v>8.25</v>
          </cell>
          <cell r="G606">
            <v>8.4600000000000009</v>
          </cell>
          <cell r="H606">
            <v>9.06</v>
          </cell>
          <cell r="I606">
            <v>9.51</v>
          </cell>
        </row>
        <row r="607">
          <cell r="A607">
            <v>95540</v>
          </cell>
          <cell r="B607" t="str">
            <v/>
          </cell>
          <cell r="C607">
            <v>7.5</v>
          </cell>
          <cell r="D607">
            <v>0.6</v>
          </cell>
          <cell r="E607">
            <v>8.1</v>
          </cell>
          <cell r="F607">
            <v>8.25</v>
          </cell>
          <cell r="G607">
            <v>8.4600000000000009</v>
          </cell>
          <cell r="H607">
            <v>9.06</v>
          </cell>
          <cell r="I607">
            <v>9.51</v>
          </cell>
        </row>
        <row r="608">
          <cell r="A608">
            <v>95550</v>
          </cell>
          <cell r="B608" t="str">
            <v/>
          </cell>
          <cell r="C608">
            <v>7.5</v>
          </cell>
          <cell r="D608">
            <v>0.6</v>
          </cell>
          <cell r="E608">
            <v>8.1</v>
          </cell>
          <cell r="F608">
            <v>8.25</v>
          </cell>
          <cell r="G608">
            <v>8.4600000000000009</v>
          </cell>
          <cell r="H608">
            <v>9.06</v>
          </cell>
          <cell r="I608">
            <v>9.51</v>
          </cell>
        </row>
        <row r="609">
          <cell r="A609">
            <v>95560</v>
          </cell>
          <cell r="B609" t="str">
            <v/>
          </cell>
          <cell r="C609">
            <v>7.5</v>
          </cell>
          <cell r="D609">
            <v>0.6</v>
          </cell>
          <cell r="E609">
            <v>8.1</v>
          </cell>
          <cell r="F609">
            <v>8.25</v>
          </cell>
          <cell r="G609">
            <v>8.4600000000000009</v>
          </cell>
          <cell r="H609">
            <v>9.06</v>
          </cell>
          <cell r="I609">
            <v>9.51</v>
          </cell>
        </row>
        <row r="610">
          <cell r="A610">
            <v>95570</v>
          </cell>
          <cell r="B610" t="str">
            <v/>
          </cell>
          <cell r="C610">
            <v>7.5</v>
          </cell>
          <cell r="D610">
            <v>0.6</v>
          </cell>
          <cell r="E610">
            <v>8.1</v>
          </cell>
          <cell r="F610">
            <v>8.25</v>
          </cell>
          <cell r="G610">
            <v>8.4600000000000009</v>
          </cell>
          <cell r="H610">
            <v>9.06</v>
          </cell>
          <cell r="I610">
            <v>9.51</v>
          </cell>
        </row>
        <row r="611">
          <cell r="A611">
            <v>95574.66</v>
          </cell>
          <cell r="B611" t="str">
            <v>PY - MSE</v>
          </cell>
          <cell r="C611">
            <v>7.5</v>
          </cell>
          <cell r="D611">
            <v>0.6</v>
          </cell>
          <cell r="E611">
            <v>8.1</v>
          </cell>
          <cell r="F611">
            <v>8.25</v>
          </cell>
          <cell r="G611">
            <v>8.4600000000000009</v>
          </cell>
          <cell r="H611">
            <v>9.06</v>
          </cell>
          <cell r="I611">
            <v>9.51</v>
          </cell>
        </row>
        <row r="612">
          <cell r="A612">
            <v>95580</v>
          </cell>
          <cell r="B612" t="str">
            <v/>
          </cell>
          <cell r="C612">
            <v>7.5</v>
          </cell>
          <cell r="D612">
            <v>0.49</v>
          </cell>
          <cell r="E612">
            <v>7.99</v>
          </cell>
          <cell r="F612">
            <v>8.14</v>
          </cell>
          <cell r="G612">
            <v>8.3500000000000014</v>
          </cell>
          <cell r="H612">
            <v>8.9500000000000011</v>
          </cell>
          <cell r="I612">
            <v>9.4</v>
          </cell>
        </row>
        <row r="613">
          <cell r="A613">
            <v>95589.66</v>
          </cell>
          <cell r="B613" t="str">
            <v>PT</v>
          </cell>
          <cell r="C613">
            <v>7.5</v>
          </cell>
          <cell r="D613">
            <v>0.3</v>
          </cell>
          <cell r="E613">
            <v>7.8</v>
          </cell>
          <cell r="F613">
            <v>7.95</v>
          </cell>
          <cell r="G613">
            <v>8.16</v>
          </cell>
          <cell r="H613">
            <v>8.76</v>
          </cell>
          <cell r="I613">
            <v>9.2099999999999991</v>
          </cell>
        </row>
        <row r="614">
          <cell r="A614">
            <v>95590</v>
          </cell>
          <cell r="B614" t="str">
            <v/>
          </cell>
          <cell r="C614">
            <v>7.5</v>
          </cell>
          <cell r="D614">
            <v>0.28999999999999998</v>
          </cell>
          <cell r="E614">
            <v>7.79</v>
          </cell>
          <cell r="F614">
            <v>7.94</v>
          </cell>
          <cell r="G614">
            <v>8.15</v>
          </cell>
          <cell r="H614">
            <v>8.75</v>
          </cell>
          <cell r="I614">
            <v>9.1999999999999993</v>
          </cell>
        </row>
        <row r="615">
          <cell r="A615">
            <v>95600</v>
          </cell>
          <cell r="B615" t="str">
            <v/>
          </cell>
          <cell r="C615">
            <v>7.5</v>
          </cell>
          <cell r="D615">
            <v>0.09</v>
          </cell>
          <cell r="E615">
            <v>7.59</v>
          </cell>
          <cell r="F615">
            <v>7.74</v>
          </cell>
          <cell r="G615">
            <v>7.95</v>
          </cell>
          <cell r="H615">
            <v>8.5500000000000007</v>
          </cell>
          <cell r="I615">
            <v>9</v>
          </cell>
        </row>
        <row r="616">
          <cell r="A616">
            <v>95604.66</v>
          </cell>
          <cell r="B616" t="str">
            <v>PX</v>
          </cell>
          <cell r="C616">
            <v>7.5</v>
          </cell>
          <cell r="D616">
            <v>0</v>
          </cell>
          <cell r="E616">
            <v>7.5</v>
          </cell>
          <cell r="F616">
            <v>7.65</v>
          </cell>
          <cell r="G616">
            <v>7.86</v>
          </cell>
          <cell r="H616">
            <v>8.4600000000000009</v>
          </cell>
          <cell r="I616">
            <v>8.91</v>
          </cell>
        </row>
        <row r="617">
          <cell r="A617">
            <v>95610</v>
          </cell>
          <cell r="B617" t="str">
            <v/>
          </cell>
          <cell r="C617">
            <v>7.5</v>
          </cell>
          <cell r="D617">
            <v>0</v>
          </cell>
          <cell r="E617">
            <v>7.5</v>
          </cell>
          <cell r="F617">
            <v>7.65</v>
          </cell>
          <cell r="G617">
            <v>7.86</v>
          </cell>
          <cell r="H617">
            <v>8.4600000000000009</v>
          </cell>
          <cell r="I617">
            <v>8.91</v>
          </cell>
        </row>
        <row r="618">
          <cell r="A618">
            <v>95620</v>
          </cell>
          <cell r="B618" t="str">
            <v/>
          </cell>
          <cell r="C618">
            <v>7.5</v>
          </cell>
          <cell r="D618">
            <v>0</v>
          </cell>
          <cell r="E618">
            <v>7.5</v>
          </cell>
          <cell r="F618">
            <v>7.65</v>
          </cell>
          <cell r="G618">
            <v>7.86</v>
          </cell>
          <cell r="H618">
            <v>8.4600000000000009</v>
          </cell>
          <cell r="I618">
            <v>8.91</v>
          </cell>
        </row>
        <row r="619">
          <cell r="A619">
            <v>95630</v>
          </cell>
          <cell r="B619" t="str">
            <v/>
          </cell>
          <cell r="C619">
            <v>7.5</v>
          </cell>
          <cell r="D619">
            <v>0</v>
          </cell>
          <cell r="E619">
            <v>7.5</v>
          </cell>
          <cell r="F619">
            <v>7.65</v>
          </cell>
          <cell r="G619">
            <v>7.86</v>
          </cell>
          <cell r="H619">
            <v>8.4600000000000009</v>
          </cell>
          <cell r="I619">
            <v>8.91</v>
          </cell>
        </row>
        <row r="620">
          <cell r="A620">
            <v>95634.66</v>
          </cell>
          <cell r="B620" t="str">
            <v>BS</v>
          </cell>
          <cell r="C620">
            <v>7.5</v>
          </cell>
          <cell r="D620">
            <v>0</v>
          </cell>
          <cell r="E620">
            <v>7.5</v>
          </cell>
          <cell r="F620">
            <v>7.65</v>
          </cell>
          <cell r="G620">
            <v>7.86</v>
          </cell>
          <cell r="H620">
            <v>8.4600000000000009</v>
          </cell>
          <cell r="I620">
            <v>8.91</v>
          </cell>
        </row>
        <row r="621">
          <cell r="A621">
            <v>95640</v>
          </cell>
          <cell r="B621" t="str">
            <v/>
          </cell>
          <cell r="C621">
            <v>7.5</v>
          </cell>
          <cell r="D621">
            <v>0</v>
          </cell>
          <cell r="E621">
            <v>7.5</v>
          </cell>
          <cell r="F621">
            <v>7.65</v>
          </cell>
          <cell r="G621">
            <v>7.86</v>
          </cell>
          <cell r="H621">
            <v>8.4600000000000009</v>
          </cell>
          <cell r="I621">
            <v>8.91</v>
          </cell>
        </row>
        <row r="622">
          <cell r="A622">
            <v>95650</v>
          </cell>
          <cell r="B622" t="str">
            <v/>
          </cell>
          <cell r="C622">
            <v>7.5</v>
          </cell>
          <cell r="D622">
            <v>0</v>
          </cell>
          <cell r="E622">
            <v>7.5</v>
          </cell>
          <cell r="F622">
            <v>7.65</v>
          </cell>
          <cell r="G622">
            <v>7.86</v>
          </cell>
          <cell r="H622">
            <v>8.4600000000000009</v>
          </cell>
          <cell r="I622">
            <v>8.91</v>
          </cell>
        </row>
        <row r="623">
          <cell r="A623">
            <v>95660</v>
          </cell>
          <cell r="B623" t="str">
            <v/>
          </cell>
          <cell r="C623">
            <v>7.5</v>
          </cell>
          <cell r="D623">
            <v>0</v>
          </cell>
          <cell r="E623">
            <v>7.5</v>
          </cell>
          <cell r="F623">
            <v>7.65</v>
          </cell>
          <cell r="G623">
            <v>7.86</v>
          </cell>
          <cell r="H623">
            <v>8.4600000000000009</v>
          </cell>
          <cell r="I623">
            <v>8.91</v>
          </cell>
        </row>
        <row r="624">
          <cell r="A624">
            <v>95670</v>
          </cell>
          <cell r="B624" t="str">
            <v/>
          </cell>
          <cell r="C624">
            <v>7.5</v>
          </cell>
          <cell r="D624">
            <v>0</v>
          </cell>
          <cell r="E624">
            <v>7.5</v>
          </cell>
          <cell r="F624">
            <v>7.65</v>
          </cell>
          <cell r="G624">
            <v>7.86</v>
          </cell>
          <cell r="H624">
            <v>8.4600000000000009</v>
          </cell>
          <cell r="I624">
            <v>8.91</v>
          </cell>
        </row>
        <row r="625">
          <cell r="A625">
            <v>95680</v>
          </cell>
          <cell r="B625" t="str">
            <v/>
          </cell>
          <cell r="C625">
            <v>7.5</v>
          </cell>
          <cell r="D625">
            <v>0</v>
          </cell>
          <cell r="E625">
            <v>7.5</v>
          </cell>
          <cell r="F625">
            <v>7.65</v>
          </cell>
          <cell r="G625">
            <v>7.86</v>
          </cell>
          <cell r="H625">
            <v>8.4600000000000009</v>
          </cell>
          <cell r="I625">
            <v>8.91</v>
          </cell>
        </row>
        <row r="626">
          <cell r="A626">
            <v>95690</v>
          </cell>
          <cell r="B626" t="str">
            <v/>
          </cell>
          <cell r="C626">
            <v>7.5</v>
          </cell>
          <cell r="D626">
            <v>0</v>
          </cell>
          <cell r="E626">
            <v>7.5</v>
          </cell>
          <cell r="F626">
            <v>7.65</v>
          </cell>
          <cell r="G626">
            <v>7.86</v>
          </cell>
          <cell r="H626">
            <v>8.4600000000000009</v>
          </cell>
          <cell r="I626">
            <v>8.91</v>
          </cell>
        </row>
        <row r="627">
          <cell r="A627">
            <v>95700</v>
          </cell>
          <cell r="B627" t="str">
            <v/>
          </cell>
          <cell r="C627">
            <v>7.5</v>
          </cell>
          <cell r="D627">
            <v>0</v>
          </cell>
          <cell r="E627">
            <v>7.5</v>
          </cell>
          <cell r="F627">
            <v>7.65</v>
          </cell>
          <cell r="G627">
            <v>7.86</v>
          </cell>
          <cell r="H627">
            <v>8.4600000000000009</v>
          </cell>
          <cell r="I627">
            <v>8.91</v>
          </cell>
        </row>
        <row r="628">
          <cell r="A628">
            <v>95710</v>
          </cell>
          <cell r="B628" t="str">
            <v/>
          </cell>
          <cell r="C628">
            <v>7.5</v>
          </cell>
          <cell r="D628">
            <v>0</v>
          </cell>
          <cell r="E628">
            <v>7.5</v>
          </cell>
          <cell r="F628">
            <v>7.65</v>
          </cell>
          <cell r="G628">
            <v>7.86</v>
          </cell>
          <cell r="H628">
            <v>8.4600000000000009</v>
          </cell>
          <cell r="I628">
            <v>8.91</v>
          </cell>
        </row>
        <row r="629">
          <cell r="A629">
            <v>95714.78</v>
          </cell>
          <cell r="B629" t="str">
            <v>BS</v>
          </cell>
          <cell r="C629">
            <v>7.5</v>
          </cell>
          <cell r="D629">
            <v>0</v>
          </cell>
          <cell r="E629">
            <v>7.5</v>
          </cell>
          <cell r="F629">
            <v>7.65</v>
          </cell>
          <cell r="G629">
            <v>7.86</v>
          </cell>
          <cell r="H629">
            <v>8.4600000000000009</v>
          </cell>
          <cell r="I629">
            <v>8.91</v>
          </cell>
        </row>
        <row r="630">
          <cell r="A630">
            <v>95720</v>
          </cell>
          <cell r="B630" t="str">
            <v/>
          </cell>
          <cell r="C630">
            <v>7.5</v>
          </cell>
          <cell r="D630">
            <v>0</v>
          </cell>
          <cell r="E630">
            <v>7.5</v>
          </cell>
          <cell r="F630">
            <v>7.65</v>
          </cell>
          <cell r="G630">
            <v>7.86</v>
          </cell>
          <cell r="H630">
            <v>8.4600000000000009</v>
          </cell>
          <cell r="I630">
            <v>8.91</v>
          </cell>
        </row>
        <row r="631">
          <cell r="A631">
            <v>95730</v>
          </cell>
          <cell r="B631" t="str">
            <v/>
          </cell>
          <cell r="C631">
            <v>7.5</v>
          </cell>
          <cell r="D631">
            <v>0</v>
          </cell>
          <cell r="E631">
            <v>7.5</v>
          </cell>
          <cell r="F631">
            <v>7.65</v>
          </cell>
          <cell r="G631">
            <v>7.86</v>
          </cell>
          <cell r="H631">
            <v>8.4600000000000009</v>
          </cell>
          <cell r="I631">
            <v>8.91</v>
          </cell>
        </row>
        <row r="632">
          <cell r="A632">
            <v>95736.6</v>
          </cell>
          <cell r="B632" t="str">
            <v>PX</v>
          </cell>
          <cell r="C632">
            <v>7.5</v>
          </cell>
          <cell r="D632">
            <v>0</v>
          </cell>
          <cell r="E632">
            <v>7.5</v>
          </cell>
          <cell r="F632">
            <v>7.65</v>
          </cell>
          <cell r="G632">
            <v>7.86</v>
          </cell>
          <cell r="H632">
            <v>8.4600000000000009</v>
          </cell>
          <cell r="I632">
            <v>8.91</v>
          </cell>
        </row>
        <row r="633">
          <cell r="A633">
            <v>95740</v>
          </cell>
          <cell r="B633" t="str">
            <v/>
          </cell>
          <cell r="C633">
            <v>7.5</v>
          </cell>
          <cell r="D633">
            <v>7.0000000000000007E-2</v>
          </cell>
          <cell r="E633">
            <v>7.57</v>
          </cell>
          <cell r="F633">
            <v>7.7200000000000006</v>
          </cell>
          <cell r="G633">
            <v>7.9300000000000006</v>
          </cell>
          <cell r="H633">
            <v>8.5300000000000011</v>
          </cell>
          <cell r="I633">
            <v>8.98</v>
          </cell>
        </row>
        <row r="634">
          <cell r="A634">
            <v>95750</v>
          </cell>
          <cell r="B634" t="str">
            <v/>
          </cell>
          <cell r="C634">
            <v>7.5</v>
          </cell>
          <cell r="D634">
            <v>0.3</v>
          </cell>
          <cell r="E634">
            <v>7.8</v>
          </cell>
          <cell r="F634">
            <v>7.95</v>
          </cell>
          <cell r="G634">
            <v>8.16</v>
          </cell>
          <cell r="H634">
            <v>8.76</v>
          </cell>
          <cell r="I634">
            <v>9.2099999999999991</v>
          </cell>
        </row>
        <row r="635">
          <cell r="A635">
            <v>95756.6</v>
          </cell>
          <cell r="B635" t="str">
            <v>PC</v>
          </cell>
          <cell r="C635">
            <v>7.5</v>
          </cell>
          <cell r="D635">
            <v>0.45</v>
          </cell>
          <cell r="E635">
            <v>7.95</v>
          </cell>
          <cell r="F635">
            <v>8.1</v>
          </cell>
          <cell r="G635">
            <v>8.31</v>
          </cell>
          <cell r="H635">
            <v>8.91</v>
          </cell>
          <cell r="I635">
            <v>9.36</v>
          </cell>
        </row>
        <row r="636">
          <cell r="A636">
            <v>95758.42</v>
          </cell>
          <cell r="B636" t="str">
            <v>PY</v>
          </cell>
          <cell r="C636">
            <v>7.5</v>
          </cell>
          <cell r="D636">
            <v>0.49</v>
          </cell>
          <cell r="E636">
            <v>7.99</v>
          </cell>
          <cell r="F636">
            <v>8.14</v>
          </cell>
          <cell r="G636">
            <v>8.3500000000000014</v>
          </cell>
          <cell r="H636">
            <v>8.9500000000000011</v>
          </cell>
          <cell r="I636">
            <v>9.4</v>
          </cell>
        </row>
        <row r="637">
          <cell r="A637">
            <v>95760</v>
          </cell>
          <cell r="B637" t="str">
            <v/>
          </cell>
          <cell r="C637">
            <v>7.5</v>
          </cell>
          <cell r="D637">
            <v>0.52</v>
          </cell>
          <cell r="E637">
            <v>8.02</v>
          </cell>
          <cell r="F637">
            <v>8.17</v>
          </cell>
          <cell r="G637">
            <v>8.3800000000000008</v>
          </cell>
          <cell r="H637">
            <v>8.98</v>
          </cell>
          <cell r="I637">
            <v>9.43</v>
          </cell>
        </row>
        <row r="638">
          <cell r="A638">
            <v>95770</v>
          </cell>
          <cell r="B638" t="str">
            <v/>
          </cell>
          <cell r="C638">
            <v>7.5</v>
          </cell>
          <cell r="D638">
            <v>0.54</v>
          </cell>
          <cell r="E638">
            <v>8.0399999999999991</v>
          </cell>
          <cell r="F638">
            <v>8.19</v>
          </cell>
          <cell r="G638">
            <v>8.4</v>
          </cell>
          <cell r="H638">
            <v>9</v>
          </cell>
          <cell r="I638">
            <v>9.4499999999999993</v>
          </cell>
        </row>
        <row r="639">
          <cell r="A639">
            <v>95776.6</v>
          </cell>
          <cell r="B639" t="str">
            <v>MSE</v>
          </cell>
          <cell r="C639">
            <v>7.5</v>
          </cell>
          <cell r="D639">
            <v>0.56000000000000005</v>
          </cell>
          <cell r="E639">
            <v>8.06</v>
          </cell>
          <cell r="F639">
            <v>8.2100000000000009</v>
          </cell>
          <cell r="G639">
            <v>8.4200000000000017</v>
          </cell>
          <cell r="H639">
            <v>9.0200000000000014</v>
          </cell>
          <cell r="I639">
            <v>9.4700000000000006</v>
          </cell>
        </row>
        <row r="640">
          <cell r="A640">
            <v>95780</v>
          </cell>
          <cell r="B640" t="str">
            <v/>
          </cell>
          <cell r="C640">
            <v>7.5</v>
          </cell>
          <cell r="D640">
            <v>0.57999999999999996</v>
          </cell>
          <cell r="E640">
            <v>8.08</v>
          </cell>
          <cell r="F640">
            <v>8.23</v>
          </cell>
          <cell r="G640">
            <v>8.4400000000000013</v>
          </cell>
          <cell r="H640">
            <v>9.0400000000000009</v>
          </cell>
          <cell r="I640">
            <v>9.49</v>
          </cell>
        </row>
        <row r="641">
          <cell r="A641">
            <v>95790</v>
          </cell>
          <cell r="B641" t="str">
            <v/>
          </cell>
          <cell r="C641">
            <v>7.5</v>
          </cell>
          <cell r="D641">
            <v>0.63</v>
          </cell>
          <cell r="E641">
            <v>8.1300000000000008</v>
          </cell>
          <cell r="F641">
            <v>8.2800000000000011</v>
          </cell>
          <cell r="G641">
            <v>8.490000000000002</v>
          </cell>
          <cell r="H641">
            <v>9.0900000000000016</v>
          </cell>
          <cell r="I641">
            <v>9.5400000000000009</v>
          </cell>
        </row>
        <row r="642">
          <cell r="A642">
            <v>95800</v>
          </cell>
          <cell r="B642" t="str">
            <v/>
          </cell>
          <cell r="C642">
            <v>7.5</v>
          </cell>
          <cell r="D642">
            <v>0.68</v>
          </cell>
          <cell r="E642">
            <v>8.18</v>
          </cell>
          <cell r="F642">
            <v>8.33</v>
          </cell>
          <cell r="G642">
            <v>8.5400000000000009</v>
          </cell>
          <cell r="H642">
            <v>9.14</v>
          </cell>
          <cell r="I642">
            <v>9.59</v>
          </cell>
        </row>
        <row r="643">
          <cell r="A643">
            <v>95810</v>
          </cell>
          <cell r="B643" t="str">
            <v/>
          </cell>
          <cell r="C643">
            <v>7.5</v>
          </cell>
          <cell r="D643">
            <v>0.73</v>
          </cell>
          <cell r="E643">
            <v>8.23</v>
          </cell>
          <cell r="F643">
            <v>8.3800000000000008</v>
          </cell>
          <cell r="G643">
            <v>8.5900000000000016</v>
          </cell>
          <cell r="H643">
            <v>9.1900000000000013</v>
          </cell>
          <cell r="I643">
            <v>9.64</v>
          </cell>
        </row>
        <row r="644">
          <cell r="A644">
            <v>95820</v>
          </cell>
          <cell r="B644" t="str">
            <v/>
          </cell>
          <cell r="C644">
            <v>7.5</v>
          </cell>
          <cell r="D644">
            <v>0.77</v>
          </cell>
          <cell r="E644">
            <v>8.27</v>
          </cell>
          <cell r="F644">
            <v>8.42</v>
          </cell>
          <cell r="G644">
            <v>8.6300000000000008</v>
          </cell>
          <cell r="H644">
            <v>9.23</v>
          </cell>
          <cell r="I644">
            <v>9.68</v>
          </cell>
        </row>
        <row r="645">
          <cell r="A645">
            <v>95830</v>
          </cell>
          <cell r="B645" t="str">
            <v/>
          </cell>
          <cell r="C645">
            <v>7.5</v>
          </cell>
          <cell r="D645">
            <v>0.83</v>
          </cell>
          <cell r="E645">
            <v>8.33</v>
          </cell>
          <cell r="F645">
            <v>8.48</v>
          </cell>
          <cell r="G645">
            <v>8.6900000000000013</v>
          </cell>
          <cell r="H645">
            <v>9.2900000000000009</v>
          </cell>
          <cell r="I645">
            <v>9.74</v>
          </cell>
        </row>
        <row r="646">
          <cell r="A646">
            <v>95840</v>
          </cell>
          <cell r="B646" t="str">
            <v/>
          </cell>
          <cell r="C646">
            <v>7.5</v>
          </cell>
          <cell r="D646">
            <v>0.88</v>
          </cell>
          <cell r="E646">
            <v>8.3800000000000008</v>
          </cell>
          <cell r="F646">
            <v>8.5300000000000011</v>
          </cell>
          <cell r="G646">
            <v>8.740000000000002</v>
          </cell>
          <cell r="H646">
            <v>9.3400000000000016</v>
          </cell>
          <cell r="I646">
            <v>9.7900000000000009</v>
          </cell>
        </row>
        <row r="647">
          <cell r="A647">
            <v>95850</v>
          </cell>
          <cell r="B647" t="str">
            <v/>
          </cell>
          <cell r="C647">
            <v>7.5</v>
          </cell>
          <cell r="D647">
            <v>0.9</v>
          </cell>
          <cell r="E647">
            <v>8.4</v>
          </cell>
          <cell r="F647">
            <v>8.5500000000000007</v>
          </cell>
          <cell r="G647">
            <v>8.7600000000000016</v>
          </cell>
          <cell r="H647">
            <v>9.3600000000000012</v>
          </cell>
          <cell r="I647">
            <v>9.81</v>
          </cell>
        </row>
        <row r="648">
          <cell r="A648">
            <v>95860</v>
          </cell>
          <cell r="B648" t="str">
            <v/>
          </cell>
          <cell r="C648">
            <v>7.5</v>
          </cell>
          <cell r="D648">
            <v>0.9</v>
          </cell>
          <cell r="E648">
            <v>8.4</v>
          </cell>
          <cell r="F648">
            <v>8.5500000000000007</v>
          </cell>
          <cell r="G648">
            <v>8.7600000000000016</v>
          </cell>
          <cell r="H648">
            <v>9.3600000000000012</v>
          </cell>
          <cell r="I648">
            <v>9.81</v>
          </cell>
        </row>
        <row r="649">
          <cell r="A649">
            <v>95870</v>
          </cell>
          <cell r="B649" t="str">
            <v/>
          </cell>
          <cell r="C649">
            <v>7.5</v>
          </cell>
          <cell r="D649">
            <v>0.9</v>
          </cell>
          <cell r="E649">
            <v>8.4</v>
          </cell>
          <cell r="F649">
            <v>8.5500000000000007</v>
          </cell>
          <cell r="G649">
            <v>8.7600000000000016</v>
          </cell>
          <cell r="H649">
            <v>9.3600000000000012</v>
          </cell>
          <cell r="I649">
            <v>9.81</v>
          </cell>
        </row>
        <row r="650">
          <cell r="A650">
            <v>95880</v>
          </cell>
          <cell r="B650" t="str">
            <v/>
          </cell>
          <cell r="C650">
            <v>7.5</v>
          </cell>
          <cell r="D650">
            <v>0.9</v>
          </cell>
          <cell r="E650">
            <v>8.4</v>
          </cell>
          <cell r="F650">
            <v>8.5500000000000007</v>
          </cell>
          <cell r="G650">
            <v>8.7600000000000016</v>
          </cell>
          <cell r="H650">
            <v>9.3600000000000012</v>
          </cell>
          <cell r="I650">
            <v>9.81</v>
          </cell>
        </row>
        <row r="651">
          <cell r="A651">
            <v>95890</v>
          </cell>
          <cell r="B651" t="str">
            <v/>
          </cell>
          <cell r="C651">
            <v>7.5</v>
          </cell>
          <cell r="D651">
            <v>0.9</v>
          </cell>
          <cell r="E651">
            <v>8.4</v>
          </cell>
          <cell r="F651">
            <v>8.5500000000000007</v>
          </cell>
          <cell r="G651">
            <v>8.7600000000000016</v>
          </cell>
          <cell r="H651">
            <v>9.3600000000000012</v>
          </cell>
          <cell r="I651">
            <v>9.81</v>
          </cell>
        </row>
        <row r="652">
          <cell r="A652">
            <v>95900</v>
          </cell>
          <cell r="B652" t="str">
            <v/>
          </cell>
          <cell r="C652">
            <v>7.5</v>
          </cell>
          <cell r="D652">
            <v>0.9</v>
          </cell>
          <cell r="E652">
            <v>8.4</v>
          </cell>
          <cell r="F652">
            <v>8.5500000000000007</v>
          </cell>
          <cell r="G652">
            <v>8.7600000000000016</v>
          </cell>
          <cell r="H652">
            <v>9.3600000000000012</v>
          </cell>
          <cell r="I652">
            <v>9.81</v>
          </cell>
        </row>
        <row r="653">
          <cell r="A653">
            <v>95910</v>
          </cell>
          <cell r="B653" t="str">
            <v/>
          </cell>
          <cell r="C653">
            <v>7.5</v>
          </cell>
          <cell r="D653">
            <v>0.9</v>
          </cell>
          <cell r="E653">
            <v>8.4</v>
          </cell>
          <cell r="F653">
            <v>8.5500000000000007</v>
          </cell>
          <cell r="G653">
            <v>8.7600000000000016</v>
          </cell>
          <cell r="H653">
            <v>9.3600000000000012</v>
          </cell>
          <cell r="I653">
            <v>9.81</v>
          </cell>
        </row>
        <row r="654">
          <cell r="A654">
            <v>95920</v>
          </cell>
          <cell r="B654" t="str">
            <v/>
          </cell>
          <cell r="C654">
            <v>7.5</v>
          </cell>
          <cell r="D654">
            <v>0.9</v>
          </cell>
          <cell r="E654">
            <v>8.4</v>
          </cell>
          <cell r="F654">
            <v>8.5500000000000007</v>
          </cell>
          <cell r="G654">
            <v>8.7600000000000016</v>
          </cell>
          <cell r="H654">
            <v>9.3600000000000012</v>
          </cell>
          <cell r="I654">
            <v>9.81</v>
          </cell>
        </row>
        <row r="655">
          <cell r="A655">
            <v>95930</v>
          </cell>
          <cell r="B655" t="str">
            <v/>
          </cell>
          <cell r="C655">
            <v>7.5</v>
          </cell>
          <cell r="D655">
            <v>0.91</v>
          </cell>
          <cell r="E655">
            <v>8.41</v>
          </cell>
          <cell r="F655">
            <v>8.56</v>
          </cell>
          <cell r="G655">
            <v>8.7700000000000014</v>
          </cell>
          <cell r="H655">
            <v>9.370000000000001</v>
          </cell>
          <cell r="I655">
            <v>9.82</v>
          </cell>
        </row>
        <row r="656">
          <cell r="A656">
            <v>95940</v>
          </cell>
          <cell r="B656" t="str">
            <v/>
          </cell>
          <cell r="C656">
            <v>7.5</v>
          </cell>
          <cell r="D656">
            <v>0.9</v>
          </cell>
          <cell r="E656">
            <v>8.4</v>
          </cell>
          <cell r="F656">
            <v>8.5500000000000007</v>
          </cell>
          <cell r="G656">
            <v>8.7600000000000016</v>
          </cell>
          <cell r="H656">
            <v>9.3600000000000012</v>
          </cell>
          <cell r="I656">
            <v>9.81</v>
          </cell>
        </row>
        <row r="657">
          <cell r="A657">
            <v>95947.125</v>
          </cell>
          <cell r="B657" t="str">
            <v/>
          </cell>
          <cell r="C657">
            <v>7.5</v>
          </cell>
          <cell r="D657">
            <v>0.9</v>
          </cell>
          <cell r="E657">
            <v>8.4</v>
          </cell>
          <cell r="F657">
            <v>8.5500000000000007</v>
          </cell>
          <cell r="G657">
            <v>8.7600000000000016</v>
          </cell>
          <cell r="H657">
            <v>9.3600000000000012</v>
          </cell>
          <cell r="I657">
            <v>9.81</v>
          </cell>
        </row>
        <row r="659">
          <cell r="A659">
            <v>95945.72</v>
          </cell>
          <cell r="B659" t="str">
            <v/>
          </cell>
          <cell r="C659">
            <v>7.5</v>
          </cell>
          <cell r="D659">
            <v>0.9</v>
          </cell>
          <cell r="E659">
            <v>8.4</v>
          </cell>
          <cell r="F659">
            <v>8.5500000000000007</v>
          </cell>
          <cell r="G659">
            <v>8.7600000000000016</v>
          </cell>
          <cell r="H659">
            <v>9.3600000000000012</v>
          </cell>
          <cell r="I659">
            <v>9.81</v>
          </cell>
        </row>
        <row r="660">
          <cell r="A660">
            <v>95950</v>
          </cell>
          <cell r="B660" t="str">
            <v/>
          </cell>
          <cell r="C660">
            <v>7.5</v>
          </cell>
          <cell r="D660">
            <v>0.9</v>
          </cell>
          <cell r="E660">
            <v>8.4</v>
          </cell>
          <cell r="F660">
            <v>8.5500000000000007</v>
          </cell>
          <cell r="G660">
            <v>8.7600000000000016</v>
          </cell>
          <cell r="H660">
            <v>9.3600000000000012</v>
          </cell>
          <cell r="I660">
            <v>9.81</v>
          </cell>
        </row>
        <row r="661">
          <cell r="A661">
            <v>95960</v>
          </cell>
          <cell r="B661" t="str">
            <v/>
          </cell>
          <cell r="C661">
            <v>7.5</v>
          </cell>
          <cell r="D661">
            <v>0.9</v>
          </cell>
          <cell r="E661">
            <v>8.4</v>
          </cell>
          <cell r="F661">
            <v>8.5500000000000007</v>
          </cell>
          <cell r="G661">
            <v>8.7600000000000016</v>
          </cell>
          <cell r="H661">
            <v>9.3600000000000012</v>
          </cell>
          <cell r="I661">
            <v>9.81</v>
          </cell>
        </row>
        <row r="662">
          <cell r="A662">
            <v>95970</v>
          </cell>
          <cell r="B662" t="str">
            <v/>
          </cell>
          <cell r="C662">
            <v>7.5</v>
          </cell>
          <cell r="D662">
            <v>0.9</v>
          </cell>
          <cell r="E662">
            <v>8.4</v>
          </cell>
          <cell r="F662">
            <v>8.5500000000000007</v>
          </cell>
          <cell r="G662">
            <v>8.7600000000000016</v>
          </cell>
          <cell r="H662">
            <v>9.3600000000000012</v>
          </cell>
          <cell r="I662">
            <v>9.81</v>
          </cell>
        </row>
        <row r="663">
          <cell r="A663">
            <v>95980</v>
          </cell>
          <cell r="B663" t="str">
            <v/>
          </cell>
          <cell r="C663">
            <v>7.5</v>
          </cell>
          <cell r="D663">
            <v>0.9</v>
          </cell>
          <cell r="E663">
            <v>8.4</v>
          </cell>
          <cell r="F663">
            <v>8.5500000000000007</v>
          </cell>
          <cell r="G663">
            <v>8.7600000000000016</v>
          </cell>
          <cell r="H663">
            <v>9.3600000000000012</v>
          </cell>
          <cell r="I663">
            <v>9.81</v>
          </cell>
        </row>
        <row r="664">
          <cell r="A664">
            <v>95990</v>
          </cell>
          <cell r="B664" t="str">
            <v/>
          </cell>
          <cell r="C664">
            <v>7.5</v>
          </cell>
          <cell r="D664">
            <v>0.87</v>
          </cell>
          <cell r="E664">
            <v>8.3699999999999992</v>
          </cell>
          <cell r="F664">
            <v>8.52</v>
          </cell>
          <cell r="G664">
            <v>8.73</v>
          </cell>
          <cell r="H664">
            <v>9.33</v>
          </cell>
          <cell r="I664">
            <v>9.7799999999999994</v>
          </cell>
        </row>
        <row r="665">
          <cell r="A665">
            <v>96000</v>
          </cell>
          <cell r="B665" t="str">
            <v/>
          </cell>
          <cell r="C665">
            <v>7.5</v>
          </cell>
          <cell r="D665">
            <v>0.83</v>
          </cell>
          <cell r="E665">
            <v>8.33</v>
          </cell>
          <cell r="F665">
            <v>8.48</v>
          </cell>
          <cell r="G665">
            <v>8.6900000000000013</v>
          </cell>
          <cell r="H665">
            <v>9.2900000000000009</v>
          </cell>
          <cell r="I665">
            <v>9.74</v>
          </cell>
        </row>
        <row r="684">
          <cell r="A684">
            <v>96000</v>
          </cell>
          <cell r="B684" t="str">
            <v/>
          </cell>
          <cell r="C684">
            <v>7.5</v>
          </cell>
          <cell r="D684">
            <v>0.83</v>
          </cell>
          <cell r="E684">
            <v>8.33</v>
          </cell>
          <cell r="F684">
            <v>8.48</v>
          </cell>
          <cell r="G684">
            <v>8.6900000000000013</v>
          </cell>
          <cell r="H684">
            <v>9.2900000000000009</v>
          </cell>
          <cell r="I684">
            <v>9.74</v>
          </cell>
        </row>
        <row r="685">
          <cell r="A685">
            <v>96010</v>
          </cell>
          <cell r="B685" t="str">
            <v/>
          </cell>
          <cell r="C685">
            <v>7.5</v>
          </cell>
          <cell r="D685">
            <v>0.81</v>
          </cell>
          <cell r="E685">
            <v>8.31</v>
          </cell>
          <cell r="F685">
            <v>8.4600000000000009</v>
          </cell>
          <cell r="G685">
            <v>8.6700000000000017</v>
          </cell>
          <cell r="H685">
            <v>9.2700000000000014</v>
          </cell>
          <cell r="I685">
            <v>9.7200000000000006</v>
          </cell>
        </row>
        <row r="686">
          <cell r="A686">
            <v>96020</v>
          </cell>
          <cell r="B686" t="str">
            <v/>
          </cell>
          <cell r="C686">
            <v>7.5</v>
          </cell>
          <cell r="D686">
            <v>0.77</v>
          </cell>
          <cell r="E686">
            <v>8.27</v>
          </cell>
          <cell r="F686">
            <v>8.42</v>
          </cell>
          <cell r="G686">
            <v>8.6300000000000008</v>
          </cell>
          <cell r="H686">
            <v>9.23</v>
          </cell>
          <cell r="I686">
            <v>9.68</v>
          </cell>
        </row>
        <row r="687">
          <cell r="A687">
            <v>96030</v>
          </cell>
          <cell r="B687" t="str">
            <v/>
          </cell>
          <cell r="C687">
            <v>7.5</v>
          </cell>
          <cell r="D687">
            <v>0.74</v>
          </cell>
          <cell r="E687">
            <v>8.24</v>
          </cell>
          <cell r="F687">
            <v>8.39</v>
          </cell>
          <cell r="G687">
            <v>8.6000000000000014</v>
          </cell>
          <cell r="H687">
            <v>9.2000000000000011</v>
          </cell>
          <cell r="I687">
            <v>9.65</v>
          </cell>
        </row>
        <row r="688">
          <cell r="A688">
            <v>96040</v>
          </cell>
          <cell r="B688" t="str">
            <v/>
          </cell>
          <cell r="C688">
            <v>7.5</v>
          </cell>
          <cell r="D688">
            <v>0.71</v>
          </cell>
          <cell r="E688">
            <v>8.2100000000000009</v>
          </cell>
          <cell r="F688">
            <v>8.3600000000000012</v>
          </cell>
          <cell r="G688">
            <v>8.5700000000000021</v>
          </cell>
          <cell r="H688">
            <v>9.1700000000000017</v>
          </cell>
          <cell r="I688">
            <v>9.620000000000001</v>
          </cell>
        </row>
        <row r="689">
          <cell r="A689">
            <v>96050</v>
          </cell>
          <cell r="B689" t="str">
            <v/>
          </cell>
          <cell r="C689">
            <v>7.5</v>
          </cell>
          <cell r="D689">
            <v>0.6899999999999995</v>
          </cell>
          <cell r="E689">
            <v>8.19</v>
          </cell>
          <cell r="F689">
            <v>8.34</v>
          </cell>
          <cell r="G689">
            <v>8.5500000000000007</v>
          </cell>
          <cell r="H689">
            <v>9.15</v>
          </cell>
          <cell r="I689">
            <v>9.6</v>
          </cell>
        </row>
        <row r="690">
          <cell r="A690">
            <v>96060</v>
          </cell>
          <cell r="B690" t="str">
            <v/>
          </cell>
          <cell r="C690">
            <v>7.5</v>
          </cell>
          <cell r="D690">
            <v>0.65</v>
          </cell>
          <cell r="E690">
            <v>8.15</v>
          </cell>
          <cell r="F690">
            <v>8.3000000000000007</v>
          </cell>
          <cell r="G690">
            <v>8.5100000000000016</v>
          </cell>
          <cell r="H690">
            <v>9.1100000000000012</v>
          </cell>
          <cell r="I690">
            <v>9.56</v>
          </cell>
        </row>
        <row r="691">
          <cell r="A691">
            <v>96070</v>
          </cell>
          <cell r="B691" t="str">
            <v/>
          </cell>
          <cell r="C691">
            <v>7.5</v>
          </cell>
          <cell r="D691">
            <v>0.62</v>
          </cell>
          <cell r="E691">
            <v>8.1199999999999992</v>
          </cell>
          <cell r="F691">
            <v>8.27</v>
          </cell>
          <cell r="G691">
            <v>8.48</v>
          </cell>
          <cell r="H691">
            <v>9.08</v>
          </cell>
          <cell r="I691">
            <v>9.5299999999999994</v>
          </cell>
        </row>
        <row r="692">
          <cell r="A692">
            <v>96080</v>
          </cell>
          <cell r="B692" t="str">
            <v/>
          </cell>
          <cell r="C692">
            <v>7.5</v>
          </cell>
          <cell r="D692">
            <v>0.59</v>
          </cell>
          <cell r="E692">
            <v>8.09</v>
          </cell>
          <cell r="F692">
            <v>8.24</v>
          </cell>
          <cell r="G692">
            <v>8.4500000000000011</v>
          </cell>
          <cell r="H692">
            <v>9.0500000000000007</v>
          </cell>
          <cell r="I692">
            <v>9.5</v>
          </cell>
        </row>
        <row r="693">
          <cell r="A693">
            <v>96090</v>
          </cell>
          <cell r="B693" t="str">
            <v/>
          </cell>
          <cell r="C693">
            <v>7.5</v>
          </cell>
          <cell r="D693">
            <v>0.62</v>
          </cell>
          <cell r="E693">
            <v>8.1199999999999992</v>
          </cell>
          <cell r="F693">
            <v>8.27</v>
          </cell>
          <cell r="G693">
            <v>8.48</v>
          </cell>
          <cell r="H693">
            <v>9.08</v>
          </cell>
          <cell r="I693">
            <v>9.5299999999999994</v>
          </cell>
        </row>
        <row r="694">
          <cell r="A694">
            <v>96100</v>
          </cell>
          <cell r="B694" t="str">
            <v/>
          </cell>
          <cell r="C694">
            <v>7.5</v>
          </cell>
          <cell r="D694">
            <v>0.73</v>
          </cell>
          <cell r="E694">
            <v>8.23</v>
          </cell>
          <cell r="F694">
            <v>8.3800000000000008</v>
          </cell>
          <cell r="G694">
            <v>8.5900000000000016</v>
          </cell>
          <cell r="H694">
            <v>9.1900000000000013</v>
          </cell>
          <cell r="I694">
            <v>9.64</v>
          </cell>
        </row>
        <row r="695">
          <cell r="A695">
            <v>96110</v>
          </cell>
          <cell r="B695" t="str">
            <v/>
          </cell>
          <cell r="C695">
            <v>7.5</v>
          </cell>
          <cell r="D695">
            <v>0.82</v>
          </cell>
          <cell r="E695">
            <v>8.32</v>
          </cell>
          <cell r="F695">
            <v>8.4700000000000006</v>
          </cell>
          <cell r="G695">
            <v>8.6800000000000015</v>
          </cell>
          <cell r="H695">
            <v>9.2800000000000011</v>
          </cell>
          <cell r="I695">
            <v>9.73</v>
          </cell>
        </row>
        <row r="696">
          <cell r="A696">
            <v>96120</v>
          </cell>
          <cell r="B696" t="str">
            <v/>
          </cell>
          <cell r="C696">
            <v>7.5</v>
          </cell>
          <cell r="D696">
            <v>0.91</v>
          </cell>
          <cell r="E696">
            <v>8.41</v>
          </cell>
          <cell r="F696">
            <v>8.56</v>
          </cell>
          <cell r="G696">
            <v>8.7700000000000014</v>
          </cell>
          <cell r="H696">
            <v>9.370000000000001</v>
          </cell>
          <cell r="I696">
            <v>9.82</v>
          </cell>
        </row>
        <row r="697">
          <cell r="A697">
            <v>96130</v>
          </cell>
          <cell r="B697" t="str">
            <v/>
          </cell>
          <cell r="C697">
            <v>7.5</v>
          </cell>
          <cell r="D697">
            <v>1.02</v>
          </cell>
          <cell r="E697">
            <v>8.52</v>
          </cell>
          <cell r="F697">
            <v>8.67</v>
          </cell>
          <cell r="G697">
            <v>8.8800000000000008</v>
          </cell>
          <cell r="H697">
            <v>9.48</v>
          </cell>
          <cell r="I697">
            <v>9.93</v>
          </cell>
        </row>
        <row r="698">
          <cell r="A698">
            <v>96140</v>
          </cell>
          <cell r="B698" t="str">
            <v/>
          </cell>
          <cell r="C698">
            <v>7.5</v>
          </cell>
          <cell r="D698">
            <v>1.1200000000000001</v>
          </cell>
          <cell r="E698">
            <v>8.620000000000001</v>
          </cell>
          <cell r="F698">
            <v>8.7700000000000014</v>
          </cell>
          <cell r="G698">
            <v>8.9800000000000022</v>
          </cell>
          <cell r="H698">
            <v>9.5800000000000018</v>
          </cell>
          <cell r="I698">
            <v>10.030000000000001</v>
          </cell>
        </row>
        <row r="699">
          <cell r="A699">
            <v>96150</v>
          </cell>
          <cell r="B699" t="str">
            <v/>
          </cell>
          <cell r="C699">
            <v>7.5</v>
          </cell>
          <cell r="D699">
            <v>1.2</v>
          </cell>
          <cell r="E699">
            <v>8.6999999999999993</v>
          </cell>
          <cell r="F699">
            <v>8.85</v>
          </cell>
          <cell r="G699">
            <v>9.06</v>
          </cell>
          <cell r="H699">
            <v>9.66</v>
          </cell>
          <cell r="I699">
            <v>10.11</v>
          </cell>
        </row>
        <row r="700">
          <cell r="A700">
            <v>96160</v>
          </cell>
          <cell r="B700" t="str">
            <v/>
          </cell>
          <cell r="C700">
            <v>7.5</v>
          </cell>
          <cell r="D700">
            <v>1.2</v>
          </cell>
          <cell r="E700">
            <v>8.6999999999999993</v>
          </cell>
          <cell r="F700">
            <v>8.85</v>
          </cell>
          <cell r="G700">
            <v>9.06</v>
          </cell>
          <cell r="H700">
            <v>9.66</v>
          </cell>
          <cell r="I700">
            <v>10.11</v>
          </cell>
        </row>
        <row r="701">
          <cell r="A701">
            <v>96170</v>
          </cell>
          <cell r="B701" t="str">
            <v/>
          </cell>
          <cell r="C701">
            <v>7.5</v>
          </cell>
          <cell r="D701">
            <v>1.2</v>
          </cell>
          <cell r="E701">
            <v>8.6999999999999993</v>
          </cell>
          <cell r="F701">
            <v>8.85</v>
          </cell>
          <cell r="G701">
            <v>9.06</v>
          </cell>
          <cell r="H701">
            <v>9.66</v>
          </cell>
          <cell r="I701">
            <v>10.11</v>
          </cell>
        </row>
        <row r="702">
          <cell r="A702">
            <v>96180</v>
          </cell>
          <cell r="B702" t="str">
            <v/>
          </cell>
          <cell r="C702">
            <v>7.5</v>
          </cell>
          <cell r="D702">
            <v>1.2</v>
          </cell>
          <cell r="E702">
            <v>8.6999999999999993</v>
          </cell>
          <cell r="F702">
            <v>8.85</v>
          </cell>
          <cell r="G702">
            <v>9.06</v>
          </cell>
          <cell r="H702">
            <v>9.66</v>
          </cell>
          <cell r="I702">
            <v>10.11</v>
          </cell>
        </row>
        <row r="703">
          <cell r="A703">
            <v>96190</v>
          </cell>
          <cell r="B703" t="str">
            <v/>
          </cell>
          <cell r="C703">
            <v>7.5</v>
          </cell>
          <cell r="D703">
            <v>1.17</v>
          </cell>
          <cell r="E703">
            <v>8.67</v>
          </cell>
          <cell r="F703">
            <v>8.82</v>
          </cell>
          <cell r="G703">
            <v>9.0300000000000011</v>
          </cell>
          <cell r="H703">
            <v>9.6300000000000008</v>
          </cell>
          <cell r="I703">
            <v>10.08</v>
          </cell>
        </row>
        <row r="704">
          <cell r="A704">
            <v>96200</v>
          </cell>
          <cell r="B704" t="str">
            <v/>
          </cell>
          <cell r="C704">
            <v>7.5</v>
          </cell>
          <cell r="D704">
            <v>1.0900000000000001</v>
          </cell>
          <cell r="E704">
            <v>8.59</v>
          </cell>
          <cell r="F704">
            <v>8.74</v>
          </cell>
          <cell r="G704">
            <v>8.9500000000000011</v>
          </cell>
          <cell r="H704">
            <v>9.5500000000000007</v>
          </cell>
          <cell r="I704">
            <v>10</v>
          </cell>
        </row>
        <row r="705">
          <cell r="A705">
            <v>96210</v>
          </cell>
          <cell r="B705" t="str">
            <v/>
          </cell>
          <cell r="C705">
            <v>7.5</v>
          </cell>
          <cell r="D705">
            <v>1.03</v>
          </cell>
          <cell r="E705">
            <v>8.5299999999999994</v>
          </cell>
          <cell r="F705">
            <v>8.68</v>
          </cell>
          <cell r="G705">
            <v>8.89</v>
          </cell>
          <cell r="H705">
            <v>9.49</v>
          </cell>
          <cell r="I705">
            <v>9.94</v>
          </cell>
        </row>
        <row r="706">
          <cell r="A706">
            <v>96220</v>
          </cell>
          <cell r="B706" t="str">
            <v/>
          </cell>
          <cell r="C706">
            <v>7.5</v>
          </cell>
          <cell r="D706">
            <v>0.96</v>
          </cell>
          <cell r="E706">
            <v>8.4600000000000009</v>
          </cell>
          <cell r="F706">
            <v>8.6100000000000012</v>
          </cell>
          <cell r="G706">
            <v>8.8200000000000021</v>
          </cell>
          <cell r="H706">
            <v>9.4200000000000017</v>
          </cell>
          <cell r="I706">
            <v>9.870000000000001</v>
          </cell>
        </row>
        <row r="707">
          <cell r="A707">
            <v>96230</v>
          </cell>
          <cell r="B707" t="str">
            <v/>
          </cell>
          <cell r="C707">
            <v>7.5</v>
          </cell>
          <cell r="D707">
            <v>0.9</v>
          </cell>
          <cell r="E707">
            <v>8.4</v>
          </cell>
          <cell r="F707">
            <v>8.5500000000000007</v>
          </cell>
          <cell r="G707">
            <v>8.7600000000000016</v>
          </cell>
          <cell r="H707">
            <v>9.3600000000000012</v>
          </cell>
          <cell r="I707">
            <v>9.81</v>
          </cell>
        </row>
        <row r="708">
          <cell r="A708">
            <v>96240</v>
          </cell>
          <cell r="B708" t="str">
            <v/>
          </cell>
          <cell r="C708">
            <v>7.5</v>
          </cell>
          <cell r="D708">
            <v>0.83</v>
          </cell>
          <cell r="E708">
            <v>8.33</v>
          </cell>
          <cell r="F708">
            <v>8.48</v>
          </cell>
          <cell r="G708">
            <v>8.6900000000000013</v>
          </cell>
          <cell r="H708">
            <v>9.2900000000000009</v>
          </cell>
          <cell r="I708">
            <v>9.74</v>
          </cell>
        </row>
        <row r="709">
          <cell r="A709">
            <v>96250</v>
          </cell>
          <cell r="B709" t="str">
            <v/>
          </cell>
          <cell r="C709">
            <v>7.5</v>
          </cell>
          <cell r="D709">
            <v>0.77</v>
          </cell>
          <cell r="E709">
            <v>8.27</v>
          </cell>
          <cell r="F709">
            <v>8.42</v>
          </cell>
          <cell r="G709">
            <v>8.6300000000000008</v>
          </cell>
          <cell r="H709">
            <v>9.23</v>
          </cell>
          <cell r="I709">
            <v>9.68</v>
          </cell>
        </row>
        <row r="710">
          <cell r="A710">
            <v>96260</v>
          </cell>
          <cell r="B710" t="str">
            <v/>
          </cell>
          <cell r="C710">
            <v>7.5</v>
          </cell>
          <cell r="D710">
            <v>0.6899999999999995</v>
          </cell>
          <cell r="E710">
            <v>8.19</v>
          </cell>
          <cell r="F710">
            <v>8.34</v>
          </cell>
          <cell r="G710">
            <v>8.5500000000000007</v>
          </cell>
          <cell r="H710">
            <v>9.15</v>
          </cell>
          <cell r="I710">
            <v>9.6</v>
          </cell>
        </row>
        <row r="711">
          <cell r="A711">
            <v>96270</v>
          </cell>
          <cell r="B711" t="str">
            <v/>
          </cell>
          <cell r="C711">
            <v>7.5</v>
          </cell>
          <cell r="D711">
            <v>0.62</v>
          </cell>
          <cell r="E711">
            <v>8.1199999999999992</v>
          </cell>
          <cell r="F711">
            <v>8.27</v>
          </cell>
          <cell r="G711">
            <v>8.48</v>
          </cell>
          <cell r="H711">
            <v>9.08</v>
          </cell>
          <cell r="I711">
            <v>9.5299999999999994</v>
          </cell>
        </row>
        <row r="712">
          <cell r="A712">
            <v>96280</v>
          </cell>
          <cell r="B712" t="str">
            <v/>
          </cell>
          <cell r="C712">
            <v>7.5</v>
          </cell>
          <cell r="D712">
            <v>0.6</v>
          </cell>
          <cell r="E712">
            <v>8.1</v>
          </cell>
          <cell r="F712">
            <v>8.25</v>
          </cell>
          <cell r="G712">
            <v>8.4600000000000009</v>
          </cell>
          <cell r="H712">
            <v>9.06</v>
          </cell>
          <cell r="I712">
            <v>9.51</v>
          </cell>
        </row>
        <row r="713">
          <cell r="A713">
            <v>96290</v>
          </cell>
          <cell r="B713" t="str">
            <v/>
          </cell>
          <cell r="C713">
            <v>7.5</v>
          </cell>
          <cell r="D713">
            <v>0.6</v>
          </cell>
          <cell r="E713">
            <v>8.1</v>
          </cell>
          <cell r="F713">
            <v>8.25</v>
          </cell>
          <cell r="G713">
            <v>8.4600000000000009</v>
          </cell>
          <cell r="H713">
            <v>9.06</v>
          </cell>
          <cell r="I713">
            <v>9.51</v>
          </cell>
        </row>
        <row r="714">
          <cell r="A714">
            <v>96300</v>
          </cell>
          <cell r="B714" t="str">
            <v/>
          </cell>
          <cell r="C714">
            <v>7.5</v>
          </cell>
          <cell r="D714">
            <v>0.6</v>
          </cell>
          <cell r="E714">
            <v>8.1</v>
          </cell>
          <cell r="F714">
            <v>8.25</v>
          </cell>
          <cell r="G714">
            <v>8.4600000000000009</v>
          </cell>
          <cell r="H714">
            <v>9.06</v>
          </cell>
          <cell r="I714">
            <v>9.51</v>
          </cell>
        </row>
        <row r="715">
          <cell r="A715">
            <v>96303.19</v>
          </cell>
          <cell r="B715" t="str">
            <v>PY - MSE</v>
          </cell>
          <cell r="C715">
            <v>7.5</v>
          </cell>
          <cell r="D715">
            <v>0.6</v>
          </cell>
          <cell r="E715">
            <v>8.1</v>
          </cell>
          <cell r="F715">
            <v>8.25</v>
          </cell>
          <cell r="G715">
            <v>8.4600000000000009</v>
          </cell>
          <cell r="H715">
            <v>9.06</v>
          </cell>
          <cell r="I715">
            <v>9.51</v>
          </cell>
        </row>
        <row r="716">
          <cell r="A716">
            <v>96310</v>
          </cell>
          <cell r="B716" t="str">
            <v/>
          </cell>
          <cell r="C716">
            <v>7.5</v>
          </cell>
          <cell r="D716">
            <v>0.46</v>
          </cell>
          <cell r="E716">
            <v>7.96</v>
          </cell>
          <cell r="F716">
            <v>8.11</v>
          </cell>
          <cell r="G716">
            <v>8.32</v>
          </cell>
          <cell r="H716">
            <v>8.92</v>
          </cell>
          <cell r="I716">
            <v>9.3699999999999992</v>
          </cell>
        </row>
        <row r="717">
          <cell r="A717">
            <v>96318.19</v>
          </cell>
          <cell r="B717" t="str">
            <v>PT</v>
          </cell>
          <cell r="C717">
            <v>7.5</v>
          </cell>
          <cell r="D717">
            <v>0.3</v>
          </cell>
          <cell r="E717">
            <v>7.8</v>
          </cell>
          <cell r="F717">
            <v>7.95</v>
          </cell>
          <cell r="G717">
            <v>8.16</v>
          </cell>
          <cell r="H717">
            <v>8.76</v>
          </cell>
          <cell r="I717">
            <v>9.2099999999999991</v>
          </cell>
        </row>
        <row r="718">
          <cell r="A718">
            <v>96320</v>
          </cell>
          <cell r="B718" t="str">
            <v/>
          </cell>
          <cell r="C718">
            <v>7.5</v>
          </cell>
          <cell r="D718">
            <v>0.26</v>
          </cell>
          <cell r="E718">
            <v>7.76</v>
          </cell>
          <cell r="F718">
            <v>7.91</v>
          </cell>
          <cell r="G718">
            <v>8.120000000000001</v>
          </cell>
          <cell r="H718">
            <v>8.7200000000000006</v>
          </cell>
          <cell r="I718">
            <v>9.17</v>
          </cell>
        </row>
        <row r="719">
          <cell r="A719">
            <v>96330</v>
          </cell>
          <cell r="B719" t="str">
            <v/>
          </cell>
          <cell r="C719">
            <v>7.5</v>
          </cell>
          <cell r="D719">
            <v>0.06</v>
          </cell>
          <cell r="E719">
            <v>7.56</v>
          </cell>
          <cell r="F719">
            <v>7.71</v>
          </cell>
          <cell r="G719">
            <v>7.92</v>
          </cell>
          <cell r="H719">
            <v>8.52</v>
          </cell>
          <cell r="I719">
            <v>8.9699999999999989</v>
          </cell>
        </row>
        <row r="720">
          <cell r="A720">
            <v>96333.19</v>
          </cell>
          <cell r="B720" t="str">
            <v>PX</v>
          </cell>
          <cell r="C720">
            <v>7.5</v>
          </cell>
          <cell r="D720">
            <v>0</v>
          </cell>
          <cell r="E720">
            <v>7.5</v>
          </cell>
          <cell r="F720">
            <v>7.65</v>
          </cell>
          <cell r="G720">
            <v>7.86</v>
          </cell>
          <cell r="H720">
            <v>8.4600000000000009</v>
          </cell>
          <cell r="I720">
            <v>8.91</v>
          </cell>
        </row>
        <row r="721">
          <cell r="A721">
            <v>96340</v>
          </cell>
          <cell r="B721" t="str">
            <v/>
          </cell>
          <cell r="C721">
            <v>7.5</v>
          </cell>
          <cell r="D721">
            <v>0</v>
          </cell>
          <cell r="E721">
            <v>7.5</v>
          </cell>
          <cell r="F721">
            <v>7.65</v>
          </cell>
          <cell r="G721">
            <v>7.86</v>
          </cell>
          <cell r="H721">
            <v>8.4600000000000009</v>
          </cell>
          <cell r="I721">
            <v>8.91</v>
          </cell>
        </row>
        <row r="722">
          <cell r="A722">
            <v>96350</v>
          </cell>
          <cell r="B722" t="str">
            <v/>
          </cell>
          <cell r="C722">
            <v>7.5</v>
          </cell>
          <cell r="D722">
            <v>0</v>
          </cell>
          <cell r="E722">
            <v>7.5</v>
          </cell>
          <cell r="F722">
            <v>7.65</v>
          </cell>
          <cell r="G722">
            <v>7.86</v>
          </cell>
          <cell r="H722">
            <v>8.4600000000000009</v>
          </cell>
          <cell r="I722">
            <v>8.91</v>
          </cell>
        </row>
        <row r="723">
          <cell r="A723">
            <v>96360</v>
          </cell>
          <cell r="B723" t="str">
            <v/>
          </cell>
          <cell r="C723">
            <v>7.5</v>
          </cell>
          <cell r="D723">
            <v>0</v>
          </cell>
          <cell r="E723">
            <v>7.5</v>
          </cell>
          <cell r="F723">
            <v>7.65</v>
          </cell>
          <cell r="G723">
            <v>7.86</v>
          </cell>
          <cell r="H723">
            <v>8.4600000000000009</v>
          </cell>
          <cell r="I723">
            <v>8.91</v>
          </cell>
        </row>
        <row r="724">
          <cell r="A724">
            <v>96363.19</v>
          </cell>
          <cell r="B724" t="str">
            <v>BS</v>
          </cell>
          <cell r="C724">
            <v>7.5</v>
          </cell>
          <cell r="D724">
            <v>0</v>
          </cell>
          <cell r="E724">
            <v>7.5</v>
          </cell>
          <cell r="F724">
            <v>7.65</v>
          </cell>
          <cell r="G724">
            <v>7.86</v>
          </cell>
          <cell r="H724">
            <v>8.4600000000000009</v>
          </cell>
          <cell r="I724">
            <v>8.91</v>
          </cell>
        </row>
        <row r="725">
          <cell r="A725">
            <v>96370</v>
          </cell>
          <cell r="B725" t="str">
            <v/>
          </cell>
          <cell r="C725">
            <v>7.5</v>
          </cell>
          <cell r="D725">
            <v>0</v>
          </cell>
          <cell r="E725">
            <v>7.5</v>
          </cell>
          <cell r="F725">
            <v>7.65</v>
          </cell>
          <cell r="G725">
            <v>7.86</v>
          </cell>
          <cell r="H725">
            <v>8.4600000000000009</v>
          </cell>
          <cell r="I725">
            <v>8.91</v>
          </cell>
        </row>
        <row r="726">
          <cell r="A726">
            <v>96380</v>
          </cell>
          <cell r="B726" t="str">
            <v/>
          </cell>
          <cell r="C726">
            <v>7.5</v>
          </cell>
          <cell r="D726">
            <v>0</v>
          </cell>
          <cell r="E726">
            <v>7.5</v>
          </cell>
          <cell r="F726">
            <v>7.65</v>
          </cell>
          <cell r="G726">
            <v>7.86</v>
          </cell>
          <cell r="H726">
            <v>8.4600000000000009</v>
          </cell>
          <cell r="I726">
            <v>8.91</v>
          </cell>
        </row>
        <row r="727">
          <cell r="A727">
            <v>96390</v>
          </cell>
          <cell r="B727" t="str">
            <v/>
          </cell>
          <cell r="C727">
            <v>7.5</v>
          </cell>
          <cell r="D727">
            <v>0</v>
          </cell>
          <cell r="E727">
            <v>7.5</v>
          </cell>
          <cell r="F727">
            <v>7.65</v>
          </cell>
          <cell r="G727">
            <v>7.86</v>
          </cell>
          <cell r="H727">
            <v>8.4600000000000009</v>
          </cell>
          <cell r="I727">
            <v>8.91</v>
          </cell>
        </row>
        <row r="728">
          <cell r="A728">
            <v>96395.99</v>
          </cell>
          <cell r="B728" t="str">
            <v>BS</v>
          </cell>
          <cell r="C728">
            <v>7.5</v>
          </cell>
          <cell r="D728">
            <v>0</v>
          </cell>
          <cell r="E728">
            <v>7.5</v>
          </cell>
          <cell r="F728">
            <v>7.65</v>
          </cell>
          <cell r="G728">
            <v>7.86</v>
          </cell>
          <cell r="H728">
            <v>8.4600000000000009</v>
          </cell>
          <cell r="I728">
            <v>8.91</v>
          </cell>
        </row>
        <row r="729">
          <cell r="A729">
            <v>96400</v>
          </cell>
          <cell r="B729" t="str">
            <v/>
          </cell>
          <cell r="C729">
            <v>7.5</v>
          </cell>
          <cell r="D729">
            <v>0</v>
          </cell>
          <cell r="E729">
            <v>7.5</v>
          </cell>
          <cell r="F729">
            <v>7.65</v>
          </cell>
          <cell r="G729">
            <v>7.86</v>
          </cell>
          <cell r="H729">
            <v>8.4600000000000009</v>
          </cell>
          <cell r="I729">
            <v>8.91</v>
          </cell>
        </row>
        <row r="730">
          <cell r="A730">
            <v>96410</v>
          </cell>
          <cell r="B730" t="str">
            <v/>
          </cell>
          <cell r="C730">
            <v>7.5</v>
          </cell>
          <cell r="D730">
            <v>0</v>
          </cell>
          <cell r="E730">
            <v>7.5</v>
          </cell>
          <cell r="F730">
            <v>7.65</v>
          </cell>
          <cell r="G730">
            <v>7.86</v>
          </cell>
          <cell r="H730">
            <v>8.4600000000000009</v>
          </cell>
          <cell r="I730">
            <v>8.91</v>
          </cell>
        </row>
        <row r="731">
          <cell r="A731">
            <v>96419.99</v>
          </cell>
          <cell r="B731" t="str">
            <v>PX</v>
          </cell>
          <cell r="C731">
            <v>7.5</v>
          </cell>
          <cell r="D731">
            <v>0</v>
          </cell>
          <cell r="E731">
            <v>7.5</v>
          </cell>
          <cell r="F731">
            <v>7.65</v>
          </cell>
          <cell r="G731">
            <v>7.86</v>
          </cell>
          <cell r="H731">
            <v>8.4600000000000009</v>
          </cell>
          <cell r="I731">
            <v>8.91</v>
          </cell>
        </row>
        <row r="732">
          <cell r="A732">
            <v>96420</v>
          </cell>
          <cell r="B732" t="str">
            <v/>
          </cell>
          <cell r="C732">
            <v>7.5</v>
          </cell>
          <cell r="D732">
            <v>0</v>
          </cell>
          <cell r="E732">
            <v>7.5</v>
          </cell>
          <cell r="F732">
            <v>7.65</v>
          </cell>
          <cell r="G732">
            <v>7.86</v>
          </cell>
          <cell r="H732">
            <v>8.4600000000000009</v>
          </cell>
          <cell r="I732">
            <v>8.91</v>
          </cell>
        </row>
        <row r="733">
          <cell r="A733">
            <v>96430</v>
          </cell>
          <cell r="B733" t="str">
            <v/>
          </cell>
          <cell r="C733">
            <v>7.5</v>
          </cell>
          <cell r="D733">
            <v>0.22</v>
          </cell>
          <cell r="E733">
            <v>7.72</v>
          </cell>
          <cell r="F733">
            <v>7.87</v>
          </cell>
          <cell r="G733">
            <v>8.08</v>
          </cell>
          <cell r="H733">
            <v>8.68</v>
          </cell>
          <cell r="I733">
            <v>9.129999999999999</v>
          </cell>
        </row>
        <row r="734">
          <cell r="A734">
            <v>96439.99</v>
          </cell>
          <cell r="B734" t="str">
            <v>PC</v>
          </cell>
          <cell r="C734">
            <v>7.5</v>
          </cell>
          <cell r="D734">
            <v>0.45</v>
          </cell>
          <cell r="E734">
            <v>7.95</v>
          </cell>
          <cell r="F734">
            <v>8.1</v>
          </cell>
          <cell r="G734">
            <v>8.31</v>
          </cell>
          <cell r="H734">
            <v>8.91</v>
          </cell>
          <cell r="I734">
            <v>9.36</v>
          </cell>
        </row>
        <row r="735">
          <cell r="A735">
            <v>96440</v>
          </cell>
          <cell r="B735" t="str">
            <v/>
          </cell>
          <cell r="C735">
            <v>7.5</v>
          </cell>
          <cell r="D735">
            <v>0.45</v>
          </cell>
          <cell r="E735">
            <v>7.95</v>
          </cell>
          <cell r="F735">
            <v>8.1</v>
          </cell>
          <cell r="G735">
            <v>8.31</v>
          </cell>
          <cell r="H735">
            <v>8.91</v>
          </cell>
          <cell r="I735">
            <v>9.36</v>
          </cell>
        </row>
        <row r="736">
          <cell r="A736">
            <v>96443.99</v>
          </cell>
          <cell r="B736" t="str">
            <v>PY</v>
          </cell>
          <cell r="C736">
            <v>7.5</v>
          </cell>
          <cell r="D736">
            <v>0.54</v>
          </cell>
          <cell r="E736">
            <v>8.0399999999999991</v>
          </cell>
          <cell r="F736">
            <v>8.19</v>
          </cell>
          <cell r="G736">
            <v>8.4</v>
          </cell>
          <cell r="H736">
            <v>9</v>
          </cell>
          <cell r="I736">
            <v>9.4499999999999993</v>
          </cell>
        </row>
        <row r="737">
          <cell r="A737">
            <v>96450</v>
          </cell>
          <cell r="B737" t="str">
            <v/>
          </cell>
          <cell r="C737">
            <v>7.5</v>
          </cell>
          <cell r="D737">
            <v>0.67</v>
          </cell>
          <cell r="E737">
            <v>8.17</v>
          </cell>
          <cell r="F737">
            <v>8.32</v>
          </cell>
          <cell r="G737">
            <v>8.5300000000000011</v>
          </cell>
          <cell r="H737">
            <v>9.1300000000000008</v>
          </cell>
          <cell r="I737">
            <v>9.58</v>
          </cell>
        </row>
        <row r="738">
          <cell r="A738">
            <v>96459.99</v>
          </cell>
          <cell r="B738" t="str">
            <v>MSE</v>
          </cell>
          <cell r="C738">
            <v>7.5</v>
          </cell>
          <cell r="D738">
            <v>0.9</v>
          </cell>
          <cell r="E738">
            <v>8.4</v>
          </cell>
          <cell r="F738">
            <v>8.5500000000000007</v>
          </cell>
          <cell r="G738">
            <v>8.7600000000000016</v>
          </cell>
          <cell r="H738">
            <v>9.3600000000000012</v>
          </cell>
          <cell r="I738">
            <v>9.81</v>
          </cell>
        </row>
        <row r="739">
          <cell r="A739">
            <v>96460</v>
          </cell>
          <cell r="B739" t="str">
            <v/>
          </cell>
          <cell r="C739">
            <v>7.5</v>
          </cell>
          <cell r="D739">
            <v>0.9</v>
          </cell>
          <cell r="E739">
            <v>8.4</v>
          </cell>
          <cell r="F739">
            <v>8.5500000000000007</v>
          </cell>
          <cell r="G739">
            <v>8.7600000000000016</v>
          </cell>
          <cell r="H739">
            <v>9.3600000000000012</v>
          </cell>
          <cell r="I739">
            <v>9.81</v>
          </cell>
        </row>
        <row r="740">
          <cell r="A740">
            <v>96470</v>
          </cell>
          <cell r="B740" t="str">
            <v/>
          </cell>
          <cell r="C740">
            <v>7.5</v>
          </cell>
          <cell r="D740">
            <v>0.9</v>
          </cell>
          <cell r="E740">
            <v>8.4</v>
          </cell>
          <cell r="F740">
            <v>8.5500000000000007</v>
          </cell>
          <cell r="G740">
            <v>8.7600000000000016</v>
          </cell>
          <cell r="H740">
            <v>9.3600000000000012</v>
          </cell>
          <cell r="I740">
            <v>9.81</v>
          </cell>
        </row>
        <row r="741">
          <cell r="A741">
            <v>96480</v>
          </cell>
          <cell r="B741" t="str">
            <v/>
          </cell>
          <cell r="C741">
            <v>7.5</v>
          </cell>
          <cell r="D741">
            <v>0.9</v>
          </cell>
          <cell r="E741">
            <v>8.4</v>
          </cell>
          <cell r="F741">
            <v>8.5500000000000007</v>
          </cell>
          <cell r="G741">
            <v>8.7600000000000016</v>
          </cell>
          <cell r="H741">
            <v>9.3600000000000012</v>
          </cell>
          <cell r="I741">
            <v>9.81</v>
          </cell>
        </row>
        <row r="742">
          <cell r="A742">
            <v>96490</v>
          </cell>
          <cell r="B742" t="str">
            <v/>
          </cell>
          <cell r="C742">
            <v>7.5</v>
          </cell>
          <cell r="D742">
            <v>0.9</v>
          </cell>
          <cell r="E742">
            <v>8.4</v>
          </cell>
          <cell r="F742">
            <v>8.5500000000000007</v>
          </cell>
          <cell r="G742">
            <v>8.7600000000000016</v>
          </cell>
          <cell r="H742">
            <v>9.3600000000000012</v>
          </cell>
          <cell r="I742">
            <v>9.81</v>
          </cell>
        </row>
        <row r="743">
          <cell r="A743">
            <v>96500</v>
          </cell>
          <cell r="B743" t="str">
            <v/>
          </cell>
          <cell r="C743">
            <v>7.5</v>
          </cell>
          <cell r="D743">
            <v>0.9</v>
          </cell>
          <cell r="E743">
            <v>8.4</v>
          </cell>
          <cell r="F743">
            <v>8.5500000000000007</v>
          </cell>
          <cell r="G743">
            <v>8.7600000000000016</v>
          </cell>
          <cell r="H743">
            <v>9.3600000000000012</v>
          </cell>
          <cell r="I743">
            <v>9.81</v>
          </cell>
        </row>
        <row r="744">
          <cell r="A744">
            <v>96510</v>
          </cell>
          <cell r="B744" t="str">
            <v/>
          </cell>
          <cell r="C744">
            <v>7.5</v>
          </cell>
          <cell r="D744">
            <v>0.9</v>
          </cell>
          <cell r="E744">
            <v>8.4</v>
          </cell>
          <cell r="F744">
            <v>8.5500000000000007</v>
          </cell>
          <cell r="G744">
            <v>8.7600000000000016</v>
          </cell>
          <cell r="H744">
            <v>9.3600000000000012</v>
          </cell>
          <cell r="I744">
            <v>9.81</v>
          </cell>
        </row>
        <row r="745">
          <cell r="A745">
            <v>96520</v>
          </cell>
          <cell r="B745" t="str">
            <v/>
          </cell>
          <cell r="C745">
            <v>7.5</v>
          </cell>
          <cell r="D745">
            <v>0.9</v>
          </cell>
          <cell r="E745">
            <v>8.4</v>
          </cell>
          <cell r="F745">
            <v>8.5500000000000007</v>
          </cell>
          <cell r="G745">
            <v>8.7600000000000016</v>
          </cell>
          <cell r="H745">
            <v>9.3600000000000012</v>
          </cell>
          <cell r="I745">
            <v>9.81</v>
          </cell>
        </row>
        <row r="746">
          <cell r="A746">
            <v>96530</v>
          </cell>
          <cell r="B746" t="str">
            <v/>
          </cell>
          <cell r="C746">
            <v>7.5</v>
          </cell>
          <cell r="D746">
            <v>0.9</v>
          </cell>
          <cell r="E746">
            <v>8.4</v>
          </cell>
          <cell r="F746">
            <v>8.5500000000000007</v>
          </cell>
          <cell r="G746">
            <v>8.7600000000000016</v>
          </cell>
          <cell r="H746">
            <v>9.3600000000000012</v>
          </cell>
          <cell r="I746">
            <v>9.81</v>
          </cell>
        </row>
        <row r="747">
          <cell r="A747">
            <v>96540</v>
          </cell>
          <cell r="B747" t="str">
            <v/>
          </cell>
          <cell r="C747">
            <v>7.5</v>
          </cell>
          <cell r="D747">
            <v>0.9</v>
          </cell>
          <cell r="E747">
            <v>8.4</v>
          </cell>
          <cell r="F747">
            <v>8.5500000000000007</v>
          </cell>
          <cell r="G747">
            <v>8.7600000000000016</v>
          </cell>
          <cell r="H747">
            <v>9.3600000000000012</v>
          </cell>
          <cell r="I747">
            <v>9.81</v>
          </cell>
        </row>
        <row r="748">
          <cell r="A748">
            <v>96550</v>
          </cell>
          <cell r="B748" t="str">
            <v/>
          </cell>
          <cell r="C748">
            <v>7.5</v>
          </cell>
          <cell r="D748">
            <v>0.9</v>
          </cell>
          <cell r="E748">
            <v>8.4</v>
          </cell>
          <cell r="F748">
            <v>8.5500000000000007</v>
          </cell>
          <cell r="G748">
            <v>8.7600000000000016</v>
          </cell>
          <cell r="H748">
            <v>9.3600000000000012</v>
          </cell>
          <cell r="I748">
            <v>9.81</v>
          </cell>
        </row>
        <row r="749">
          <cell r="A749">
            <v>96560</v>
          </cell>
          <cell r="B749" t="str">
            <v/>
          </cell>
          <cell r="C749">
            <v>7.5</v>
          </cell>
          <cell r="D749">
            <v>0.9</v>
          </cell>
          <cell r="E749">
            <v>8.4</v>
          </cell>
          <cell r="F749">
            <v>8.5500000000000007</v>
          </cell>
          <cell r="G749">
            <v>8.7600000000000016</v>
          </cell>
          <cell r="H749">
            <v>9.3600000000000012</v>
          </cell>
          <cell r="I749">
            <v>9.81</v>
          </cell>
        </row>
        <row r="750">
          <cell r="A750">
            <v>96570</v>
          </cell>
          <cell r="B750" t="str">
            <v/>
          </cell>
          <cell r="C750">
            <v>7.5</v>
          </cell>
          <cell r="D750">
            <v>0.9</v>
          </cell>
          <cell r="E750">
            <v>8.4</v>
          </cell>
          <cell r="F750">
            <v>8.5500000000000007</v>
          </cell>
          <cell r="G750">
            <v>8.7600000000000016</v>
          </cell>
          <cell r="H750">
            <v>9.3600000000000012</v>
          </cell>
          <cell r="I750">
            <v>9.81</v>
          </cell>
        </row>
        <row r="751">
          <cell r="A751">
            <v>96580</v>
          </cell>
          <cell r="B751" t="str">
            <v/>
          </cell>
          <cell r="C751">
            <v>7.5</v>
          </cell>
          <cell r="D751">
            <v>0.9</v>
          </cell>
          <cell r="E751">
            <v>8.4</v>
          </cell>
          <cell r="F751">
            <v>8.5500000000000007</v>
          </cell>
          <cell r="G751">
            <v>8.7600000000000016</v>
          </cell>
          <cell r="H751">
            <v>9.3600000000000012</v>
          </cell>
          <cell r="I751">
            <v>9.81</v>
          </cell>
        </row>
        <row r="752">
          <cell r="A752">
            <v>96590</v>
          </cell>
          <cell r="B752" t="str">
            <v/>
          </cell>
          <cell r="C752">
            <v>7.5</v>
          </cell>
          <cell r="D752">
            <v>0.9</v>
          </cell>
          <cell r="E752">
            <v>8.4</v>
          </cell>
          <cell r="F752">
            <v>8.5500000000000007</v>
          </cell>
          <cell r="G752">
            <v>8.7600000000000016</v>
          </cell>
          <cell r="H752">
            <v>9.3600000000000012</v>
          </cell>
          <cell r="I752">
            <v>9.81</v>
          </cell>
        </row>
        <row r="753">
          <cell r="A753">
            <v>96600</v>
          </cell>
          <cell r="B753" t="str">
            <v/>
          </cell>
          <cell r="C753">
            <v>7.5</v>
          </cell>
          <cell r="D753">
            <v>0.9</v>
          </cell>
          <cell r="E753">
            <v>8.4</v>
          </cell>
          <cell r="F753">
            <v>8.5500000000000007</v>
          </cell>
          <cell r="G753">
            <v>8.7600000000000016</v>
          </cell>
          <cell r="H753">
            <v>9.3600000000000012</v>
          </cell>
          <cell r="I753">
            <v>9.81</v>
          </cell>
        </row>
        <row r="754">
          <cell r="A754">
            <v>96610</v>
          </cell>
          <cell r="B754" t="str">
            <v/>
          </cell>
          <cell r="C754">
            <v>7.5</v>
          </cell>
          <cell r="D754">
            <v>0.9</v>
          </cell>
          <cell r="E754">
            <v>8.4</v>
          </cell>
          <cell r="F754">
            <v>8.5500000000000007</v>
          </cell>
          <cell r="G754">
            <v>8.7600000000000016</v>
          </cell>
          <cell r="H754">
            <v>9.3600000000000012</v>
          </cell>
          <cell r="I754">
            <v>9.81</v>
          </cell>
        </row>
        <row r="755">
          <cell r="A755">
            <v>96620</v>
          </cell>
          <cell r="B755" t="str">
            <v/>
          </cell>
          <cell r="C755">
            <v>7.5</v>
          </cell>
          <cell r="D755">
            <v>0.9</v>
          </cell>
          <cell r="E755">
            <v>8.4</v>
          </cell>
          <cell r="F755">
            <v>8.5500000000000007</v>
          </cell>
          <cell r="G755">
            <v>8.7600000000000016</v>
          </cell>
          <cell r="H755">
            <v>9.3600000000000012</v>
          </cell>
          <cell r="I755">
            <v>9.81</v>
          </cell>
        </row>
        <row r="756">
          <cell r="A756">
            <v>96630</v>
          </cell>
          <cell r="B756" t="str">
            <v/>
          </cell>
          <cell r="C756">
            <v>7.5</v>
          </cell>
          <cell r="D756">
            <v>0.9</v>
          </cell>
          <cell r="E756">
            <v>8.4</v>
          </cell>
          <cell r="F756">
            <v>8.5500000000000007</v>
          </cell>
          <cell r="G756">
            <v>8.7600000000000016</v>
          </cell>
          <cell r="H756">
            <v>9.3600000000000012</v>
          </cell>
          <cell r="I756">
            <v>9.81</v>
          </cell>
        </row>
        <row r="757">
          <cell r="A757">
            <v>96640</v>
          </cell>
          <cell r="B757" t="str">
            <v/>
          </cell>
          <cell r="C757">
            <v>7.5</v>
          </cell>
          <cell r="D757">
            <v>0.9</v>
          </cell>
          <cell r="E757">
            <v>8.4</v>
          </cell>
          <cell r="F757">
            <v>8.5500000000000007</v>
          </cell>
          <cell r="G757">
            <v>8.7600000000000016</v>
          </cell>
          <cell r="H757">
            <v>9.3600000000000012</v>
          </cell>
          <cell r="I757">
            <v>9.81</v>
          </cell>
        </row>
        <row r="758">
          <cell r="A758">
            <v>96650</v>
          </cell>
          <cell r="B758" t="str">
            <v/>
          </cell>
          <cell r="C758">
            <v>7.5</v>
          </cell>
          <cell r="D758">
            <v>0.9</v>
          </cell>
          <cell r="E758">
            <v>8.4</v>
          </cell>
          <cell r="F758">
            <v>8.5500000000000007</v>
          </cell>
          <cell r="G758">
            <v>8.7600000000000016</v>
          </cell>
          <cell r="H758">
            <v>9.3600000000000012</v>
          </cell>
          <cell r="I758">
            <v>9.81</v>
          </cell>
        </row>
        <row r="759">
          <cell r="A759">
            <v>96660</v>
          </cell>
          <cell r="B759" t="str">
            <v/>
          </cell>
          <cell r="C759">
            <v>7.5</v>
          </cell>
          <cell r="D759">
            <v>0.9</v>
          </cell>
          <cell r="E759">
            <v>8.4</v>
          </cell>
          <cell r="F759">
            <v>8.5500000000000007</v>
          </cell>
          <cell r="G759">
            <v>8.7600000000000016</v>
          </cell>
          <cell r="H759">
            <v>9.3600000000000012</v>
          </cell>
          <cell r="I759">
            <v>9.81</v>
          </cell>
        </row>
        <row r="760">
          <cell r="A760">
            <v>96670</v>
          </cell>
          <cell r="B760" t="str">
            <v/>
          </cell>
          <cell r="C760">
            <v>7.5</v>
          </cell>
          <cell r="D760">
            <v>0.9</v>
          </cell>
          <cell r="E760">
            <v>8.4</v>
          </cell>
          <cell r="F760">
            <v>8.5500000000000007</v>
          </cell>
          <cell r="G760">
            <v>8.7600000000000016</v>
          </cell>
          <cell r="H760">
            <v>9.3600000000000012</v>
          </cell>
          <cell r="I760">
            <v>9.81</v>
          </cell>
        </row>
        <row r="761">
          <cell r="A761">
            <v>96680</v>
          </cell>
          <cell r="B761" t="str">
            <v/>
          </cell>
          <cell r="C761">
            <v>7.5</v>
          </cell>
          <cell r="D761">
            <v>0.9</v>
          </cell>
          <cell r="E761">
            <v>8.4</v>
          </cell>
          <cell r="F761">
            <v>8.5500000000000007</v>
          </cell>
          <cell r="G761">
            <v>8.7600000000000016</v>
          </cell>
          <cell r="H761">
            <v>9.3600000000000012</v>
          </cell>
          <cell r="I761">
            <v>9.81</v>
          </cell>
        </row>
        <row r="762">
          <cell r="A762">
            <v>96688.94</v>
          </cell>
          <cell r="B762" t="str">
            <v>MSE</v>
          </cell>
          <cell r="C762">
            <v>7.5</v>
          </cell>
          <cell r="D762">
            <v>0.9</v>
          </cell>
          <cell r="E762">
            <v>8.4</v>
          </cell>
          <cell r="F762">
            <v>8.5500000000000007</v>
          </cell>
          <cell r="G762">
            <v>8.7600000000000016</v>
          </cell>
          <cell r="H762">
            <v>9.3600000000000012</v>
          </cell>
          <cell r="I762">
            <v>9.81</v>
          </cell>
        </row>
        <row r="763">
          <cell r="A763">
            <v>96690</v>
          </cell>
          <cell r="B763" t="str">
            <v/>
          </cell>
          <cell r="C763">
            <v>7.5</v>
          </cell>
          <cell r="D763">
            <v>0.87</v>
          </cell>
          <cell r="E763">
            <v>8.3699999999999992</v>
          </cell>
          <cell r="F763">
            <v>8.52</v>
          </cell>
          <cell r="G763">
            <v>8.73</v>
          </cell>
          <cell r="H763">
            <v>9.33</v>
          </cell>
          <cell r="I763">
            <v>9.7799999999999994</v>
          </cell>
        </row>
        <row r="764">
          <cell r="A764">
            <v>96700</v>
          </cell>
          <cell r="B764" t="str">
            <v/>
          </cell>
          <cell r="C764">
            <v>7.5</v>
          </cell>
          <cell r="D764">
            <v>0.65</v>
          </cell>
          <cell r="E764">
            <v>8.15</v>
          </cell>
          <cell r="F764">
            <v>8.3000000000000007</v>
          </cell>
          <cell r="G764">
            <v>8.5100000000000016</v>
          </cell>
          <cell r="H764">
            <v>9.1100000000000012</v>
          </cell>
          <cell r="I764">
            <v>9.56</v>
          </cell>
        </row>
        <row r="765">
          <cell r="A765">
            <v>96704.94</v>
          </cell>
          <cell r="B765" t="str">
            <v>PY</v>
          </cell>
          <cell r="C765">
            <v>7.5</v>
          </cell>
          <cell r="D765">
            <v>0.54</v>
          </cell>
          <cell r="E765">
            <v>8.0399999999999991</v>
          </cell>
          <cell r="F765">
            <v>8.19</v>
          </cell>
          <cell r="G765">
            <v>8.4</v>
          </cell>
          <cell r="H765">
            <v>9</v>
          </cell>
          <cell r="I765">
            <v>9.4499999999999993</v>
          </cell>
        </row>
        <row r="766">
          <cell r="A766">
            <v>96708.94</v>
          </cell>
          <cell r="B766" t="str">
            <v>PT</v>
          </cell>
          <cell r="C766">
            <v>7.5</v>
          </cell>
          <cell r="D766">
            <v>0.45</v>
          </cell>
          <cell r="E766">
            <v>7.95</v>
          </cell>
          <cell r="F766">
            <v>8.1</v>
          </cell>
          <cell r="G766">
            <v>8.31</v>
          </cell>
          <cell r="H766">
            <v>8.91</v>
          </cell>
          <cell r="I766">
            <v>9.36</v>
          </cell>
        </row>
        <row r="767">
          <cell r="A767">
            <v>96710</v>
          </cell>
          <cell r="B767" t="str">
            <v/>
          </cell>
          <cell r="C767">
            <v>7.5</v>
          </cell>
          <cell r="D767">
            <v>0.42</v>
          </cell>
          <cell r="E767">
            <v>7.92</v>
          </cell>
          <cell r="F767">
            <v>8.07</v>
          </cell>
          <cell r="G767">
            <v>8.2800000000000011</v>
          </cell>
          <cell r="H767">
            <v>8.8800000000000008</v>
          </cell>
          <cell r="I767">
            <v>9.33</v>
          </cell>
        </row>
        <row r="768">
          <cell r="A768">
            <v>96720</v>
          </cell>
          <cell r="B768" t="str">
            <v/>
          </cell>
          <cell r="C768">
            <v>7.5</v>
          </cell>
          <cell r="D768">
            <v>0.2</v>
          </cell>
          <cell r="E768">
            <v>7.7</v>
          </cell>
          <cell r="F768">
            <v>7.8500000000000005</v>
          </cell>
          <cell r="G768">
            <v>8.06</v>
          </cell>
          <cell r="H768">
            <v>8.66</v>
          </cell>
          <cell r="I768">
            <v>9.11</v>
          </cell>
        </row>
        <row r="769">
          <cell r="A769">
            <v>96728.94</v>
          </cell>
          <cell r="B769" t="str">
            <v>PX</v>
          </cell>
          <cell r="C769">
            <v>7.5</v>
          </cell>
          <cell r="D769">
            <v>0</v>
          </cell>
          <cell r="E769">
            <v>7.5</v>
          </cell>
          <cell r="F769">
            <v>7.65</v>
          </cell>
          <cell r="G769">
            <v>7.86</v>
          </cell>
          <cell r="H769">
            <v>8.4600000000000009</v>
          </cell>
          <cell r="I769">
            <v>8.91</v>
          </cell>
        </row>
        <row r="770">
          <cell r="A770">
            <v>96730</v>
          </cell>
          <cell r="B770" t="str">
            <v/>
          </cell>
          <cell r="C770">
            <v>7.5</v>
          </cell>
          <cell r="D770">
            <v>0</v>
          </cell>
          <cell r="E770">
            <v>7.5</v>
          </cell>
          <cell r="F770">
            <v>7.65</v>
          </cell>
          <cell r="G770">
            <v>7.86</v>
          </cell>
          <cell r="H770">
            <v>8.4600000000000009</v>
          </cell>
          <cell r="I770">
            <v>8.91</v>
          </cell>
        </row>
        <row r="771">
          <cell r="A771">
            <v>96740</v>
          </cell>
          <cell r="B771" t="str">
            <v/>
          </cell>
          <cell r="C771">
            <v>7.5</v>
          </cell>
          <cell r="D771">
            <v>0</v>
          </cell>
          <cell r="E771">
            <v>7.5</v>
          </cell>
          <cell r="F771">
            <v>7.65</v>
          </cell>
          <cell r="G771">
            <v>7.86</v>
          </cell>
          <cell r="H771">
            <v>8.4600000000000009</v>
          </cell>
          <cell r="I771">
            <v>8.91</v>
          </cell>
        </row>
        <row r="772">
          <cell r="A772">
            <v>96750</v>
          </cell>
          <cell r="B772" t="str">
            <v/>
          </cell>
          <cell r="C772">
            <v>7.5</v>
          </cell>
          <cell r="D772">
            <v>0</v>
          </cell>
          <cell r="E772">
            <v>7.5</v>
          </cell>
          <cell r="F772">
            <v>7.65</v>
          </cell>
          <cell r="G772">
            <v>7.86</v>
          </cell>
          <cell r="H772">
            <v>8.4600000000000009</v>
          </cell>
          <cell r="I772">
            <v>8.91</v>
          </cell>
        </row>
        <row r="773">
          <cell r="A773">
            <v>96752.94</v>
          </cell>
          <cell r="B773" t="str">
            <v>BS</v>
          </cell>
          <cell r="C773">
            <v>7.5</v>
          </cell>
          <cell r="D773">
            <v>0</v>
          </cell>
          <cell r="E773">
            <v>7.5</v>
          </cell>
          <cell r="F773">
            <v>7.65</v>
          </cell>
          <cell r="G773">
            <v>7.86</v>
          </cell>
          <cell r="H773">
            <v>8.4600000000000009</v>
          </cell>
          <cell r="I773">
            <v>8.91</v>
          </cell>
        </row>
        <row r="774">
          <cell r="A774">
            <v>96760</v>
          </cell>
          <cell r="B774" t="str">
            <v/>
          </cell>
          <cell r="C774">
            <v>7.5</v>
          </cell>
          <cell r="D774">
            <v>0</v>
          </cell>
          <cell r="E774">
            <v>7.5</v>
          </cell>
          <cell r="F774">
            <v>7.65</v>
          </cell>
          <cell r="G774">
            <v>7.86</v>
          </cell>
          <cell r="H774">
            <v>8.4600000000000009</v>
          </cell>
          <cell r="I774">
            <v>8.91</v>
          </cell>
        </row>
        <row r="775">
          <cell r="A775">
            <v>96770</v>
          </cell>
          <cell r="B775" t="str">
            <v/>
          </cell>
          <cell r="C775">
            <v>7.5</v>
          </cell>
          <cell r="D775">
            <v>0</v>
          </cell>
          <cell r="E775">
            <v>7.5</v>
          </cell>
          <cell r="F775">
            <v>7.65</v>
          </cell>
          <cell r="G775">
            <v>7.86</v>
          </cell>
          <cell r="H775">
            <v>8.4600000000000009</v>
          </cell>
          <cell r="I775">
            <v>8.91</v>
          </cell>
        </row>
        <row r="776">
          <cell r="A776">
            <v>96780</v>
          </cell>
          <cell r="B776" t="str">
            <v/>
          </cell>
          <cell r="C776">
            <v>7.5</v>
          </cell>
          <cell r="D776">
            <v>0</v>
          </cell>
          <cell r="E776">
            <v>7.5</v>
          </cell>
          <cell r="F776">
            <v>7.65</v>
          </cell>
          <cell r="G776">
            <v>7.86</v>
          </cell>
          <cell r="H776">
            <v>8.4600000000000009</v>
          </cell>
          <cell r="I776">
            <v>8.91</v>
          </cell>
        </row>
        <row r="777">
          <cell r="A777">
            <v>96790</v>
          </cell>
          <cell r="B777" t="str">
            <v/>
          </cell>
          <cell r="C777">
            <v>7.5</v>
          </cell>
          <cell r="D777">
            <v>0</v>
          </cell>
          <cell r="E777">
            <v>7.5</v>
          </cell>
          <cell r="F777">
            <v>7.65</v>
          </cell>
          <cell r="G777">
            <v>7.86</v>
          </cell>
          <cell r="H777">
            <v>8.4600000000000009</v>
          </cell>
          <cell r="I777">
            <v>8.91</v>
          </cell>
        </row>
        <row r="778">
          <cell r="A778">
            <v>96800</v>
          </cell>
          <cell r="B778" t="str">
            <v/>
          </cell>
          <cell r="C778">
            <v>7.5</v>
          </cell>
          <cell r="D778">
            <v>0</v>
          </cell>
          <cell r="E778">
            <v>7.5</v>
          </cell>
          <cell r="F778">
            <v>7.65</v>
          </cell>
          <cell r="G778">
            <v>7.86</v>
          </cell>
          <cell r="H778">
            <v>8.4600000000000009</v>
          </cell>
          <cell r="I778">
            <v>8.91</v>
          </cell>
        </row>
        <row r="779">
          <cell r="A779">
            <v>96810</v>
          </cell>
          <cell r="B779" t="str">
            <v/>
          </cell>
          <cell r="C779">
            <v>7.5</v>
          </cell>
          <cell r="D779">
            <v>0</v>
          </cell>
          <cell r="E779">
            <v>7.5</v>
          </cell>
          <cell r="F779">
            <v>7.65</v>
          </cell>
          <cell r="G779">
            <v>7.86</v>
          </cell>
          <cell r="H779">
            <v>8.4600000000000009</v>
          </cell>
          <cell r="I779">
            <v>8.91</v>
          </cell>
        </row>
        <row r="780">
          <cell r="A780">
            <v>96820</v>
          </cell>
          <cell r="B780" t="str">
            <v/>
          </cell>
          <cell r="C780">
            <v>7.5</v>
          </cell>
          <cell r="D780">
            <v>0</v>
          </cell>
          <cell r="E780">
            <v>7.5</v>
          </cell>
          <cell r="F780">
            <v>7.65</v>
          </cell>
          <cell r="G780">
            <v>7.86</v>
          </cell>
          <cell r="H780">
            <v>8.4600000000000009</v>
          </cell>
          <cell r="I780">
            <v>8.91</v>
          </cell>
        </row>
        <row r="781">
          <cell r="A781">
            <v>96830</v>
          </cell>
          <cell r="B781" t="str">
            <v/>
          </cell>
          <cell r="C781">
            <v>7.5</v>
          </cell>
          <cell r="D781">
            <v>0</v>
          </cell>
          <cell r="E781">
            <v>7.5</v>
          </cell>
          <cell r="F781">
            <v>7.65</v>
          </cell>
          <cell r="G781">
            <v>7.86</v>
          </cell>
          <cell r="H781">
            <v>8.4600000000000009</v>
          </cell>
          <cell r="I781">
            <v>8.91</v>
          </cell>
        </row>
        <row r="782">
          <cell r="A782">
            <v>96840</v>
          </cell>
          <cell r="B782" t="str">
            <v/>
          </cell>
          <cell r="C782">
            <v>7.5</v>
          </cell>
          <cell r="D782">
            <v>0</v>
          </cell>
          <cell r="E782">
            <v>7.5</v>
          </cell>
          <cell r="F782">
            <v>7.65</v>
          </cell>
          <cell r="G782">
            <v>7.86</v>
          </cell>
          <cell r="H782">
            <v>8.4600000000000009</v>
          </cell>
          <cell r="I782">
            <v>8.91</v>
          </cell>
        </row>
        <row r="783">
          <cell r="A783">
            <v>96850</v>
          </cell>
          <cell r="B783" t="str">
            <v/>
          </cell>
          <cell r="C783">
            <v>7.5</v>
          </cell>
          <cell r="D783">
            <v>0</v>
          </cell>
          <cell r="E783">
            <v>7.5</v>
          </cell>
          <cell r="F783">
            <v>7.65</v>
          </cell>
          <cell r="G783">
            <v>7.86</v>
          </cell>
          <cell r="H783">
            <v>8.4600000000000009</v>
          </cell>
          <cell r="I783">
            <v>8.91</v>
          </cell>
        </row>
        <row r="784">
          <cell r="A784">
            <v>96860</v>
          </cell>
          <cell r="B784" t="str">
            <v/>
          </cell>
          <cell r="C784">
            <v>7.5</v>
          </cell>
          <cell r="D784">
            <v>0</v>
          </cell>
          <cell r="E784">
            <v>7.5</v>
          </cell>
          <cell r="F784">
            <v>7.65</v>
          </cell>
          <cell r="G784">
            <v>7.86</v>
          </cell>
          <cell r="H784">
            <v>8.4600000000000009</v>
          </cell>
          <cell r="I784">
            <v>8.91</v>
          </cell>
        </row>
        <row r="785">
          <cell r="A785">
            <v>96870</v>
          </cell>
          <cell r="B785" t="str">
            <v/>
          </cell>
          <cell r="C785">
            <v>7.5</v>
          </cell>
          <cell r="D785">
            <v>0</v>
          </cell>
          <cell r="E785">
            <v>7.5</v>
          </cell>
          <cell r="F785">
            <v>7.65</v>
          </cell>
          <cell r="G785">
            <v>7.86</v>
          </cell>
          <cell r="H785">
            <v>8.4600000000000009</v>
          </cell>
          <cell r="I785">
            <v>8.91</v>
          </cell>
        </row>
        <row r="786">
          <cell r="A786">
            <v>96877.39</v>
          </cell>
          <cell r="B786" t="str">
            <v>BS</v>
          </cell>
          <cell r="C786">
            <v>7.5</v>
          </cell>
          <cell r="D786">
            <v>0</v>
          </cell>
          <cell r="E786">
            <v>7.5</v>
          </cell>
          <cell r="F786">
            <v>7.65</v>
          </cell>
          <cell r="G786">
            <v>7.86</v>
          </cell>
          <cell r="H786">
            <v>8.4600000000000009</v>
          </cell>
          <cell r="I786">
            <v>8.91</v>
          </cell>
        </row>
        <row r="787">
          <cell r="A787">
            <v>96880</v>
          </cell>
          <cell r="B787" t="str">
            <v/>
          </cell>
          <cell r="C787">
            <v>7.5</v>
          </cell>
          <cell r="D787">
            <v>0</v>
          </cell>
          <cell r="E787">
            <v>7.5</v>
          </cell>
          <cell r="F787">
            <v>7.65</v>
          </cell>
          <cell r="G787">
            <v>7.86</v>
          </cell>
          <cell r="H787">
            <v>8.4600000000000009</v>
          </cell>
          <cell r="I787">
            <v>8.91</v>
          </cell>
        </row>
        <row r="788">
          <cell r="A788">
            <v>96890</v>
          </cell>
          <cell r="B788" t="str">
            <v/>
          </cell>
          <cell r="C788">
            <v>7.5</v>
          </cell>
          <cell r="D788">
            <v>0</v>
          </cell>
          <cell r="E788">
            <v>7.5</v>
          </cell>
          <cell r="F788">
            <v>7.65</v>
          </cell>
          <cell r="G788">
            <v>7.86</v>
          </cell>
          <cell r="H788">
            <v>8.4600000000000009</v>
          </cell>
          <cell r="I788">
            <v>8.91</v>
          </cell>
        </row>
        <row r="789">
          <cell r="A789">
            <v>96900</v>
          </cell>
          <cell r="B789" t="str">
            <v/>
          </cell>
          <cell r="C789">
            <v>7.5</v>
          </cell>
          <cell r="D789">
            <v>0</v>
          </cell>
          <cell r="E789">
            <v>7.5</v>
          </cell>
          <cell r="F789">
            <v>7.65</v>
          </cell>
          <cell r="G789">
            <v>7.86</v>
          </cell>
          <cell r="H789">
            <v>8.4600000000000009</v>
          </cell>
          <cell r="I789">
            <v>8.91</v>
          </cell>
        </row>
        <row r="790">
          <cell r="A790">
            <v>96907.39</v>
          </cell>
          <cell r="B790" t="str">
            <v>PX</v>
          </cell>
          <cell r="C790">
            <v>7.5</v>
          </cell>
          <cell r="D790">
            <v>0</v>
          </cell>
          <cell r="E790">
            <v>7.5</v>
          </cell>
          <cell r="F790">
            <v>7.65</v>
          </cell>
          <cell r="G790">
            <v>7.86</v>
          </cell>
          <cell r="H790">
            <v>8.4600000000000009</v>
          </cell>
          <cell r="I790">
            <v>8.91</v>
          </cell>
        </row>
        <row r="791">
          <cell r="A791">
            <v>96910</v>
          </cell>
          <cell r="B791" t="str">
            <v/>
          </cell>
          <cell r="C791">
            <v>7.5</v>
          </cell>
          <cell r="D791">
            <v>0.03</v>
          </cell>
          <cell r="E791">
            <v>7.53</v>
          </cell>
          <cell r="F791">
            <v>7.6800000000000006</v>
          </cell>
          <cell r="G791">
            <v>7.8900000000000006</v>
          </cell>
          <cell r="H791">
            <v>8.49</v>
          </cell>
          <cell r="I791">
            <v>8.94</v>
          </cell>
        </row>
        <row r="792">
          <cell r="A792">
            <v>96920</v>
          </cell>
          <cell r="B792" t="str">
            <v/>
          </cell>
          <cell r="C792">
            <v>7.5</v>
          </cell>
          <cell r="D792">
            <v>0.18</v>
          </cell>
          <cell r="E792">
            <v>7.68</v>
          </cell>
          <cell r="F792">
            <v>7.83</v>
          </cell>
          <cell r="G792">
            <v>8.0400000000000009</v>
          </cell>
          <cell r="H792">
            <v>8.64</v>
          </cell>
          <cell r="I792">
            <v>9.09</v>
          </cell>
        </row>
        <row r="793">
          <cell r="A793">
            <v>96927.39</v>
          </cell>
          <cell r="B793" t="str">
            <v>PC</v>
          </cell>
          <cell r="C793">
            <v>7.5</v>
          </cell>
          <cell r="D793">
            <v>0.3</v>
          </cell>
          <cell r="E793">
            <v>7.8</v>
          </cell>
          <cell r="F793">
            <v>7.95</v>
          </cell>
          <cell r="G793">
            <v>8.16</v>
          </cell>
          <cell r="H793">
            <v>8.76</v>
          </cell>
          <cell r="I793">
            <v>9.2099999999999991</v>
          </cell>
        </row>
        <row r="794">
          <cell r="A794">
            <v>96930</v>
          </cell>
          <cell r="B794" t="str">
            <v/>
          </cell>
          <cell r="C794">
            <v>7.5</v>
          </cell>
          <cell r="D794">
            <v>0.33</v>
          </cell>
          <cell r="E794">
            <v>7.83</v>
          </cell>
          <cell r="F794">
            <v>7.98</v>
          </cell>
          <cell r="G794">
            <v>8.1900000000000013</v>
          </cell>
          <cell r="H794">
            <v>8.7900000000000009</v>
          </cell>
          <cell r="I794">
            <v>9.24</v>
          </cell>
        </row>
        <row r="795">
          <cell r="A795">
            <v>96937.39</v>
          </cell>
          <cell r="B795" t="str">
            <v>PY</v>
          </cell>
          <cell r="C795">
            <v>7.5</v>
          </cell>
          <cell r="D795">
            <v>0.45</v>
          </cell>
          <cell r="E795">
            <v>7.95</v>
          </cell>
          <cell r="F795">
            <v>8.1</v>
          </cell>
          <cell r="G795">
            <v>8.31</v>
          </cell>
          <cell r="H795">
            <v>8.91</v>
          </cell>
          <cell r="I795">
            <v>9.36</v>
          </cell>
        </row>
        <row r="796">
          <cell r="A796">
            <v>96940</v>
          </cell>
          <cell r="B796" t="str">
            <v/>
          </cell>
          <cell r="C796">
            <v>7.5</v>
          </cell>
          <cell r="D796">
            <v>0.48</v>
          </cell>
          <cell r="E796">
            <v>7.98</v>
          </cell>
          <cell r="F796">
            <v>8.1300000000000008</v>
          </cell>
          <cell r="G796">
            <v>8.3400000000000016</v>
          </cell>
          <cell r="H796">
            <v>8.9400000000000013</v>
          </cell>
          <cell r="I796">
            <v>9.39</v>
          </cell>
        </row>
        <row r="797">
          <cell r="A797">
            <v>96947.39</v>
          </cell>
          <cell r="B797" t="str">
            <v>MSE</v>
          </cell>
          <cell r="C797">
            <v>7.5</v>
          </cell>
          <cell r="D797">
            <v>0.6</v>
          </cell>
          <cell r="E797">
            <v>8.1</v>
          </cell>
          <cell r="F797">
            <v>8.25</v>
          </cell>
          <cell r="G797">
            <v>8.4600000000000009</v>
          </cell>
          <cell r="H797">
            <v>9.06</v>
          </cell>
          <cell r="I797">
            <v>9.51</v>
          </cell>
        </row>
        <row r="798">
          <cell r="A798">
            <v>96950</v>
          </cell>
          <cell r="B798" t="str">
            <v/>
          </cell>
          <cell r="C798">
            <v>7.5</v>
          </cell>
          <cell r="D798">
            <v>0.6</v>
          </cell>
          <cell r="E798">
            <v>8.1</v>
          </cell>
          <cell r="F798">
            <v>8.25</v>
          </cell>
          <cell r="G798">
            <v>8.4600000000000009</v>
          </cell>
          <cell r="H798">
            <v>9.06</v>
          </cell>
          <cell r="I798">
            <v>9.51</v>
          </cell>
        </row>
        <row r="799">
          <cell r="A799">
            <v>96960</v>
          </cell>
          <cell r="B799" t="str">
            <v/>
          </cell>
          <cell r="C799">
            <v>7.5</v>
          </cell>
          <cell r="D799">
            <v>0.6</v>
          </cell>
          <cell r="E799">
            <v>8.1</v>
          </cell>
          <cell r="F799">
            <v>8.25</v>
          </cell>
          <cell r="G799">
            <v>8.4600000000000009</v>
          </cell>
          <cell r="H799">
            <v>9.06</v>
          </cell>
          <cell r="I799">
            <v>9.51</v>
          </cell>
        </row>
        <row r="800">
          <cell r="A800">
            <v>96970</v>
          </cell>
          <cell r="B800" t="str">
            <v/>
          </cell>
          <cell r="C800">
            <v>7.5</v>
          </cell>
          <cell r="D800">
            <v>0.6</v>
          </cell>
          <cell r="E800">
            <v>8.1</v>
          </cell>
          <cell r="F800">
            <v>8.25</v>
          </cell>
          <cell r="G800">
            <v>8.4600000000000009</v>
          </cell>
          <cell r="H800">
            <v>9.06</v>
          </cell>
          <cell r="I800">
            <v>9.51</v>
          </cell>
        </row>
        <row r="801">
          <cell r="A801">
            <v>96980</v>
          </cell>
          <cell r="B801" t="str">
            <v/>
          </cell>
          <cell r="C801">
            <v>7.5</v>
          </cell>
          <cell r="D801">
            <v>0.6</v>
          </cell>
          <cell r="E801">
            <v>8.1</v>
          </cell>
          <cell r="F801">
            <v>8.25</v>
          </cell>
          <cell r="G801">
            <v>8.4600000000000009</v>
          </cell>
          <cell r="H801">
            <v>9.06</v>
          </cell>
          <cell r="I801">
            <v>9.51</v>
          </cell>
        </row>
        <row r="802">
          <cell r="A802">
            <v>96990</v>
          </cell>
          <cell r="B802" t="str">
            <v/>
          </cell>
          <cell r="C802">
            <v>7.5</v>
          </cell>
          <cell r="D802">
            <v>0.6</v>
          </cell>
          <cell r="E802">
            <v>8.1</v>
          </cell>
          <cell r="F802">
            <v>8.25</v>
          </cell>
          <cell r="G802">
            <v>8.4600000000000009</v>
          </cell>
          <cell r="H802">
            <v>9.06</v>
          </cell>
          <cell r="I802">
            <v>9.51</v>
          </cell>
        </row>
        <row r="803">
          <cell r="A803">
            <v>97000</v>
          </cell>
          <cell r="B803" t="str">
            <v/>
          </cell>
          <cell r="C803">
            <v>7.5</v>
          </cell>
          <cell r="D803">
            <v>0.6</v>
          </cell>
          <cell r="E803">
            <v>8.1</v>
          </cell>
          <cell r="F803">
            <v>8.25</v>
          </cell>
          <cell r="G803">
            <v>8.4600000000000009</v>
          </cell>
          <cell r="H803">
            <v>9.06</v>
          </cell>
          <cell r="I803">
            <v>9.51</v>
          </cell>
        </row>
        <row r="822">
          <cell r="A822">
            <v>97000</v>
          </cell>
          <cell r="B822" t="str">
            <v/>
          </cell>
          <cell r="C822">
            <v>7.5</v>
          </cell>
          <cell r="D822">
            <v>0.6</v>
          </cell>
          <cell r="E822">
            <v>8.1</v>
          </cell>
          <cell r="F822">
            <v>8.25</v>
          </cell>
          <cell r="G822">
            <v>8.4600000000000009</v>
          </cell>
          <cell r="H822">
            <v>9.06</v>
          </cell>
          <cell r="I822">
            <v>9.51</v>
          </cell>
        </row>
        <row r="823">
          <cell r="A823">
            <v>97010</v>
          </cell>
          <cell r="B823" t="str">
            <v/>
          </cell>
          <cell r="C823">
            <v>7.5</v>
          </cell>
          <cell r="D823">
            <v>0.6</v>
          </cell>
          <cell r="E823">
            <v>8.1</v>
          </cell>
          <cell r="F823">
            <v>8.25</v>
          </cell>
          <cell r="G823">
            <v>8.4600000000000009</v>
          </cell>
          <cell r="H823">
            <v>9.06</v>
          </cell>
          <cell r="I823">
            <v>9.51</v>
          </cell>
        </row>
        <row r="824">
          <cell r="A824">
            <v>97020</v>
          </cell>
          <cell r="B824" t="str">
            <v/>
          </cell>
          <cell r="C824">
            <v>7.5</v>
          </cell>
          <cell r="D824">
            <v>0.6</v>
          </cell>
          <cell r="E824">
            <v>8.1</v>
          </cell>
          <cell r="F824">
            <v>8.25</v>
          </cell>
          <cell r="G824">
            <v>8.4600000000000009</v>
          </cell>
          <cell r="H824">
            <v>9.06</v>
          </cell>
          <cell r="I824">
            <v>9.51</v>
          </cell>
        </row>
        <row r="825">
          <cell r="A825">
            <v>97030</v>
          </cell>
          <cell r="B825" t="str">
            <v/>
          </cell>
          <cell r="C825">
            <v>7.5</v>
          </cell>
          <cell r="D825">
            <v>0.6</v>
          </cell>
          <cell r="E825">
            <v>8.1</v>
          </cell>
          <cell r="F825">
            <v>8.25</v>
          </cell>
          <cell r="G825">
            <v>8.4600000000000009</v>
          </cell>
          <cell r="H825">
            <v>9.06</v>
          </cell>
          <cell r="I825">
            <v>9.51</v>
          </cell>
        </row>
        <row r="826">
          <cell r="A826">
            <v>97040</v>
          </cell>
          <cell r="B826" t="str">
            <v/>
          </cell>
          <cell r="C826">
            <v>7.5</v>
          </cell>
          <cell r="D826">
            <v>0.6</v>
          </cell>
          <cell r="E826">
            <v>8.1</v>
          </cell>
          <cell r="F826">
            <v>8.25</v>
          </cell>
          <cell r="G826">
            <v>8.4600000000000009</v>
          </cell>
          <cell r="H826">
            <v>9.06</v>
          </cell>
          <cell r="I826">
            <v>9.51</v>
          </cell>
        </row>
        <row r="827">
          <cell r="A827">
            <v>97050</v>
          </cell>
          <cell r="B827" t="str">
            <v/>
          </cell>
          <cell r="C827">
            <v>7.5</v>
          </cell>
          <cell r="D827">
            <v>0.6</v>
          </cell>
          <cell r="E827">
            <v>8.1</v>
          </cell>
          <cell r="F827">
            <v>8.25</v>
          </cell>
          <cell r="G827">
            <v>8.4600000000000009</v>
          </cell>
          <cell r="H827">
            <v>9.06</v>
          </cell>
          <cell r="I827">
            <v>9.51</v>
          </cell>
        </row>
        <row r="828">
          <cell r="A828">
            <v>97060</v>
          </cell>
          <cell r="B828" t="str">
            <v/>
          </cell>
          <cell r="C828">
            <v>7.5</v>
          </cell>
          <cell r="D828">
            <v>0.6</v>
          </cell>
          <cell r="E828">
            <v>8.1</v>
          </cell>
          <cell r="F828">
            <v>8.25</v>
          </cell>
          <cell r="G828">
            <v>8.4600000000000009</v>
          </cell>
          <cell r="H828">
            <v>9.06</v>
          </cell>
          <cell r="I828">
            <v>9.51</v>
          </cell>
        </row>
        <row r="829">
          <cell r="A829">
            <v>97070</v>
          </cell>
          <cell r="B829" t="str">
            <v/>
          </cell>
          <cell r="C829">
            <v>7.5</v>
          </cell>
          <cell r="D829">
            <v>0.61</v>
          </cell>
          <cell r="E829">
            <v>8.11</v>
          </cell>
          <cell r="F829">
            <v>8.26</v>
          </cell>
          <cell r="G829">
            <v>8.4700000000000006</v>
          </cell>
          <cell r="H829">
            <v>9.07</v>
          </cell>
          <cell r="I829">
            <v>9.52</v>
          </cell>
        </row>
        <row r="830">
          <cell r="A830">
            <v>97080</v>
          </cell>
          <cell r="B830" t="str">
            <v/>
          </cell>
          <cell r="C830">
            <v>7.5</v>
          </cell>
          <cell r="D830">
            <v>0.6</v>
          </cell>
          <cell r="E830">
            <v>8.1</v>
          </cell>
          <cell r="F830">
            <v>8.25</v>
          </cell>
          <cell r="G830">
            <v>8.4600000000000009</v>
          </cell>
          <cell r="H830">
            <v>9.06</v>
          </cell>
          <cell r="I830">
            <v>9.51</v>
          </cell>
        </row>
        <row r="831">
          <cell r="A831">
            <v>97090</v>
          </cell>
          <cell r="B831" t="str">
            <v/>
          </cell>
          <cell r="C831">
            <v>7.5</v>
          </cell>
          <cell r="D831">
            <v>0.6</v>
          </cell>
          <cell r="E831">
            <v>8.1</v>
          </cell>
          <cell r="F831">
            <v>8.25</v>
          </cell>
          <cell r="G831">
            <v>8.4600000000000009</v>
          </cell>
          <cell r="H831">
            <v>9.06</v>
          </cell>
          <cell r="I831">
            <v>9.51</v>
          </cell>
        </row>
        <row r="832">
          <cell r="A832">
            <v>97100</v>
          </cell>
          <cell r="B832" t="str">
            <v/>
          </cell>
          <cell r="C832">
            <v>7.5</v>
          </cell>
          <cell r="D832">
            <v>0.6</v>
          </cell>
          <cell r="E832">
            <v>8.1</v>
          </cell>
          <cell r="F832">
            <v>8.25</v>
          </cell>
          <cell r="G832">
            <v>8.4600000000000009</v>
          </cell>
          <cell r="H832">
            <v>9.06</v>
          </cell>
          <cell r="I832">
            <v>9.51</v>
          </cell>
        </row>
        <row r="833">
          <cell r="A833">
            <v>97110</v>
          </cell>
          <cell r="B833" t="str">
            <v/>
          </cell>
          <cell r="C833">
            <v>7.5</v>
          </cell>
          <cell r="D833">
            <v>0.61</v>
          </cell>
          <cell r="E833">
            <v>8.11</v>
          </cell>
          <cell r="F833">
            <v>8.26</v>
          </cell>
          <cell r="G833">
            <v>8.4700000000000006</v>
          </cell>
          <cell r="H833">
            <v>9.07</v>
          </cell>
          <cell r="I833">
            <v>9.52</v>
          </cell>
        </row>
        <row r="834">
          <cell r="A834">
            <v>97120</v>
          </cell>
          <cell r="B834" t="str">
            <v/>
          </cell>
          <cell r="C834">
            <v>7.5</v>
          </cell>
          <cell r="D834">
            <v>0.6</v>
          </cell>
          <cell r="E834">
            <v>8.1</v>
          </cell>
          <cell r="F834">
            <v>8.25</v>
          </cell>
          <cell r="G834">
            <v>8.4600000000000009</v>
          </cell>
          <cell r="H834">
            <v>9.06</v>
          </cell>
          <cell r="I834">
            <v>9.51</v>
          </cell>
        </row>
        <row r="835">
          <cell r="A835">
            <v>97130</v>
          </cell>
          <cell r="B835" t="str">
            <v/>
          </cell>
          <cell r="C835">
            <v>7.5</v>
          </cell>
          <cell r="D835">
            <v>0.61</v>
          </cell>
          <cell r="E835">
            <v>8.11</v>
          </cell>
          <cell r="F835">
            <v>8.26</v>
          </cell>
          <cell r="G835">
            <v>8.4700000000000006</v>
          </cell>
          <cell r="H835">
            <v>9.07</v>
          </cell>
          <cell r="I835">
            <v>9.52</v>
          </cell>
        </row>
        <row r="836">
          <cell r="A836">
            <v>97140</v>
          </cell>
          <cell r="B836" t="str">
            <v/>
          </cell>
          <cell r="C836">
            <v>7.5</v>
          </cell>
          <cell r="D836">
            <v>0.61</v>
          </cell>
          <cell r="E836">
            <v>8.11</v>
          </cell>
          <cell r="F836">
            <v>8.26</v>
          </cell>
          <cell r="G836">
            <v>8.4700000000000006</v>
          </cell>
          <cell r="H836">
            <v>9.07</v>
          </cell>
          <cell r="I836">
            <v>9.52</v>
          </cell>
        </row>
        <row r="837">
          <cell r="A837">
            <v>97150</v>
          </cell>
          <cell r="B837" t="str">
            <v/>
          </cell>
          <cell r="C837">
            <v>7.5</v>
          </cell>
          <cell r="D837">
            <v>0.61</v>
          </cell>
          <cell r="E837">
            <v>8.11</v>
          </cell>
          <cell r="F837">
            <v>8.26</v>
          </cell>
          <cell r="G837">
            <v>8.4700000000000006</v>
          </cell>
          <cell r="H837">
            <v>9.07</v>
          </cell>
          <cell r="I837">
            <v>9.52</v>
          </cell>
        </row>
        <row r="838">
          <cell r="A838">
            <v>97160</v>
          </cell>
          <cell r="B838" t="str">
            <v/>
          </cell>
          <cell r="C838">
            <v>7.5</v>
          </cell>
          <cell r="D838">
            <v>0.6</v>
          </cell>
          <cell r="E838">
            <v>8.1</v>
          </cell>
          <cell r="F838">
            <v>8.25</v>
          </cell>
          <cell r="G838">
            <v>8.4600000000000009</v>
          </cell>
          <cell r="H838">
            <v>9.06</v>
          </cell>
          <cell r="I838">
            <v>9.51</v>
          </cell>
        </row>
        <row r="839">
          <cell r="A839">
            <v>97170</v>
          </cell>
          <cell r="B839" t="str">
            <v/>
          </cell>
          <cell r="C839">
            <v>7.5</v>
          </cell>
          <cell r="D839">
            <v>0.61</v>
          </cell>
          <cell r="E839">
            <v>8.11</v>
          </cell>
          <cell r="F839">
            <v>8.26</v>
          </cell>
          <cell r="G839">
            <v>8.4700000000000006</v>
          </cell>
          <cell r="H839">
            <v>9.07</v>
          </cell>
          <cell r="I839">
            <v>9.52</v>
          </cell>
        </row>
        <row r="840">
          <cell r="A840">
            <v>97180</v>
          </cell>
          <cell r="B840" t="str">
            <v/>
          </cell>
          <cell r="C840">
            <v>7.5</v>
          </cell>
          <cell r="D840">
            <v>0.6</v>
          </cell>
          <cell r="E840">
            <v>8.1</v>
          </cell>
          <cell r="F840">
            <v>8.25</v>
          </cell>
          <cell r="G840">
            <v>8.4600000000000009</v>
          </cell>
          <cell r="H840">
            <v>9.06</v>
          </cell>
          <cell r="I840">
            <v>9.51</v>
          </cell>
        </row>
        <row r="841">
          <cell r="A841">
            <v>97190</v>
          </cell>
          <cell r="B841" t="str">
            <v/>
          </cell>
          <cell r="C841">
            <v>7.5</v>
          </cell>
          <cell r="D841">
            <v>0.6</v>
          </cell>
          <cell r="E841">
            <v>8.1</v>
          </cell>
          <cell r="F841">
            <v>8.25</v>
          </cell>
          <cell r="G841">
            <v>8.4600000000000009</v>
          </cell>
          <cell r="H841">
            <v>9.06</v>
          </cell>
          <cell r="I841">
            <v>9.51</v>
          </cell>
        </row>
        <row r="842">
          <cell r="A842">
            <v>97200</v>
          </cell>
          <cell r="B842" t="str">
            <v/>
          </cell>
          <cell r="C842">
            <v>7.5</v>
          </cell>
          <cell r="D842">
            <v>0.6</v>
          </cell>
          <cell r="E842">
            <v>8.1</v>
          </cell>
          <cell r="F842">
            <v>8.25</v>
          </cell>
          <cell r="G842">
            <v>8.4600000000000009</v>
          </cell>
          <cell r="H842">
            <v>9.06</v>
          </cell>
          <cell r="I842">
            <v>9.51</v>
          </cell>
        </row>
        <row r="843">
          <cell r="A843">
            <v>97210</v>
          </cell>
          <cell r="B843" t="str">
            <v/>
          </cell>
          <cell r="C843">
            <v>7.5</v>
          </cell>
          <cell r="D843">
            <v>0.6</v>
          </cell>
          <cell r="E843">
            <v>8.1</v>
          </cell>
          <cell r="F843">
            <v>8.25</v>
          </cell>
          <cell r="G843">
            <v>8.4600000000000009</v>
          </cell>
          <cell r="H843">
            <v>9.06</v>
          </cell>
          <cell r="I843">
            <v>9.51</v>
          </cell>
        </row>
        <row r="844">
          <cell r="A844">
            <v>97220</v>
          </cell>
          <cell r="B844" t="str">
            <v/>
          </cell>
          <cell r="C844">
            <v>7.5</v>
          </cell>
          <cell r="D844">
            <v>0.6</v>
          </cell>
          <cell r="E844">
            <v>8.1</v>
          </cell>
          <cell r="F844">
            <v>8.25</v>
          </cell>
          <cell r="G844">
            <v>8.4600000000000009</v>
          </cell>
          <cell r="H844">
            <v>9.06</v>
          </cell>
          <cell r="I844">
            <v>9.51</v>
          </cell>
        </row>
        <row r="845">
          <cell r="A845">
            <v>97230</v>
          </cell>
          <cell r="B845" t="str">
            <v/>
          </cell>
          <cell r="C845">
            <v>7.5</v>
          </cell>
          <cell r="D845">
            <v>0.6</v>
          </cell>
          <cell r="E845">
            <v>8.1</v>
          </cell>
          <cell r="F845">
            <v>8.25</v>
          </cell>
          <cell r="G845">
            <v>8.4600000000000009</v>
          </cell>
          <cell r="H845">
            <v>9.06</v>
          </cell>
          <cell r="I845">
            <v>9.51</v>
          </cell>
        </row>
        <row r="846">
          <cell r="A846">
            <v>97240</v>
          </cell>
          <cell r="B846" t="str">
            <v/>
          </cell>
          <cell r="C846">
            <v>7.5</v>
          </cell>
          <cell r="D846">
            <v>0.6</v>
          </cell>
          <cell r="E846">
            <v>8.1</v>
          </cell>
          <cell r="F846">
            <v>8.25</v>
          </cell>
          <cell r="G846">
            <v>8.4600000000000009</v>
          </cell>
          <cell r="H846">
            <v>9.06</v>
          </cell>
          <cell r="I846">
            <v>9.51</v>
          </cell>
        </row>
        <row r="847">
          <cell r="A847">
            <v>97250</v>
          </cell>
          <cell r="B847" t="str">
            <v/>
          </cell>
          <cell r="C847">
            <v>7.5</v>
          </cell>
          <cell r="D847">
            <v>0.6</v>
          </cell>
          <cell r="E847">
            <v>8.1</v>
          </cell>
          <cell r="F847">
            <v>8.25</v>
          </cell>
          <cell r="G847">
            <v>8.4600000000000009</v>
          </cell>
          <cell r="H847">
            <v>9.06</v>
          </cell>
          <cell r="I847">
            <v>9.51</v>
          </cell>
        </row>
        <row r="848">
          <cell r="A848">
            <v>97260</v>
          </cell>
          <cell r="B848" t="str">
            <v/>
          </cell>
          <cell r="C848">
            <v>7.5</v>
          </cell>
          <cell r="D848">
            <v>0.6</v>
          </cell>
          <cell r="E848">
            <v>8.1</v>
          </cell>
          <cell r="F848">
            <v>8.25</v>
          </cell>
          <cell r="G848">
            <v>8.4600000000000009</v>
          </cell>
          <cell r="H848">
            <v>9.06</v>
          </cell>
          <cell r="I848">
            <v>9.51</v>
          </cell>
        </row>
        <row r="849">
          <cell r="A849">
            <v>97270</v>
          </cell>
          <cell r="B849" t="str">
            <v/>
          </cell>
          <cell r="C849">
            <v>7.5</v>
          </cell>
          <cell r="D849">
            <v>0.6</v>
          </cell>
          <cell r="E849">
            <v>8.1</v>
          </cell>
          <cell r="F849">
            <v>8.25</v>
          </cell>
          <cell r="G849">
            <v>8.4600000000000009</v>
          </cell>
          <cell r="H849">
            <v>9.06</v>
          </cell>
          <cell r="I849">
            <v>9.51</v>
          </cell>
        </row>
        <row r="850">
          <cell r="A850">
            <v>97280</v>
          </cell>
          <cell r="B850" t="str">
            <v/>
          </cell>
          <cell r="C850">
            <v>7.5</v>
          </cell>
          <cell r="D850">
            <v>0.6</v>
          </cell>
          <cell r="E850">
            <v>8.1</v>
          </cell>
          <cell r="F850">
            <v>8.25</v>
          </cell>
          <cell r="G850">
            <v>8.4600000000000009</v>
          </cell>
          <cell r="H850">
            <v>9.06</v>
          </cell>
          <cell r="I850">
            <v>9.51</v>
          </cell>
        </row>
        <row r="851">
          <cell r="A851">
            <v>97290</v>
          </cell>
          <cell r="B851" t="str">
            <v/>
          </cell>
          <cell r="C851">
            <v>7.5</v>
          </cell>
          <cell r="D851">
            <v>0.6</v>
          </cell>
          <cell r="E851">
            <v>8.1</v>
          </cell>
          <cell r="F851">
            <v>8.25</v>
          </cell>
          <cell r="G851">
            <v>8.4600000000000009</v>
          </cell>
          <cell r="H851">
            <v>9.06</v>
          </cell>
          <cell r="I851">
            <v>9.51</v>
          </cell>
        </row>
        <row r="852">
          <cell r="A852">
            <v>97300</v>
          </cell>
          <cell r="B852" t="str">
            <v/>
          </cell>
          <cell r="C852">
            <v>7.5</v>
          </cell>
          <cell r="D852">
            <v>0.6</v>
          </cell>
          <cell r="E852">
            <v>8.1</v>
          </cell>
          <cell r="F852">
            <v>8.25</v>
          </cell>
          <cell r="G852">
            <v>8.4600000000000009</v>
          </cell>
          <cell r="H852">
            <v>9.06</v>
          </cell>
          <cell r="I852">
            <v>9.51</v>
          </cell>
        </row>
        <row r="853">
          <cell r="A853">
            <v>97310</v>
          </cell>
          <cell r="B853" t="str">
            <v/>
          </cell>
          <cell r="C853">
            <v>7.5</v>
          </cell>
          <cell r="D853">
            <v>0.65</v>
          </cell>
          <cell r="E853">
            <v>8.15</v>
          </cell>
          <cell r="F853">
            <v>8.3000000000000007</v>
          </cell>
          <cell r="G853">
            <v>8.5100000000000016</v>
          </cell>
          <cell r="H853">
            <v>9.1100000000000012</v>
          </cell>
          <cell r="I853">
            <v>9.56</v>
          </cell>
        </row>
        <row r="854">
          <cell r="A854">
            <v>97320</v>
          </cell>
          <cell r="B854" t="str">
            <v/>
          </cell>
          <cell r="C854">
            <v>7.5</v>
          </cell>
          <cell r="D854">
            <v>0.7</v>
          </cell>
          <cell r="E854">
            <v>8.1999999999999993</v>
          </cell>
          <cell r="F854">
            <v>8.35</v>
          </cell>
          <cell r="G854">
            <v>8.56</v>
          </cell>
          <cell r="H854">
            <v>9.16</v>
          </cell>
          <cell r="I854">
            <v>9.61</v>
          </cell>
        </row>
        <row r="855">
          <cell r="A855">
            <v>97330</v>
          </cell>
          <cell r="B855" t="str">
            <v/>
          </cell>
          <cell r="C855">
            <v>7.5</v>
          </cell>
          <cell r="D855">
            <v>0.75</v>
          </cell>
          <cell r="E855">
            <v>8.25</v>
          </cell>
          <cell r="F855">
            <v>8.4</v>
          </cell>
          <cell r="G855">
            <v>8.6100000000000012</v>
          </cell>
          <cell r="H855">
            <v>9.2100000000000009</v>
          </cell>
          <cell r="I855">
            <v>9.66</v>
          </cell>
        </row>
        <row r="856">
          <cell r="A856">
            <v>97340</v>
          </cell>
          <cell r="B856" t="str">
            <v/>
          </cell>
          <cell r="C856">
            <v>7.5</v>
          </cell>
          <cell r="D856">
            <v>0.79</v>
          </cell>
          <cell r="E856">
            <v>8.2899999999999991</v>
          </cell>
          <cell r="F856">
            <v>8.44</v>
          </cell>
          <cell r="G856">
            <v>8.65</v>
          </cell>
          <cell r="H856">
            <v>9.25</v>
          </cell>
          <cell r="I856">
            <v>9.6999999999999993</v>
          </cell>
        </row>
        <row r="857">
          <cell r="A857">
            <v>97350</v>
          </cell>
          <cell r="B857" t="str">
            <v/>
          </cell>
          <cell r="C857">
            <v>7.5</v>
          </cell>
          <cell r="D857">
            <v>0.84</v>
          </cell>
          <cell r="E857">
            <v>8.34</v>
          </cell>
          <cell r="F857">
            <v>8.49</v>
          </cell>
          <cell r="G857">
            <v>8.7000000000000011</v>
          </cell>
          <cell r="H857">
            <v>9.3000000000000007</v>
          </cell>
          <cell r="I857">
            <v>9.75</v>
          </cell>
        </row>
        <row r="858">
          <cell r="A858">
            <v>97360</v>
          </cell>
          <cell r="B858" t="str">
            <v/>
          </cell>
          <cell r="C858">
            <v>7.5</v>
          </cell>
          <cell r="D858">
            <v>0.88</v>
          </cell>
          <cell r="E858">
            <v>8.3800000000000008</v>
          </cell>
          <cell r="F858">
            <v>8.5300000000000011</v>
          </cell>
          <cell r="G858">
            <v>8.740000000000002</v>
          </cell>
          <cell r="H858">
            <v>9.3400000000000016</v>
          </cell>
          <cell r="I858">
            <v>9.7900000000000009</v>
          </cell>
        </row>
        <row r="859">
          <cell r="A859">
            <v>97370</v>
          </cell>
          <cell r="B859" t="str">
            <v/>
          </cell>
          <cell r="C859">
            <v>7.5</v>
          </cell>
          <cell r="D859">
            <v>0.9</v>
          </cell>
          <cell r="E859">
            <v>8.4</v>
          </cell>
          <cell r="F859">
            <v>8.5500000000000007</v>
          </cell>
          <cell r="G859">
            <v>8.7600000000000016</v>
          </cell>
          <cell r="H859">
            <v>9.3600000000000012</v>
          </cell>
          <cell r="I859">
            <v>9.81</v>
          </cell>
        </row>
        <row r="860">
          <cell r="A860">
            <v>97380</v>
          </cell>
          <cell r="B860" t="str">
            <v/>
          </cell>
          <cell r="C860">
            <v>7.5</v>
          </cell>
          <cell r="D860">
            <v>0.9</v>
          </cell>
          <cell r="E860">
            <v>8.4</v>
          </cell>
          <cell r="F860">
            <v>8.5500000000000007</v>
          </cell>
          <cell r="G860">
            <v>8.7600000000000016</v>
          </cell>
          <cell r="H860">
            <v>9.3600000000000012</v>
          </cell>
          <cell r="I860">
            <v>9.81</v>
          </cell>
        </row>
        <row r="861">
          <cell r="A861">
            <v>97390</v>
          </cell>
          <cell r="B861" t="str">
            <v/>
          </cell>
          <cell r="C861">
            <v>7.5</v>
          </cell>
          <cell r="D861">
            <v>0.9</v>
          </cell>
          <cell r="E861">
            <v>8.4</v>
          </cell>
          <cell r="F861">
            <v>8.5500000000000007</v>
          </cell>
          <cell r="G861">
            <v>8.7600000000000016</v>
          </cell>
          <cell r="H861">
            <v>9.3600000000000012</v>
          </cell>
          <cell r="I861">
            <v>9.81</v>
          </cell>
        </row>
        <row r="862">
          <cell r="A862">
            <v>97400</v>
          </cell>
          <cell r="B862" t="str">
            <v/>
          </cell>
          <cell r="C862">
            <v>7.5</v>
          </cell>
          <cell r="D862">
            <v>0.9</v>
          </cell>
          <cell r="E862">
            <v>8.4</v>
          </cell>
          <cell r="F862">
            <v>8.5500000000000007</v>
          </cell>
          <cell r="G862">
            <v>8.7600000000000016</v>
          </cell>
          <cell r="H862">
            <v>9.3600000000000012</v>
          </cell>
          <cell r="I862">
            <v>9.81</v>
          </cell>
        </row>
        <row r="863">
          <cell r="A863">
            <v>97410</v>
          </cell>
          <cell r="B863" t="str">
            <v/>
          </cell>
          <cell r="C863">
            <v>7.5</v>
          </cell>
          <cell r="D863">
            <v>0.92</v>
          </cell>
          <cell r="E863">
            <v>8.42</v>
          </cell>
          <cell r="F863">
            <v>8.57</v>
          </cell>
          <cell r="G863">
            <v>8.7800000000000011</v>
          </cell>
          <cell r="H863">
            <v>9.3800000000000008</v>
          </cell>
          <cell r="I863">
            <v>9.83</v>
          </cell>
        </row>
        <row r="864">
          <cell r="A864">
            <v>97420</v>
          </cell>
          <cell r="B864" t="str">
            <v/>
          </cell>
          <cell r="C864">
            <v>7.5</v>
          </cell>
          <cell r="D864">
            <v>0.96</v>
          </cell>
          <cell r="E864">
            <v>8.4600000000000009</v>
          </cell>
          <cell r="F864">
            <v>8.6100000000000012</v>
          </cell>
          <cell r="G864">
            <v>8.8200000000000021</v>
          </cell>
          <cell r="H864">
            <v>9.4200000000000017</v>
          </cell>
          <cell r="I864">
            <v>9.870000000000001</v>
          </cell>
        </row>
        <row r="865">
          <cell r="A865">
            <v>97430</v>
          </cell>
          <cell r="B865" t="str">
            <v/>
          </cell>
          <cell r="C865">
            <v>7.5</v>
          </cell>
          <cell r="D865">
            <v>1.01</v>
          </cell>
          <cell r="E865">
            <v>8.51</v>
          </cell>
          <cell r="F865">
            <v>8.66</v>
          </cell>
          <cell r="G865">
            <v>8.870000000000001</v>
          </cell>
          <cell r="H865">
            <v>9.4700000000000006</v>
          </cell>
          <cell r="I865">
            <v>9.92</v>
          </cell>
        </row>
        <row r="866">
          <cell r="A866">
            <v>97440</v>
          </cell>
          <cell r="B866" t="str">
            <v/>
          </cell>
          <cell r="C866">
            <v>7.5</v>
          </cell>
          <cell r="D866">
            <v>1.05</v>
          </cell>
          <cell r="E866">
            <v>8.5500000000000007</v>
          </cell>
          <cell r="F866">
            <v>8.7000000000000011</v>
          </cell>
          <cell r="G866">
            <v>8.9100000000000019</v>
          </cell>
          <cell r="H866">
            <v>9.5100000000000016</v>
          </cell>
          <cell r="I866">
            <v>9.9600000000000009</v>
          </cell>
        </row>
        <row r="867">
          <cell r="A867">
            <v>97450</v>
          </cell>
          <cell r="B867" t="str">
            <v/>
          </cell>
          <cell r="C867">
            <v>7.5</v>
          </cell>
          <cell r="D867">
            <v>1.0900000000000001</v>
          </cell>
          <cell r="E867">
            <v>8.59</v>
          </cell>
          <cell r="F867">
            <v>8.74</v>
          </cell>
          <cell r="G867">
            <v>8.9500000000000011</v>
          </cell>
          <cell r="H867">
            <v>9.5500000000000007</v>
          </cell>
          <cell r="I867">
            <v>10</v>
          </cell>
        </row>
        <row r="868">
          <cell r="A868">
            <v>97460</v>
          </cell>
          <cell r="B868" t="str">
            <v/>
          </cell>
          <cell r="C868">
            <v>7.5</v>
          </cell>
          <cell r="D868">
            <v>1.1200000000000001</v>
          </cell>
          <cell r="E868">
            <v>8.620000000000001</v>
          </cell>
          <cell r="F868">
            <v>8.7700000000000014</v>
          </cell>
          <cell r="G868">
            <v>8.9800000000000022</v>
          </cell>
          <cell r="H868">
            <v>9.5800000000000018</v>
          </cell>
          <cell r="I868">
            <v>10.030000000000001</v>
          </cell>
        </row>
        <row r="869">
          <cell r="A869">
            <v>97470</v>
          </cell>
          <cell r="B869" t="str">
            <v/>
          </cell>
          <cell r="C869">
            <v>7.5</v>
          </cell>
          <cell r="D869">
            <v>1.1200000000000001</v>
          </cell>
          <cell r="E869">
            <v>8.620000000000001</v>
          </cell>
          <cell r="F869">
            <v>8.7700000000000014</v>
          </cell>
          <cell r="G869">
            <v>8.9800000000000022</v>
          </cell>
          <cell r="H869">
            <v>9.5800000000000018</v>
          </cell>
          <cell r="I869">
            <v>10.030000000000001</v>
          </cell>
        </row>
        <row r="870">
          <cell r="A870">
            <v>97480</v>
          </cell>
          <cell r="B870" t="str">
            <v/>
          </cell>
          <cell r="C870">
            <v>7.5</v>
          </cell>
          <cell r="D870">
            <v>1.17</v>
          </cell>
          <cell r="E870">
            <v>8.67</v>
          </cell>
          <cell r="F870">
            <v>8.82</v>
          </cell>
          <cell r="G870">
            <v>9.0300000000000011</v>
          </cell>
          <cell r="H870">
            <v>9.6300000000000008</v>
          </cell>
          <cell r="I870">
            <v>10.08</v>
          </cell>
        </row>
        <row r="871">
          <cell r="A871">
            <v>97490</v>
          </cell>
          <cell r="B871" t="str">
            <v/>
          </cell>
          <cell r="C871">
            <v>7.5</v>
          </cell>
          <cell r="D871">
            <v>1.18</v>
          </cell>
          <cell r="E871">
            <v>8.68</v>
          </cell>
          <cell r="F871">
            <v>8.83</v>
          </cell>
          <cell r="G871">
            <v>9.0400000000000009</v>
          </cell>
          <cell r="H871">
            <v>9.64</v>
          </cell>
          <cell r="I871">
            <v>10.09</v>
          </cell>
        </row>
        <row r="872">
          <cell r="A872">
            <v>97500</v>
          </cell>
          <cell r="B872" t="str">
            <v/>
          </cell>
          <cell r="C872">
            <v>7.5</v>
          </cell>
          <cell r="D872">
            <v>1.18</v>
          </cell>
          <cell r="E872">
            <v>8.68</v>
          </cell>
          <cell r="F872">
            <v>8.83</v>
          </cell>
          <cell r="G872">
            <v>9.0400000000000009</v>
          </cell>
          <cell r="H872">
            <v>9.64</v>
          </cell>
          <cell r="I872">
            <v>10.09</v>
          </cell>
        </row>
        <row r="873">
          <cell r="A873">
            <v>97510</v>
          </cell>
          <cell r="B873" t="str">
            <v/>
          </cell>
          <cell r="C873">
            <v>7.5</v>
          </cell>
          <cell r="D873">
            <v>1.19</v>
          </cell>
          <cell r="E873">
            <v>8.69</v>
          </cell>
          <cell r="F873">
            <v>8.84</v>
          </cell>
          <cell r="G873">
            <v>9.0500000000000007</v>
          </cell>
          <cell r="H873">
            <v>9.65</v>
          </cell>
          <cell r="I873">
            <v>10.1</v>
          </cell>
        </row>
        <row r="874">
          <cell r="A874">
            <v>97520</v>
          </cell>
          <cell r="B874" t="str">
            <v/>
          </cell>
          <cell r="C874">
            <v>7.5</v>
          </cell>
          <cell r="D874">
            <v>1.2</v>
          </cell>
          <cell r="E874">
            <v>8.6999999999999993</v>
          </cell>
          <cell r="F874">
            <v>8.85</v>
          </cell>
          <cell r="G874">
            <v>9.06</v>
          </cell>
          <cell r="H874">
            <v>9.66</v>
          </cell>
          <cell r="I874">
            <v>10.11</v>
          </cell>
        </row>
        <row r="875">
          <cell r="A875">
            <v>97527.45</v>
          </cell>
          <cell r="B875" t="str">
            <v>PY - MSE</v>
          </cell>
          <cell r="C875">
            <v>7.5</v>
          </cell>
          <cell r="D875">
            <v>1.2</v>
          </cell>
          <cell r="E875">
            <v>8.6999999999999993</v>
          </cell>
          <cell r="F875">
            <v>8.85</v>
          </cell>
          <cell r="G875">
            <v>9.06</v>
          </cell>
          <cell r="H875">
            <v>9.66</v>
          </cell>
          <cell r="I875">
            <v>10.11</v>
          </cell>
        </row>
        <row r="876">
          <cell r="A876">
            <v>97530</v>
          </cell>
          <cell r="B876" t="str">
            <v/>
          </cell>
          <cell r="C876">
            <v>7.5</v>
          </cell>
          <cell r="D876">
            <v>1.1200000000000001</v>
          </cell>
          <cell r="E876">
            <v>8.620000000000001</v>
          </cell>
          <cell r="F876">
            <v>8.7700000000000014</v>
          </cell>
          <cell r="G876">
            <v>8.9800000000000022</v>
          </cell>
          <cell r="H876">
            <v>9.5800000000000018</v>
          </cell>
          <cell r="I876">
            <v>10.030000000000001</v>
          </cell>
        </row>
        <row r="877">
          <cell r="A877">
            <v>97540</v>
          </cell>
          <cell r="B877" t="str">
            <v/>
          </cell>
          <cell r="C877">
            <v>7.5</v>
          </cell>
          <cell r="D877">
            <v>0.82</v>
          </cell>
          <cell r="E877">
            <v>8.32</v>
          </cell>
          <cell r="F877">
            <v>8.4700000000000006</v>
          </cell>
          <cell r="G877">
            <v>8.6800000000000015</v>
          </cell>
          <cell r="H877">
            <v>9.2800000000000011</v>
          </cell>
          <cell r="I877">
            <v>9.73</v>
          </cell>
        </row>
        <row r="878">
          <cell r="A878">
            <v>97547.45</v>
          </cell>
          <cell r="B878" t="str">
            <v>PT</v>
          </cell>
          <cell r="C878">
            <v>7.5</v>
          </cell>
          <cell r="D878">
            <v>0.6</v>
          </cell>
          <cell r="E878">
            <v>8.1</v>
          </cell>
          <cell r="F878">
            <v>8.25</v>
          </cell>
          <cell r="G878">
            <v>8.4600000000000009</v>
          </cell>
          <cell r="H878">
            <v>9.06</v>
          </cell>
          <cell r="I878">
            <v>9.51</v>
          </cell>
        </row>
        <row r="880">
          <cell r="A880">
            <v>97544.08</v>
          </cell>
          <cell r="B880" t="str">
            <v>PT</v>
          </cell>
          <cell r="C880">
            <v>7.5</v>
          </cell>
          <cell r="D880">
            <v>0.6</v>
          </cell>
          <cell r="E880">
            <v>8.1</v>
          </cell>
          <cell r="F880">
            <v>8.25</v>
          </cell>
          <cell r="G880">
            <v>8.4600000000000009</v>
          </cell>
          <cell r="H880">
            <v>9.06</v>
          </cell>
          <cell r="I880">
            <v>9.51</v>
          </cell>
        </row>
        <row r="881">
          <cell r="A881">
            <v>97550</v>
          </cell>
          <cell r="B881" t="str">
            <v/>
          </cell>
          <cell r="C881">
            <v>7.5</v>
          </cell>
          <cell r="D881">
            <v>0.42</v>
          </cell>
          <cell r="E881">
            <v>7.92</v>
          </cell>
          <cell r="F881">
            <v>8.07</v>
          </cell>
          <cell r="G881">
            <v>8.2800000000000011</v>
          </cell>
          <cell r="H881">
            <v>8.8800000000000008</v>
          </cell>
          <cell r="I881">
            <v>9.33</v>
          </cell>
        </row>
        <row r="882">
          <cell r="A882">
            <v>97560</v>
          </cell>
          <cell r="B882" t="str">
            <v/>
          </cell>
          <cell r="C882">
            <v>7.5</v>
          </cell>
          <cell r="D882">
            <v>0.12</v>
          </cell>
          <cell r="E882">
            <v>7.62</v>
          </cell>
          <cell r="F882">
            <v>7.7700000000000005</v>
          </cell>
          <cell r="G882">
            <v>7.98</v>
          </cell>
          <cell r="H882">
            <v>8.58</v>
          </cell>
          <cell r="I882">
            <v>9.0299999999999994</v>
          </cell>
        </row>
        <row r="883">
          <cell r="A883">
            <v>97564.08</v>
          </cell>
          <cell r="B883" t="str">
            <v>PX</v>
          </cell>
          <cell r="C883">
            <v>7.5</v>
          </cell>
          <cell r="D883">
            <v>0</v>
          </cell>
          <cell r="E883">
            <v>7.5</v>
          </cell>
          <cell r="F883">
            <v>7.65</v>
          </cell>
          <cell r="G883">
            <v>7.86</v>
          </cell>
          <cell r="H883">
            <v>8.4600000000000009</v>
          </cell>
          <cell r="I883">
            <v>8.91</v>
          </cell>
        </row>
        <row r="884">
          <cell r="A884">
            <v>97570</v>
          </cell>
          <cell r="B884" t="str">
            <v/>
          </cell>
          <cell r="C884">
            <v>7.5</v>
          </cell>
          <cell r="D884">
            <v>0</v>
          </cell>
          <cell r="E884">
            <v>7.5</v>
          </cell>
          <cell r="F884">
            <v>7.65</v>
          </cell>
          <cell r="G884">
            <v>7.86</v>
          </cell>
          <cell r="H884">
            <v>8.4600000000000009</v>
          </cell>
          <cell r="I884">
            <v>8.91</v>
          </cell>
        </row>
        <row r="885">
          <cell r="A885">
            <v>97580</v>
          </cell>
          <cell r="B885" t="str">
            <v/>
          </cell>
          <cell r="C885">
            <v>7.5</v>
          </cell>
          <cell r="D885">
            <v>0</v>
          </cell>
          <cell r="E885">
            <v>7.5</v>
          </cell>
          <cell r="F885">
            <v>7.65</v>
          </cell>
          <cell r="G885">
            <v>7.86</v>
          </cell>
          <cell r="H885">
            <v>8.4600000000000009</v>
          </cell>
          <cell r="I885">
            <v>8.91</v>
          </cell>
        </row>
        <row r="886">
          <cell r="A886">
            <v>97584.08</v>
          </cell>
          <cell r="B886" t="str">
            <v>BS</v>
          </cell>
          <cell r="C886">
            <v>7.5</v>
          </cell>
          <cell r="D886">
            <v>0</v>
          </cell>
          <cell r="E886">
            <v>7.5</v>
          </cell>
          <cell r="F886">
            <v>7.65</v>
          </cell>
          <cell r="G886">
            <v>7.86</v>
          </cell>
          <cell r="H886">
            <v>8.4600000000000009</v>
          </cell>
          <cell r="I886">
            <v>8.91</v>
          </cell>
        </row>
        <row r="887">
          <cell r="A887">
            <v>97590</v>
          </cell>
          <cell r="B887" t="str">
            <v/>
          </cell>
          <cell r="C887">
            <v>7.5</v>
          </cell>
          <cell r="D887">
            <v>0</v>
          </cell>
          <cell r="E887">
            <v>7.5</v>
          </cell>
          <cell r="F887">
            <v>7.65</v>
          </cell>
          <cell r="G887">
            <v>7.86</v>
          </cell>
          <cell r="H887">
            <v>8.4600000000000009</v>
          </cell>
          <cell r="I887">
            <v>8.91</v>
          </cell>
        </row>
        <row r="888">
          <cell r="A888">
            <v>97600</v>
          </cell>
          <cell r="B888" t="str">
            <v/>
          </cell>
          <cell r="C888">
            <v>7.5</v>
          </cell>
          <cell r="D888">
            <v>0</v>
          </cell>
          <cell r="E888">
            <v>7.5</v>
          </cell>
          <cell r="F888">
            <v>7.65</v>
          </cell>
          <cell r="G888">
            <v>7.86</v>
          </cell>
          <cell r="H888">
            <v>8.4600000000000009</v>
          </cell>
          <cell r="I888">
            <v>8.91</v>
          </cell>
        </row>
        <row r="889">
          <cell r="A889">
            <v>97610</v>
          </cell>
          <cell r="B889" t="str">
            <v/>
          </cell>
          <cell r="C889">
            <v>7.5</v>
          </cell>
          <cell r="D889">
            <v>0</v>
          </cell>
          <cell r="E889">
            <v>7.5</v>
          </cell>
          <cell r="F889">
            <v>7.65</v>
          </cell>
          <cell r="G889">
            <v>7.86</v>
          </cell>
          <cell r="H889">
            <v>8.4600000000000009</v>
          </cell>
          <cell r="I889">
            <v>8.91</v>
          </cell>
        </row>
        <row r="890">
          <cell r="A890">
            <v>97620</v>
          </cell>
          <cell r="B890" t="str">
            <v/>
          </cell>
          <cell r="C890">
            <v>7.5</v>
          </cell>
          <cell r="D890">
            <v>0</v>
          </cell>
          <cell r="E890">
            <v>7.5</v>
          </cell>
          <cell r="F890">
            <v>7.65</v>
          </cell>
          <cell r="G890">
            <v>7.86</v>
          </cell>
          <cell r="H890">
            <v>8.4600000000000009</v>
          </cell>
          <cell r="I890">
            <v>8.91</v>
          </cell>
        </row>
        <row r="891">
          <cell r="A891">
            <v>97630</v>
          </cell>
          <cell r="B891" t="str">
            <v/>
          </cell>
          <cell r="C891">
            <v>7.5</v>
          </cell>
          <cell r="D891">
            <v>0</v>
          </cell>
          <cell r="E891">
            <v>7.5</v>
          </cell>
          <cell r="F891">
            <v>7.65</v>
          </cell>
          <cell r="G891">
            <v>7.86</v>
          </cell>
          <cell r="H891">
            <v>8.4600000000000009</v>
          </cell>
          <cell r="I891">
            <v>8.91</v>
          </cell>
        </row>
        <row r="892">
          <cell r="A892">
            <v>97640</v>
          </cell>
          <cell r="B892" t="str">
            <v/>
          </cell>
          <cell r="C892">
            <v>7.5</v>
          </cell>
          <cell r="D892">
            <v>0</v>
          </cell>
          <cell r="E892">
            <v>7.5</v>
          </cell>
          <cell r="F892">
            <v>7.65</v>
          </cell>
          <cell r="G892">
            <v>7.86</v>
          </cell>
          <cell r="H892">
            <v>8.4600000000000009</v>
          </cell>
          <cell r="I892">
            <v>8.91</v>
          </cell>
        </row>
        <row r="893">
          <cell r="A893">
            <v>97650</v>
          </cell>
          <cell r="B893" t="str">
            <v/>
          </cell>
          <cell r="C893">
            <v>7.5</v>
          </cell>
          <cell r="D893">
            <v>0</v>
          </cell>
          <cell r="E893">
            <v>7.5</v>
          </cell>
          <cell r="F893">
            <v>7.65</v>
          </cell>
          <cell r="G893">
            <v>7.86</v>
          </cell>
          <cell r="H893">
            <v>8.4600000000000009</v>
          </cell>
          <cell r="I893">
            <v>8.91</v>
          </cell>
        </row>
        <row r="894">
          <cell r="A894">
            <v>97660</v>
          </cell>
          <cell r="B894" t="str">
            <v/>
          </cell>
          <cell r="C894">
            <v>7.5</v>
          </cell>
          <cell r="D894">
            <v>0</v>
          </cell>
          <cell r="E894">
            <v>7.5</v>
          </cell>
          <cell r="F894">
            <v>7.65</v>
          </cell>
          <cell r="G894">
            <v>7.86</v>
          </cell>
          <cell r="H894">
            <v>8.4600000000000009</v>
          </cell>
          <cell r="I894">
            <v>8.91</v>
          </cell>
        </row>
        <row r="895">
          <cell r="A895">
            <v>97670</v>
          </cell>
          <cell r="B895" t="str">
            <v/>
          </cell>
          <cell r="C895">
            <v>7.5</v>
          </cell>
          <cell r="D895">
            <v>0</v>
          </cell>
          <cell r="E895">
            <v>7.5</v>
          </cell>
          <cell r="F895">
            <v>7.65</v>
          </cell>
          <cell r="G895">
            <v>7.86</v>
          </cell>
          <cell r="H895">
            <v>8.4600000000000009</v>
          </cell>
          <cell r="I895">
            <v>8.91</v>
          </cell>
        </row>
        <row r="896">
          <cell r="A896">
            <v>97680</v>
          </cell>
          <cell r="B896" t="str">
            <v/>
          </cell>
          <cell r="C896">
            <v>7.5</v>
          </cell>
          <cell r="D896">
            <v>0</v>
          </cell>
          <cell r="E896">
            <v>7.5</v>
          </cell>
          <cell r="F896">
            <v>7.65</v>
          </cell>
          <cell r="G896">
            <v>7.86</v>
          </cell>
          <cell r="H896">
            <v>8.4600000000000009</v>
          </cell>
          <cell r="I896">
            <v>8.91</v>
          </cell>
        </row>
        <row r="897">
          <cell r="A897">
            <v>97690</v>
          </cell>
          <cell r="B897" t="str">
            <v/>
          </cell>
          <cell r="C897">
            <v>7.5</v>
          </cell>
          <cell r="D897">
            <v>0</v>
          </cell>
          <cell r="E897">
            <v>7.5</v>
          </cell>
          <cell r="F897">
            <v>7.65</v>
          </cell>
          <cell r="G897">
            <v>7.86</v>
          </cell>
          <cell r="H897">
            <v>8.4600000000000009</v>
          </cell>
          <cell r="I897">
            <v>8.91</v>
          </cell>
        </row>
        <row r="898">
          <cell r="A898">
            <v>97700</v>
          </cell>
          <cell r="B898" t="str">
            <v/>
          </cell>
          <cell r="C898">
            <v>7.5</v>
          </cell>
          <cell r="D898">
            <v>0</v>
          </cell>
          <cell r="E898">
            <v>7.5</v>
          </cell>
          <cell r="F898">
            <v>7.65</v>
          </cell>
          <cell r="G898">
            <v>7.86</v>
          </cell>
          <cell r="H898">
            <v>8.4600000000000009</v>
          </cell>
          <cell r="I898">
            <v>8.91</v>
          </cell>
        </row>
        <row r="899">
          <cell r="A899">
            <v>97710</v>
          </cell>
          <cell r="B899" t="str">
            <v/>
          </cell>
          <cell r="C899">
            <v>7.5</v>
          </cell>
          <cell r="D899">
            <v>0</v>
          </cell>
          <cell r="E899">
            <v>7.5</v>
          </cell>
          <cell r="F899">
            <v>7.65</v>
          </cell>
          <cell r="G899">
            <v>7.86</v>
          </cell>
          <cell r="H899">
            <v>8.4600000000000009</v>
          </cell>
          <cell r="I899">
            <v>8.91</v>
          </cell>
        </row>
        <row r="900">
          <cell r="A900">
            <v>97720</v>
          </cell>
          <cell r="B900" t="str">
            <v/>
          </cell>
          <cell r="C900">
            <v>7.5</v>
          </cell>
          <cell r="D900">
            <v>0</v>
          </cell>
          <cell r="E900">
            <v>7.5</v>
          </cell>
          <cell r="F900">
            <v>7.65</v>
          </cell>
          <cell r="G900">
            <v>7.86</v>
          </cell>
          <cell r="H900">
            <v>8.4600000000000009</v>
          </cell>
          <cell r="I900">
            <v>8.91</v>
          </cell>
        </row>
        <row r="901">
          <cell r="A901">
            <v>97728.8</v>
          </cell>
          <cell r="B901" t="str">
            <v>BS</v>
          </cell>
          <cell r="C901">
            <v>7.5</v>
          </cell>
          <cell r="D901">
            <v>0</v>
          </cell>
          <cell r="E901">
            <v>7.5</v>
          </cell>
          <cell r="F901">
            <v>7.65</v>
          </cell>
          <cell r="G901">
            <v>7.86</v>
          </cell>
          <cell r="H901">
            <v>8.4600000000000009</v>
          </cell>
          <cell r="I901">
            <v>8.91</v>
          </cell>
        </row>
        <row r="902">
          <cell r="A902">
            <v>97730</v>
          </cell>
          <cell r="B902" t="str">
            <v/>
          </cell>
          <cell r="C902">
            <v>7.5</v>
          </cell>
          <cell r="D902">
            <v>0</v>
          </cell>
          <cell r="E902">
            <v>7.5</v>
          </cell>
          <cell r="F902">
            <v>7.65</v>
          </cell>
          <cell r="G902">
            <v>7.86</v>
          </cell>
          <cell r="H902">
            <v>8.4600000000000009</v>
          </cell>
          <cell r="I902">
            <v>8.91</v>
          </cell>
        </row>
        <row r="903">
          <cell r="A903">
            <v>97740</v>
          </cell>
          <cell r="B903" t="str">
            <v/>
          </cell>
          <cell r="C903">
            <v>7.5</v>
          </cell>
          <cell r="D903">
            <v>0</v>
          </cell>
          <cell r="E903">
            <v>7.5</v>
          </cell>
          <cell r="F903">
            <v>7.65</v>
          </cell>
          <cell r="G903">
            <v>7.86</v>
          </cell>
          <cell r="H903">
            <v>8.4600000000000009</v>
          </cell>
          <cell r="I903">
            <v>8.91</v>
          </cell>
        </row>
        <row r="904">
          <cell r="A904">
            <v>97750</v>
          </cell>
          <cell r="B904" t="str">
            <v/>
          </cell>
          <cell r="C904">
            <v>7.5</v>
          </cell>
          <cell r="D904">
            <v>0</v>
          </cell>
          <cell r="E904">
            <v>7.5</v>
          </cell>
          <cell r="F904">
            <v>7.65</v>
          </cell>
          <cell r="G904">
            <v>7.86</v>
          </cell>
          <cell r="H904">
            <v>8.4600000000000009</v>
          </cell>
          <cell r="I904">
            <v>8.91</v>
          </cell>
        </row>
        <row r="905">
          <cell r="A905">
            <v>97758.8</v>
          </cell>
          <cell r="B905" t="str">
            <v>PX</v>
          </cell>
          <cell r="C905">
            <v>7.5</v>
          </cell>
          <cell r="D905">
            <v>0</v>
          </cell>
          <cell r="E905">
            <v>7.5</v>
          </cell>
          <cell r="F905">
            <v>7.65</v>
          </cell>
          <cell r="G905">
            <v>7.86</v>
          </cell>
          <cell r="H905">
            <v>8.4600000000000009</v>
          </cell>
          <cell r="I905">
            <v>8.91</v>
          </cell>
        </row>
        <row r="906">
          <cell r="A906">
            <v>97760</v>
          </cell>
          <cell r="B906" t="str">
            <v/>
          </cell>
          <cell r="C906">
            <v>7.5</v>
          </cell>
          <cell r="D906">
            <v>0.02</v>
          </cell>
          <cell r="E906">
            <v>7.52</v>
          </cell>
          <cell r="F906">
            <v>7.67</v>
          </cell>
          <cell r="G906">
            <v>7.88</v>
          </cell>
          <cell r="H906">
            <v>8.48</v>
          </cell>
          <cell r="I906">
            <v>8.93</v>
          </cell>
        </row>
        <row r="907">
          <cell r="A907">
            <v>97770</v>
          </cell>
          <cell r="B907" t="str">
            <v/>
          </cell>
          <cell r="C907">
            <v>7.5</v>
          </cell>
          <cell r="D907">
            <v>0.22</v>
          </cell>
          <cell r="E907">
            <v>7.72</v>
          </cell>
          <cell r="F907">
            <v>7.87</v>
          </cell>
          <cell r="G907">
            <v>8.08</v>
          </cell>
          <cell r="H907">
            <v>8.68</v>
          </cell>
          <cell r="I907">
            <v>9.129999999999999</v>
          </cell>
        </row>
        <row r="908">
          <cell r="A908">
            <v>97773.8</v>
          </cell>
          <cell r="B908" t="str">
            <v>PC</v>
          </cell>
          <cell r="C908">
            <v>7.5</v>
          </cell>
          <cell r="D908">
            <v>0.3</v>
          </cell>
          <cell r="E908">
            <v>7.8</v>
          </cell>
          <cell r="F908">
            <v>7.95</v>
          </cell>
          <cell r="G908">
            <v>8.16</v>
          </cell>
          <cell r="H908">
            <v>8.76</v>
          </cell>
          <cell r="I908">
            <v>9.2099999999999991</v>
          </cell>
        </row>
        <row r="909">
          <cell r="A909">
            <v>97780</v>
          </cell>
          <cell r="B909" t="str">
            <v/>
          </cell>
          <cell r="C909">
            <v>7.5</v>
          </cell>
          <cell r="D909">
            <v>0.42</v>
          </cell>
          <cell r="E909">
            <v>7.92</v>
          </cell>
          <cell r="F909">
            <v>8.07</v>
          </cell>
          <cell r="G909">
            <v>8.2800000000000011</v>
          </cell>
          <cell r="H909">
            <v>8.8800000000000008</v>
          </cell>
          <cell r="I909">
            <v>9.33</v>
          </cell>
        </row>
        <row r="910">
          <cell r="A910">
            <v>97788.800000000003</v>
          </cell>
          <cell r="B910" t="str">
            <v>PY - MSE</v>
          </cell>
          <cell r="C910">
            <v>7.5</v>
          </cell>
          <cell r="D910">
            <v>0.6</v>
          </cell>
          <cell r="E910">
            <v>8.1</v>
          </cell>
          <cell r="F910">
            <v>8.25</v>
          </cell>
          <cell r="G910">
            <v>8.4600000000000009</v>
          </cell>
          <cell r="H910">
            <v>9.06</v>
          </cell>
          <cell r="I910">
            <v>9.51</v>
          </cell>
        </row>
        <row r="911">
          <cell r="A911">
            <v>97790</v>
          </cell>
          <cell r="B911" t="str">
            <v/>
          </cell>
          <cell r="C911">
            <v>7.5</v>
          </cell>
          <cell r="D911">
            <v>0.6</v>
          </cell>
          <cell r="E911">
            <v>8.1</v>
          </cell>
          <cell r="F911">
            <v>8.25</v>
          </cell>
          <cell r="G911">
            <v>8.4600000000000009</v>
          </cell>
          <cell r="H911">
            <v>9.06</v>
          </cell>
          <cell r="I911">
            <v>9.51</v>
          </cell>
        </row>
        <row r="912">
          <cell r="A912">
            <v>97800</v>
          </cell>
          <cell r="B912" t="str">
            <v/>
          </cell>
          <cell r="C912">
            <v>7.5</v>
          </cell>
          <cell r="D912">
            <v>0.6</v>
          </cell>
          <cell r="E912">
            <v>8.1</v>
          </cell>
          <cell r="F912">
            <v>8.25</v>
          </cell>
          <cell r="G912">
            <v>8.4600000000000009</v>
          </cell>
          <cell r="H912">
            <v>9.06</v>
          </cell>
          <cell r="I912">
            <v>9.51</v>
          </cell>
        </row>
        <row r="913">
          <cell r="A913">
            <v>97810</v>
          </cell>
          <cell r="B913" t="str">
            <v/>
          </cell>
          <cell r="C913">
            <v>7.5</v>
          </cell>
          <cell r="D913">
            <v>0.6</v>
          </cell>
          <cell r="E913">
            <v>8.1</v>
          </cell>
          <cell r="F913">
            <v>8.25</v>
          </cell>
          <cell r="G913">
            <v>8.4600000000000009</v>
          </cell>
          <cell r="H913">
            <v>9.06</v>
          </cell>
          <cell r="I913">
            <v>9.51</v>
          </cell>
        </row>
        <row r="914">
          <cell r="A914">
            <v>97820</v>
          </cell>
          <cell r="B914" t="str">
            <v/>
          </cell>
          <cell r="C914">
            <v>7.5</v>
          </cell>
          <cell r="D914">
            <v>0.6</v>
          </cell>
          <cell r="E914">
            <v>8.1</v>
          </cell>
          <cell r="F914">
            <v>8.25</v>
          </cell>
          <cell r="G914">
            <v>8.4600000000000009</v>
          </cell>
          <cell r="H914">
            <v>9.06</v>
          </cell>
          <cell r="I914">
            <v>9.51</v>
          </cell>
        </row>
        <row r="915">
          <cell r="A915">
            <v>97830</v>
          </cell>
          <cell r="B915" t="str">
            <v/>
          </cell>
          <cell r="C915">
            <v>7.5</v>
          </cell>
          <cell r="D915">
            <v>0.6</v>
          </cell>
          <cell r="E915">
            <v>8.1</v>
          </cell>
          <cell r="F915">
            <v>8.25</v>
          </cell>
          <cell r="G915">
            <v>8.4600000000000009</v>
          </cell>
          <cell r="H915">
            <v>9.06</v>
          </cell>
          <cell r="I915">
            <v>9.51</v>
          </cell>
        </row>
        <row r="916">
          <cell r="A916">
            <v>97840</v>
          </cell>
          <cell r="B916" t="str">
            <v/>
          </cell>
          <cell r="C916">
            <v>7.5</v>
          </cell>
          <cell r="D916">
            <v>0.6</v>
          </cell>
          <cell r="E916">
            <v>8.1</v>
          </cell>
          <cell r="F916">
            <v>8.25</v>
          </cell>
          <cell r="G916">
            <v>8.4600000000000009</v>
          </cell>
          <cell r="H916">
            <v>9.06</v>
          </cell>
          <cell r="I916">
            <v>9.51</v>
          </cell>
        </row>
        <row r="917">
          <cell r="A917">
            <v>97850</v>
          </cell>
          <cell r="B917" t="str">
            <v/>
          </cell>
          <cell r="C917">
            <v>7.5</v>
          </cell>
          <cell r="D917">
            <v>0.6</v>
          </cell>
          <cell r="E917">
            <v>8.1</v>
          </cell>
          <cell r="F917">
            <v>8.25</v>
          </cell>
          <cell r="G917">
            <v>8.4600000000000009</v>
          </cell>
          <cell r="H917">
            <v>9.06</v>
          </cell>
          <cell r="I917">
            <v>9.51</v>
          </cell>
        </row>
        <row r="918">
          <cell r="A918">
            <v>97860</v>
          </cell>
          <cell r="B918" t="str">
            <v/>
          </cell>
          <cell r="C918">
            <v>7.5</v>
          </cell>
          <cell r="D918">
            <v>0.6</v>
          </cell>
          <cell r="E918">
            <v>8.1</v>
          </cell>
          <cell r="F918">
            <v>8.25</v>
          </cell>
          <cell r="G918">
            <v>8.4600000000000009</v>
          </cell>
          <cell r="H918">
            <v>9.06</v>
          </cell>
          <cell r="I918">
            <v>9.51</v>
          </cell>
        </row>
        <row r="919">
          <cell r="A919">
            <v>97870</v>
          </cell>
          <cell r="B919" t="str">
            <v/>
          </cell>
          <cell r="C919">
            <v>7.5</v>
          </cell>
          <cell r="D919">
            <v>0.6</v>
          </cell>
          <cell r="E919">
            <v>8.1</v>
          </cell>
          <cell r="F919">
            <v>8.25</v>
          </cell>
          <cell r="G919">
            <v>8.4600000000000009</v>
          </cell>
          <cell r="H919">
            <v>9.06</v>
          </cell>
          <cell r="I919">
            <v>9.51</v>
          </cell>
        </row>
        <row r="920">
          <cell r="A920">
            <v>97880</v>
          </cell>
          <cell r="B920" t="str">
            <v/>
          </cell>
          <cell r="C920">
            <v>7.5</v>
          </cell>
          <cell r="D920">
            <v>0.6</v>
          </cell>
          <cell r="E920">
            <v>8.1</v>
          </cell>
          <cell r="F920">
            <v>8.25</v>
          </cell>
          <cell r="G920">
            <v>8.4600000000000009</v>
          </cell>
          <cell r="H920">
            <v>9.06</v>
          </cell>
          <cell r="I920">
            <v>9.51</v>
          </cell>
        </row>
        <row r="921">
          <cell r="A921">
            <v>97890</v>
          </cell>
          <cell r="B921" t="str">
            <v/>
          </cell>
          <cell r="C921">
            <v>7.5</v>
          </cell>
          <cell r="D921">
            <v>0.6</v>
          </cell>
          <cell r="E921">
            <v>8.1</v>
          </cell>
          <cell r="F921">
            <v>8.25</v>
          </cell>
          <cell r="G921">
            <v>8.4600000000000009</v>
          </cell>
          <cell r="H921">
            <v>9.06</v>
          </cell>
          <cell r="I921">
            <v>9.51</v>
          </cell>
        </row>
        <row r="922">
          <cell r="A922">
            <v>97900</v>
          </cell>
          <cell r="B922" t="str">
            <v/>
          </cell>
          <cell r="C922">
            <v>7.5</v>
          </cell>
          <cell r="D922">
            <v>0.6</v>
          </cell>
          <cell r="E922">
            <v>8.1</v>
          </cell>
          <cell r="F922">
            <v>8.25</v>
          </cell>
          <cell r="G922">
            <v>8.4600000000000009</v>
          </cell>
          <cell r="H922">
            <v>9.06</v>
          </cell>
          <cell r="I922">
            <v>9.51</v>
          </cell>
        </row>
        <row r="923">
          <cell r="A923">
            <v>97910</v>
          </cell>
          <cell r="B923" t="str">
            <v/>
          </cell>
          <cell r="C923">
            <v>7.5</v>
          </cell>
          <cell r="D923">
            <v>0.6</v>
          </cell>
          <cell r="E923">
            <v>8.1</v>
          </cell>
          <cell r="F923">
            <v>8.25</v>
          </cell>
          <cell r="G923">
            <v>8.4600000000000009</v>
          </cell>
          <cell r="H923">
            <v>9.06</v>
          </cell>
          <cell r="I923">
            <v>9.51</v>
          </cell>
        </row>
        <row r="924">
          <cell r="A924">
            <v>97920</v>
          </cell>
          <cell r="B924" t="str">
            <v/>
          </cell>
          <cell r="C924">
            <v>7.5</v>
          </cell>
          <cell r="D924">
            <v>0.6</v>
          </cell>
          <cell r="E924">
            <v>8.1</v>
          </cell>
          <cell r="F924">
            <v>8.25</v>
          </cell>
          <cell r="G924">
            <v>8.4600000000000009</v>
          </cell>
          <cell r="H924">
            <v>9.06</v>
          </cell>
          <cell r="I924">
            <v>9.51</v>
          </cell>
        </row>
        <row r="925">
          <cell r="A925">
            <v>97930</v>
          </cell>
          <cell r="B925" t="str">
            <v/>
          </cell>
          <cell r="C925">
            <v>7.5</v>
          </cell>
          <cell r="D925">
            <v>0.6</v>
          </cell>
          <cell r="E925">
            <v>8.1</v>
          </cell>
          <cell r="F925">
            <v>8.25</v>
          </cell>
          <cell r="G925">
            <v>8.4600000000000009</v>
          </cell>
          <cell r="H925">
            <v>9.06</v>
          </cell>
          <cell r="I925">
            <v>9.51</v>
          </cell>
        </row>
        <row r="926">
          <cell r="A926">
            <v>97940</v>
          </cell>
          <cell r="B926" t="str">
            <v/>
          </cell>
          <cell r="C926">
            <v>7.5</v>
          </cell>
          <cell r="D926">
            <v>0.6</v>
          </cell>
          <cell r="E926">
            <v>8.1</v>
          </cell>
          <cell r="F926">
            <v>8.25</v>
          </cell>
          <cell r="G926">
            <v>8.4600000000000009</v>
          </cell>
          <cell r="H926">
            <v>9.06</v>
          </cell>
          <cell r="I926">
            <v>9.51</v>
          </cell>
        </row>
        <row r="927">
          <cell r="A927">
            <v>97950</v>
          </cell>
          <cell r="B927" t="str">
            <v/>
          </cell>
          <cell r="C927">
            <v>7.5</v>
          </cell>
          <cell r="D927">
            <v>0.6</v>
          </cell>
          <cell r="E927">
            <v>8.1</v>
          </cell>
          <cell r="F927">
            <v>8.25</v>
          </cell>
          <cell r="G927">
            <v>8.4600000000000009</v>
          </cell>
          <cell r="H927">
            <v>9.06</v>
          </cell>
          <cell r="I927">
            <v>9.51</v>
          </cell>
        </row>
        <row r="928">
          <cell r="A928">
            <v>97960</v>
          </cell>
          <cell r="B928" t="str">
            <v/>
          </cell>
          <cell r="C928">
            <v>7.5</v>
          </cell>
          <cell r="D928">
            <v>0.6</v>
          </cell>
          <cell r="E928">
            <v>8.1</v>
          </cell>
          <cell r="F928">
            <v>8.25</v>
          </cell>
          <cell r="G928">
            <v>8.4600000000000009</v>
          </cell>
          <cell r="H928">
            <v>9.06</v>
          </cell>
          <cell r="I928">
            <v>9.51</v>
          </cell>
        </row>
        <row r="929">
          <cell r="A929">
            <v>97970</v>
          </cell>
          <cell r="B929" t="str">
            <v/>
          </cell>
          <cell r="C929">
            <v>7.5</v>
          </cell>
          <cell r="D929">
            <v>0.6</v>
          </cell>
          <cell r="E929">
            <v>8.1</v>
          </cell>
          <cell r="F929">
            <v>8.25</v>
          </cell>
          <cell r="G929">
            <v>8.4600000000000009</v>
          </cell>
          <cell r="H929">
            <v>9.06</v>
          </cell>
          <cell r="I929">
            <v>9.51</v>
          </cell>
        </row>
        <row r="930">
          <cell r="A930">
            <v>97980</v>
          </cell>
          <cell r="B930" t="str">
            <v/>
          </cell>
          <cell r="C930">
            <v>7.5</v>
          </cell>
          <cell r="D930">
            <v>0.6</v>
          </cell>
          <cell r="E930">
            <v>8.1</v>
          </cell>
          <cell r="F930">
            <v>8.25</v>
          </cell>
          <cell r="G930">
            <v>8.4600000000000009</v>
          </cell>
          <cell r="H930">
            <v>9.06</v>
          </cell>
          <cell r="I930">
            <v>9.51</v>
          </cell>
        </row>
        <row r="931">
          <cell r="A931">
            <v>97990</v>
          </cell>
          <cell r="B931" t="str">
            <v/>
          </cell>
          <cell r="C931">
            <v>7.5</v>
          </cell>
          <cell r="D931">
            <v>0.6</v>
          </cell>
          <cell r="E931">
            <v>8.1</v>
          </cell>
          <cell r="F931">
            <v>8.25</v>
          </cell>
          <cell r="G931">
            <v>8.4600000000000009</v>
          </cell>
          <cell r="H931">
            <v>9.06</v>
          </cell>
          <cell r="I931">
            <v>9.51</v>
          </cell>
        </row>
        <row r="932">
          <cell r="A932">
            <v>98000</v>
          </cell>
          <cell r="B932" t="str">
            <v/>
          </cell>
          <cell r="C932">
            <v>7.5</v>
          </cell>
          <cell r="D932">
            <v>0.6</v>
          </cell>
          <cell r="E932">
            <v>8.1</v>
          </cell>
          <cell r="F932">
            <v>8.25</v>
          </cell>
          <cell r="G932">
            <v>8.4600000000000009</v>
          </cell>
          <cell r="H932">
            <v>9.06</v>
          </cell>
          <cell r="I932">
            <v>9.51</v>
          </cell>
        </row>
        <row r="951">
          <cell r="A951">
            <v>98000</v>
          </cell>
          <cell r="B951" t="str">
            <v/>
          </cell>
          <cell r="C951">
            <v>7.5</v>
          </cell>
          <cell r="D951">
            <v>0.6</v>
          </cell>
          <cell r="E951">
            <v>8.1</v>
          </cell>
          <cell r="F951">
            <v>8.25</v>
          </cell>
          <cell r="G951">
            <v>8.4600000000000009</v>
          </cell>
          <cell r="H951">
            <v>9.06</v>
          </cell>
          <cell r="I951">
            <v>9.51</v>
          </cell>
        </row>
        <row r="952">
          <cell r="A952">
            <v>98010</v>
          </cell>
          <cell r="B952" t="str">
            <v/>
          </cell>
          <cell r="C952">
            <v>7.5</v>
          </cell>
          <cell r="D952">
            <v>0.6</v>
          </cell>
          <cell r="E952">
            <v>8.1</v>
          </cell>
          <cell r="F952">
            <v>8.25</v>
          </cell>
          <cell r="G952">
            <v>8.4600000000000009</v>
          </cell>
          <cell r="H952">
            <v>9.06</v>
          </cell>
          <cell r="I952">
            <v>9.51</v>
          </cell>
        </row>
        <row r="953">
          <cell r="A953">
            <v>98020</v>
          </cell>
          <cell r="B953" t="str">
            <v/>
          </cell>
          <cell r="C953">
            <v>7.5</v>
          </cell>
          <cell r="D953">
            <v>0.6</v>
          </cell>
          <cell r="E953">
            <v>8.1</v>
          </cell>
          <cell r="F953">
            <v>8.25</v>
          </cell>
          <cell r="G953">
            <v>8.4600000000000009</v>
          </cell>
          <cell r="H953">
            <v>9.06</v>
          </cell>
          <cell r="I953">
            <v>9.51</v>
          </cell>
        </row>
        <row r="954">
          <cell r="A954">
            <v>98030</v>
          </cell>
          <cell r="B954" t="str">
            <v/>
          </cell>
          <cell r="C954">
            <v>7.5</v>
          </cell>
          <cell r="D954">
            <v>0.6</v>
          </cell>
          <cell r="E954">
            <v>8.1</v>
          </cell>
          <cell r="F954">
            <v>8.25</v>
          </cell>
          <cell r="G954">
            <v>8.4600000000000009</v>
          </cell>
          <cell r="H954">
            <v>9.06</v>
          </cell>
          <cell r="I954">
            <v>9.51</v>
          </cell>
        </row>
        <row r="955">
          <cell r="A955">
            <v>98040</v>
          </cell>
          <cell r="B955" t="str">
            <v/>
          </cell>
          <cell r="C955">
            <v>7.5</v>
          </cell>
          <cell r="D955">
            <v>0.6</v>
          </cell>
          <cell r="E955">
            <v>8.1</v>
          </cell>
          <cell r="F955">
            <v>8.25</v>
          </cell>
          <cell r="G955">
            <v>8.4600000000000009</v>
          </cell>
          <cell r="H955">
            <v>9.06</v>
          </cell>
          <cell r="I955">
            <v>9.51</v>
          </cell>
        </row>
        <row r="956">
          <cell r="A956">
            <v>98050</v>
          </cell>
          <cell r="B956" t="str">
            <v/>
          </cell>
          <cell r="C956">
            <v>7.5</v>
          </cell>
          <cell r="D956">
            <v>0.6</v>
          </cell>
          <cell r="E956">
            <v>8.1</v>
          </cell>
          <cell r="F956">
            <v>8.25</v>
          </cell>
          <cell r="G956">
            <v>8.4600000000000009</v>
          </cell>
          <cell r="H956">
            <v>9.06</v>
          </cell>
          <cell r="I956">
            <v>9.51</v>
          </cell>
        </row>
        <row r="957">
          <cell r="A957">
            <v>98060</v>
          </cell>
          <cell r="B957" t="str">
            <v/>
          </cell>
          <cell r="C957">
            <v>7.5</v>
          </cell>
          <cell r="D957">
            <v>0.6</v>
          </cell>
          <cell r="E957">
            <v>8.1</v>
          </cell>
          <cell r="F957">
            <v>8.25</v>
          </cell>
          <cell r="G957">
            <v>8.4600000000000009</v>
          </cell>
          <cell r="H957">
            <v>9.06</v>
          </cell>
          <cell r="I957">
            <v>9.51</v>
          </cell>
        </row>
        <row r="958">
          <cell r="A958">
            <v>98070</v>
          </cell>
          <cell r="B958" t="str">
            <v/>
          </cell>
          <cell r="C958">
            <v>7.5</v>
          </cell>
          <cell r="D958">
            <v>0.6</v>
          </cell>
          <cell r="E958">
            <v>8.1</v>
          </cell>
          <cell r="F958">
            <v>8.25</v>
          </cell>
          <cell r="G958">
            <v>8.4600000000000009</v>
          </cell>
          <cell r="H958">
            <v>9.06</v>
          </cell>
          <cell r="I958">
            <v>9.51</v>
          </cell>
        </row>
        <row r="959">
          <cell r="A959">
            <v>98080</v>
          </cell>
          <cell r="B959" t="str">
            <v/>
          </cell>
          <cell r="C959">
            <v>7.5</v>
          </cell>
          <cell r="D959">
            <v>0.6</v>
          </cell>
          <cell r="E959">
            <v>8.1</v>
          </cell>
          <cell r="F959">
            <v>8.25</v>
          </cell>
          <cell r="G959">
            <v>8.4600000000000009</v>
          </cell>
          <cell r="H959">
            <v>9.06</v>
          </cell>
          <cell r="I959">
            <v>9.51</v>
          </cell>
        </row>
        <row r="960">
          <cell r="A960">
            <v>98090</v>
          </cell>
          <cell r="B960" t="str">
            <v/>
          </cell>
          <cell r="C960">
            <v>7.5</v>
          </cell>
          <cell r="D960">
            <v>0.6</v>
          </cell>
          <cell r="E960">
            <v>8.1</v>
          </cell>
          <cell r="F960">
            <v>8.25</v>
          </cell>
          <cell r="G960">
            <v>8.4600000000000009</v>
          </cell>
          <cell r="H960">
            <v>9.06</v>
          </cell>
          <cell r="I960">
            <v>9.51</v>
          </cell>
        </row>
        <row r="961">
          <cell r="A961">
            <v>98100</v>
          </cell>
          <cell r="B961" t="str">
            <v/>
          </cell>
          <cell r="C961">
            <v>7.5</v>
          </cell>
          <cell r="D961">
            <v>0.6</v>
          </cell>
          <cell r="E961">
            <v>8.1</v>
          </cell>
          <cell r="F961">
            <v>8.25</v>
          </cell>
          <cell r="G961">
            <v>8.4600000000000009</v>
          </cell>
          <cell r="H961">
            <v>9.06</v>
          </cell>
          <cell r="I961">
            <v>9.51</v>
          </cell>
        </row>
        <row r="962">
          <cell r="A962">
            <v>98110</v>
          </cell>
          <cell r="B962" t="str">
            <v/>
          </cell>
          <cell r="C962">
            <v>7.5</v>
          </cell>
          <cell r="D962">
            <v>0.6</v>
          </cell>
          <cell r="E962">
            <v>8.1</v>
          </cell>
          <cell r="F962">
            <v>8.25</v>
          </cell>
          <cell r="G962">
            <v>8.4600000000000009</v>
          </cell>
          <cell r="H962">
            <v>9.06</v>
          </cell>
          <cell r="I962">
            <v>9.51</v>
          </cell>
        </row>
        <row r="963">
          <cell r="A963">
            <v>98116.9</v>
          </cell>
          <cell r="B963" t="str">
            <v>PY - MSE</v>
          </cell>
          <cell r="C963">
            <v>7.5</v>
          </cell>
          <cell r="D963">
            <v>0.6</v>
          </cell>
          <cell r="E963">
            <v>8.1</v>
          </cell>
          <cell r="F963">
            <v>8.25</v>
          </cell>
          <cell r="G963">
            <v>8.4600000000000009</v>
          </cell>
          <cell r="H963">
            <v>9.06</v>
          </cell>
          <cell r="I963">
            <v>9.51</v>
          </cell>
        </row>
        <row r="964">
          <cell r="A964">
            <v>98120</v>
          </cell>
          <cell r="B964" t="str">
            <v/>
          </cell>
          <cell r="C964">
            <v>7.5</v>
          </cell>
          <cell r="D964">
            <v>0.53</v>
          </cell>
          <cell r="E964">
            <v>8.0299999999999994</v>
          </cell>
          <cell r="F964">
            <v>8.18</v>
          </cell>
          <cell r="G964">
            <v>8.39</v>
          </cell>
          <cell r="H964">
            <v>8.99</v>
          </cell>
          <cell r="I964">
            <v>9.44</v>
          </cell>
        </row>
        <row r="965">
          <cell r="A965">
            <v>98130</v>
          </cell>
          <cell r="B965" t="str">
            <v/>
          </cell>
          <cell r="C965">
            <v>7.5</v>
          </cell>
          <cell r="D965">
            <v>0.33</v>
          </cell>
          <cell r="E965">
            <v>7.83</v>
          </cell>
          <cell r="F965">
            <v>7.98</v>
          </cell>
          <cell r="G965">
            <v>8.1900000000000013</v>
          </cell>
          <cell r="H965">
            <v>8.7900000000000009</v>
          </cell>
          <cell r="I965">
            <v>9.24</v>
          </cell>
        </row>
        <row r="966">
          <cell r="A966">
            <v>98131.9</v>
          </cell>
          <cell r="B966" t="str">
            <v>PT</v>
          </cell>
          <cell r="C966">
            <v>7.5</v>
          </cell>
          <cell r="D966">
            <v>0.3</v>
          </cell>
          <cell r="E966">
            <v>7.8</v>
          </cell>
          <cell r="F966">
            <v>7.95</v>
          </cell>
          <cell r="G966">
            <v>8.16</v>
          </cell>
          <cell r="H966">
            <v>8.76</v>
          </cell>
          <cell r="I966">
            <v>9.2099999999999991</v>
          </cell>
        </row>
        <row r="967">
          <cell r="A967">
            <v>98140</v>
          </cell>
          <cell r="B967" t="str">
            <v/>
          </cell>
          <cell r="C967">
            <v>7.5</v>
          </cell>
          <cell r="D967">
            <v>0.13</v>
          </cell>
          <cell r="E967">
            <v>7.63</v>
          </cell>
          <cell r="F967">
            <v>7.78</v>
          </cell>
          <cell r="G967">
            <v>7.99</v>
          </cell>
          <cell r="H967">
            <v>8.59</v>
          </cell>
          <cell r="I967">
            <v>9.0399999999999991</v>
          </cell>
        </row>
        <row r="968">
          <cell r="A968">
            <v>98146.9</v>
          </cell>
          <cell r="B968" t="str">
            <v>PX</v>
          </cell>
          <cell r="C968">
            <v>7.5</v>
          </cell>
          <cell r="D968">
            <v>0</v>
          </cell>
          <cell r="E968">
            <v>7.5</v>
          </cell>
          <cell r="F968">
            <v>7.65</v>
          </cell>
          <cell r="G968">
            <v>7.86</v>
          </cell>
          <cell r="H968">
            <v>8.4600000000000009</v>
          </cell>
          <cell r="I968">
            <v>8.91</v>
          </cell>
        </row>
        <row r="969">
          <cell r="A969">
            <v>98150</v>
          </cell>
          <cell r="B969" t="str">
            <v/>
          </cell>
          <cell r="C969">
            <v>7.5</v>
          </cell>
          <cell r="D969">
            <v>0</v>
          </cell>
          <cell r="E969">
            <v>7.5</v>
          </cell>
          <cell r="F969">
            <v>7.65</v>
          </cell>
          <cell r="G969">
            <v>7.86</v>
          </cell>
          <cell r="H969">
            <v>8.4600000000000009</v>
          </cell>
          <cell r="I969">
            <v>8.91</v>
          </cell>
        </row>
        <row r="970">
          <cell r="A970">
            <v>98160</v>
          </cell>
          <cell r="B970" t="str">
            <v/>
          </cell>
          <cell r="C970">
            <v>7.5</v>
          </cell>
          <cell r="D970">
            <v>0</v>
          </cell>
          <cell r="E970">
            <v>7.5</v>
          </cell>
          <cell r="F970">
            <v>7.65</v>
          </cell>
          <cell r="G970">
            <v>7.86</v>
          </cell>
          <cell r="H970">
            <v>8.4600000000000009</v>
          </cell>
          <cell r="I970">
            <v>8.91</v>
          </cell>
        </row>
        <row r="971">
          <cell r="A971">
            <v>98170</v>
          </cell>
          <cell r="B971" t="str">
            <v/>
          </cell>
          <cell r="C971">
            <v>7.5</v>
          </cell>
          <cell r="D971">
            <v>0</v>
          </cell>
          <cell r="E971">
            <v>7.5</v>
          </cell>
          <cell r="F971">
            <v>7.65</v>
          </cell>
          <cell r="G971">
            <v>7.86</v>
          </cell>
          <cell r="H971">
            <v>8.4600000000000009</v>
          </cell>
          <cell r="I971">
            <v>8.91</v>
          </cell>
        </row>
        <row r="972">
          <cell r="A972">
            <v>98176.9</v>
          </cell>
          <cell r="B972" t="str">
            <v>BS</v>
          </cell>
          <cell r="C972">
            <v>7.5</v>
          </cell>
          <cell r="D972">
            <v>0</v>
          </cell>
          <cell r="E972">
            <v>7.5</v>
          </cell>
          <cell r="F972">
            <v>7.65</v>
          </cell>
          <cell r="G972">
            <v>7.86</v>
          </cell>
          <cell r="H972">
            <v>8.4600000000000009</v>
          </cell>
          <cell r="I972">
            <v>8.91</v>
          </cell>
        </row>
        <row r="973">
          <cell r="A973">
            <v>98180</v>
          </cell>
          <cell r="B973" t="str">
            <v/>
          </cell>
          <cell r="C973">
            <v>7.5</v>
          </cell>
          <cell r="D973">
            <v>0</v>
          </cell>
          <cell r="E973">
            <v>7.5</v>
          </cell>
          <cell r="F973">
            <v>7.65</v>
          </cell>
          <cell r="G973">
            <v>7.86</v>
          </cell>
          <cell r="H973">
            <v>8.4600000000000009</v>
          </cell>
          <cell r="I973">
            <v>8.91</v>
          </cell>
        </row>
        <row r="974">
          <cell r="A974">
            <v>98190</v>
          </cell>
          <cell r="B974" t="str">
            <v/>
          </cell>
          <cell r="C974">
            <v>7.5</v>
          </cell>
          <cell r="D974">
            <v>0</v>
          </cell>
          <cell r="E974">
            <v>7.5</v>
          </cell>
          <cell r="F974">
            <v>7.65</v>
          </cell>
          <cell r="G974">
            <v>7.86</v>
          </cell>
          <cell r="H974">
            <v>8.4600000000000009</v>
          </cell>
          <cell r="I974">
            <v>8.91</v>
          </cell>
        </row>
        <row r="975">
          <cell r="A975">
            <v>98191.48</v>
          </cell>
          <cell r="B975" t="str">
            <v>BS</v>
          </cell>
          <cell r="C975">
            <v>7.5</v>
          </cell>
          <cell r="D975">
            <v>0</v>
          </cell>
          <cell r="E975">
            <v>7.5</v>
          </cell>
          <cell r="F975">
            <v>7.65</v>
          </cell>
          <cell r="G975">
            <v>7.86</v>
          </cell>
          <cell r="H975">
            <v>8.4600000000000009</v>
          </cell>
          <cell r="I975">
            <v>8.91</v>
          </cell>
        </row>
        <row r="976">
          <cell r="A976">
            <v>98200</v>
          </cell>
          <cell r="B976" t="str">
            <v/>
          </cell>
          <cell r="C976">
            <v>7.5</v>
          </cell>
          <cell r="D976">
            <v>0</v>
          </cell>
          <cell r="E976">
            <v>7.5</v>
          </cell>
          <cell r="F976">
            <v>7.65</v>
          </cell>
          <cell r="G976">
            <v>7.86</v>
          </cell>
          <cell r="H976">
            <v>8.4600000000000009</v>
          </cell>
          <cell r="I976">
            <v>8.91</v>
          </cell>
        </row>
        <row r="977">
          <cell r="A977">
            <v>98210</v>
          </cell>
          <cell r="B977" t="str">
            <v/>
          </cell>
          <cell r="C977">
            <v>7.5</v>
          </cell>
          <cell r="D977">
            <v>0</v>
          </cell>
          <cell r="E977">
            <v>7.5</v>
          </cell>
          <cell r="F977">
            <v>7.65</v>
          </cell>
          <cell r="G977">
            <v>7.86</v>
          </cell>
          <cell r="H977">
            <v>8.4600000000000009</v>
          </cell>
          <cell r="I977">
            <v>8.91</v>
          </cell>
        </row>
        <row r="978">
          <cell r="A978">
            <v>98220</v>
          </cell>
          <cell r="B978" t="str">
            <v/>
          </cell>
          <cell r="C978">
            <v>7.5</v>
          </cell>
          <cell r="D978">
            <v>0</v>
          </cell>
          <cell r="E978">
            <v>7.5</v>
          </cell>
          <cell r="F978">
            <v>7.65</v>
          </cell>
          <cell r="G978">
            <v>7.86</v>
          </cell>
          <cell r="H978">
            <v>8.4600000000000009</v>
          </cell>
          <cell r="I978">
            <v>8.91</v>
          </cell>
        </row>
        <row r="979">
          <cell r="A979">
            <v>98221.48</v>
          </cell>
          <cell r="B979" t="str">
            <v>PX</v>
          </cell>
          <cell r="C979">
            <v>7.5</v>
          </cell>
          <cell r="D979">
            <v>0</v>
          </cell>
          <cell r="E979">
            <v>7.5</v>
          </cell>
          <cell r="F979">
            <v>7.65</v>
          </cell>
          <cell r="G979">
            <v>7.86</v>
          </cell>
          <cell r="H979">
            <v>8.4600000000000009</v>
          </cell>
          <cell r="I979">
            <v>8.91</v>
          </cell>
        </row>
        <row r="980">
          <cell r="A980">
            <v>98230</v>
          </cell>
          <cell r="B980" t="str">
            <v/>
          </cell>
          <cell r="C980">
            <v>7.5</v>
          </cell>
          <cell r="D980">
            <v>0.17</v>
          </cell>
          <cell r="E980">
            <v>7.67</v>
          </cell>
          <cell r="F980">
            <v>7.82</v>
          </cell>
          <cell r="G980">
            <v>8.0300000000000011</v>
          </cell>
          <cell r="H980">
            <v>8.6300000000000008</v>
          </cell>
          <cell r="I980">
            <v>9.08</v>
          </cell>
        </row>
        <row r="981">
          <cell r="A981">
            <v>98236.479999999996</v>
          </cell>
          <cell r="B981" t="str">
            <v>PC</v>
          </cell>
          <cell r="C981">
            <v>7.5</v>
          </cell>
          <cell r="D981">
            <v>0.3</v>
          </cell>
          <cell r="E981">
            <v>7.8</v>
          </cell>
          <cell r="F981">
            <v>7.95</v>
          </cell>
          <cell r="G981">
            <v>8.16</v>
          </cell>
          <cell r="H981">
            <v>8.76</v>
          </cell>
          <cell r="I981">
            <v>9.2099999999999991</v>
          </cell>
        </row>
        <row r="982">
          <cell r="A982">
            <v>98240</v>
          </cell>
          <cell r="B982" t="str">
            <v/>
          </cell>
          <cell r="C982">
            <v>7.5</v>
          </cell>
          <cell r="D982">
            <v>0.37</v>
          </cell>
          <cell r="E982">
            <v>7.87</v>
          </cell>
          <cell r="F982">
            <v>8.02</v>
          </cell>
          <cell r="G982">
            <v>8.23</v>
          </cell>
          <cell r="H982">
            <v>8.83</v>
          </cell>
          <cell r="I982">
            <v>9.2799999999999994</v>
          </cell>
        </row>
        <row r="983">
          <cell r="A983">
            <v>98250</v>
          </cell>
          <cell r="B983" t="str">
            <v/>
          </cell>
          <cell r="C983">
            <v>7.5</v>
          </cell>
          <cell r="D983">
            <v>0.56999999999999995</v>
          </cell>
          <cell r="E983">
            <v>8.07</v>
          </cell>
          <cell r="F983">
            <v>8.2200000000000006</v>
          </cell>
          <cell r="G983">
            <v>8.4300000000000015</v>
          </cell>
          <cell r="H983">
            <v>9.0300000000000011</v>
          </cell>
          <cell r="I983">
            <v>9.48</v>
          </cell>
        </row>
        <row r="984">
          <cell r="A984">
            <v>98251.48</v>
          </cell>
          <cell r="B984" t="str">
            <v>PY - MSE</v>
          </cell>
          <cell r="C984">
            <v>7.5</v>
          </cell>
          <cell r="D984">
            <v>0.6</v>
          </cell>
          <cell r="E984">
            <v>8.1</v>
          </cell>
          <cell r="F984">
            <v>8.25</v>
          </cell>
          <cell r="G984">
            <v>8.4600000000000009</v>
          </cell>
          <cell r="H984">
            <v>9.06</v>
          </cell>
          <cell r="I984">
            <v>9.51</v>
          </cell>
        </row>
        <row r="985">
          <cell r="A985">
            <v>98260</v>
          </cell>
          <cell r="B985" t="str">
            <v/>
          </cell>
          <cell r="C985">
            <v>7.5</v>
          </cell>
          <cell r="D985">
            <v>0.6</v>
          </cell>
          <cell r="E985">
            <v>8.1</v>
          </cell>
          <cell r="F985">
            <v>8.25</v>
          </cell>
          <cell r="G985">
            <v>8.4600000000000009</v>
          </cell>
          <cell r="H985">
            <v>9.06</v>
          </cell>
          <cell r="I985">
            <v>9.51</v>
          </cell>
        </row>
        <row r="986">
          <cell r="A986">
            <v>98270</v>
          </cell>
          <cell r="B986" t="str">
            <v/>
          </cell>
          <cell r="C986">
            <v>7.5</v>
          </cell>
          <cell r="D986">
            <v>0.6</v>
          </cell>
          <cell r="E986">
            <v>8.1</v>
          </cell>
          <cell r="F986">
            <v>8.25</v>
          </cell>
          <cell r="G986">
            <v>8.4600000000000009</v>
          </cell>
          <cell r="H986">
            <v>9.06</v>
          </cell>
          <cell r="I986">
            <v>9.51</v>
          </cell>
        </row>
        <row r="987">
          <cell r="A987">
            <v>98280</v>
          </cell>
          <cell r="B987" t="str">
            <v/>
          </cell>
          <cell r="C987">
            <v>7.5</v>
          </cell>
          <cell r="D987">
            <v>0.6</v>
          </cell>
          <cell r="E987">
            <v>8.1</v>
          </cell>
          <cell r="F987">
            <v>8.25</v>
          </cell>
          <cell r="G987">
            <v>8.4600000000000009</v>
          </cell>
          <cell r="H987">
            <v>9.06</v>
          </cell>
          <cell r="I987">
            <v>9.51</v>
          </cell>
        </row>
        <row r="988">
          <cell r="A988">
            <v>98290</v>
          </cell>
          <cell r="B988" t="str">
            <v/>
          </cell>
          <cell r="C988">
            <v>7.5</v>
          </cell>
          <cell r="D988">
            <v>0.6</v>
          </cell>
          <cell r="E988">
            <v>8.1</v>
          </cell>
          <cell r="F988">
            <v>8.25</v>
          </cell>
          <cell r="G988">
            <v>8.4600000000000009</v>
          </cell>
          <cell r="H988">
            <v>9.06</v>
          </cell>
          <cell r="I988">
            <v>9.51</v>
          </cell>
        </row>
        <row r="989">
          <cell r="A989">
            <v>98300</v>
          </cell>
          <cell r="B989" t="str">
            <v/>
          </cell>
          <cell r="C989">
            <v>7.5</v>
          </cell>
          <cell r="D989">
            <v>0.6</v>
          </cell>
          <cell r="E989">
            <v>8.1</v>
          </cell>
          <cell r="F989">
            <v>8.25</v>
          </cell>
          <cell r="G989">
            <v>8.4600000000000009</v>
          </cell>
          <cell r="H989">
            <v>9.06</v>
          </cell>
          <cell r="I989">
            <v>9.51</v>
          </cell>
        </row>
        <row r="990">
          <cell r="A990">
            <v>98310</v>
          </cell>
          <cell r="B990" t="str">
            <v/>
          </cell>
          <cell r="C990">
            <v>7.5</v>
          </cell>
          <cell r="D990">
            <v>0.6</v>
          </cell>
          <cell r="E990">
            <v>8.1</v>
          </cell>
          <cell r="F990">
            <v>8.25</v>
          </cell>
          <cell r="G990">
            <v>8.4600000000000009</v>
          </cell>
          <cell r="H990">
            <v>9.06</v>
          </cell>
          <cell r="I990">
            <v>9.51</v>
          </cell>
        </row>
        <row r="991">
          <cell r="A991">
            <v>98320</v>
          </cell>
          <cell r="B991" t="str">
            <v/>
          </cell>
          <cell r="C991">
            <v>7.5</v>
          </cell>
          <cell r="D991">
            <v>0.6</v>
          </cell>
          <cell r="E991">
            <v>8.1</v>
          </cell>
          <cell r="F991">
            <v>8.25</v>
          </cell>
          <cell r="G991">
            <v>8.4600000000000009</v>
          </cell>
          <cell r="H991">
            <v>9.06</v>
          </cell>
          <cell r="I991">
            <v>9.51</v>
          </cell>
        </row>
        <row r="992">
          <cell r="A992">
            <v>98330</v>
          </cell>
          <cell r="B992" t="str">
            <v/>
          </cell>
          <cell r="C992">
            <v>7.5</v>
          </cell>
          <cell r="D992">
            <v>0.6</v>
          </cell>
          <cell r="E992">
            <v>8.1</v>
          </cell>
          <cell r="F992">
            <v>8.25</v>
          </cell>
          <cell r="G992">
            <v>8.4600000000000009</v>
          </cell>
          <cell r="H992">
            <v>9.06</v>
          </cell>
          <cell r="I992">
            <v>9.51</v>
          </cell>
        </row>
        <row r="993">
          <cell r="A993">
            <v>98340</v>
          </cell>
          <cell r="B993" t="str">
            <v/>
          </cell>
          <cell r="C993">
            <v>7.5</v>
          </cell>
          <cell r="D993">
            <v>0.6</v>
          </cell>
          <cell r="E993">
            <v>8.1</v>
          </cell>
          <cell r="F993">
            <v>8.25</v>
          </cell>
          <cell r="G993">
            <v>8.4600000000000009</v>
          </cell>
          <cell r="H993">
            <v>9.06</v>
          </cell>
          <cell r="I993">
            <v>9.51</v>
          </cell>
        </row>
        <row r="994">
          <cell r="A994">
            <v>98350</v>
          </cell>
          <cell r="B994" t="str">
            <v/>
          </cell>
          <cell r="C994">
            <v>7.5</v>
          </cell>
          <cell r="D994">
            <v>0.6</v>
          </cell>
          <cell r="E994">
            <v>8.1</v>
          </cell>
          <cell r="F994">
            <v>8.25</v>
          </cell>
          <cell r="G994">
            <v>8.4600000000000009</v>
          </cell>
          <cell r="H994">
            <v>9.06</v>
          </cell>
          <cell r="I994">
            <v>9.51</v>
          </cell>
        </row>
        <row r="995">
          <cell r="A995">
            <v>98360</v>
          </cell>
          <cell r="B995" t="str">
            <v/>
          </cell>
          <cell r="C995">
            <v>7.5</v>
          </cell>
          <cell r="D995">
            <v>0.6</v>
          </cell>
          <cell r="E995">
            <v>8.1</v>
          </cell>
          <cell r="F995">
            <v>8.25</v>
          </cell>
          <cell r="G995">
            <v>8.4600000000000009</v>
          </cell>
          <cell r="H995">
            <v>9.06</v>
          </cell>
          <cell r="I995">
            <v>9.51</v>
          </cell>
        </row>
        <row r="996">
          <cell r="A996">
            <v>98370</v>
          </cell>
          <cell r="B996" t="str">
            <v/>
          </cell>
          <cell r="C996">
            <v>7.5</v>
          </cell>
          <cell r="D996">
            <v>0.6</v>
          </cell>
          <cell r="E996">
            <v>8.1</v>
          </cell>
          <cell r="F996">
            <v>8.25</v>
          </cell>
          <cell r="G996">
            <v>8.4600000000000009</v>
          </cell>
          <cell r="H996">
            <v>9.06</v>
          </cell>
          <cell r="I996">
            <v>9.51</v>
          </cell>
        </row>
        <row r="997">
          <cell r="A997">
            <v>98380</v>
          </cell>
          <cell r="B997" t="str">
            <v/>
          </cell>
          <cell r="C997">
            <v>7.5</v>
          </cell>
          <cell r="D997">
            <v>0.6</v>
          </cell>
          <cell r="E997">
            <v>8.1</v>
          </cell>
          <cell r="F997">
            <v>8.25</v>
          </cell>
          <cell r="G997">
            <v>8.4600000000000009</v>
          </cell>
          <cell r="H997">
            <v>9.06</v>
          </cell>
          <cell r="I997">
            <v>9.51</v>
          </cell>
        </row>
        <row r="998">
          <cell r="A998">
            <v>98390</v>
          </cell>
          <cell r="B998" t="str">
            <v/>
          </cell>
          <cell r="C998">
            <v>7.5</v>
          </cell>
          <cell r="D998">
            <v>0.6</v>
          </cell>
          <cell r="E998">
            <v>8.1</v>
          </cell>
          <cell r="F998">
            <v>8.25</v>
          </cell>
          <cell r="G998">
            <v>8.4600000000000009</v>
          </cell>
          <cell r="H998">
            <v>9.06</v>
          </cell>
          <cell r="I998">
            <v>9.51</v>
          </cell>
        </row>
        <row r="999">
          <cell r="A999">
            <v>98400</v>
          </cell>
          <cell r="B999" t="str">
            <v/>
          </cell>
          <cell r="C999">
            <v>7.5</v>
          </cell>
          <cell r="D999">
            <v>0.6</v>
          </cell>
          <cell r="E999">
            <v>8.1</v>
          </cell>
          <cell r="F999">
            <v>8.25</v>
          </cell>
          <cell r="G999">
            <v>8.4600000000000009</v>
          </cell>
          <cell r="H999">
            <v>9.06</v>
          </cell>
          <cell r="I999">
            <v>9.51</v>
          </cell>
        </row>
        <row r="1000">
          <cell r="A1000">
            <v>98410</v>
          </cell>
          <cell r="B1000" t="str">
            <v/>
          </cell>
          <cell r="C1000">
            <v>7.5</v>
          </cell>
          <cell r="D1000">
            <v>0.6</v>
          </cell>
          <cell r="E1000">
            <v>8.1</v>
          </cell>
          <cell r="F1000">
            <v>8.25</v>
          </cell>
          <cell r="G1000">
            <v>8.4600000000000009</v>
          </cell>
          <cell r="H1000">
            <v>9.06</v>
          </cell>
          <cell r="I1000">
            <v>9.51</v>
          </cell>
        </row>
        <row r="1001">
          <cell r="A1001">
            <v>98420</v>
          </cell>
          <cell r="B1001" t="str">
            <v/>
          </cell>
          <cell r="C1001">
            <v>7.5</v>
          </cell>
          <cell r="D1001">
            <v>0.6</v>
          </cell>
          <cell r="E1001">
            <v>8.1</v>
          </cell>
          <cell r="F1001">
            <v>8.25</v>
          </cell>
          <cell r="G1001">
            <v>8.4600000000000009</v>
          </cell>
          <cell r="H1001">
            <v>9.06</v>
          </cell>
          <cell r="I1001">
            <v>9.51</v>
          </cell>
        </row>
        <row r="1002">
          <cell r="A1002">
            <v>98430</v>
          </cell>
          <cell r="B1002" t="str">
            <v/>
          </cell>
          <cell r="C1002">
            <v>7.5</v>
          </cell>
          <cell r="D1002">
            <v>0.6</v>
          </cell>
          <cell r="E1002">
            <v>8.1</v>
          </cell>
          <cell r="F1002">
            <v>8.25</v>
          </cell>
          <cell r="G1002">
            <v>8.4600000000000009</v>
          </cell>
          <cell r="H1002">
            <v>9.06</v>
          </cell>
          <cell r="I1002">
            <v>9.51</v>
          </cell>
        </row>
        <row r="1003">
          <cell r="A1003">
            <v>98440</v>
          </cell>
          <cell r="B1003" t="str">
            <v/>
          </cell>
          <cell r="C1003">
            <v>7.5</v>
          </cell>
          <cell r="D1003">
            <v>0.6</v>
          </cell>
          <cell r="E1003">
            <v>8.1</v>
          </cell>
          <cell r="F1003">
            <v>8.25</v>
          </cell>
          <cell r="G1003">
            <v>8.4600000000000009</v>
          </cell>
          <cell r="H1003">
            <v>9.06</v>
          </cell>
          <cell r="I1003">
            <v>9.51</v>
          </cell>
        </row>
        <row r="1004">
          <cell r="A1004">
            <v>98450</v>
          </cell>
          <cell r="B1004" t="str">
            <v/>
          </cell>
          <cell r="C1004">
            <v>7.5</v>
          </cell>
          <cell r="D1004">
            <v>0.6</v>
          </cell>
          <cell r="E1004">
            <v>8.1</v>
          </cell>
          <cell r="F1004">
            <v>8.25</v>
          </cell>
          <cell r="G1004">
            <v>8.4600000000000009</v>
          </cell>
          <cell r="H1004">
            <v>9.06</v>
          </cell>
          <cell r="I1004">
            <v>9.51</v>
          </cell>
        </row>
        <row r="1005">
          <cell r="A1005">
            <v>98460</v>
          </cell>
          <cell r="B1005" t="str">
            <v/>
          </cell>
          <cell r="C1005">
            <v>7.5</v>
          </cell>
          <cell r="D1005">
            <v>0.6</v>
          </cell>
          <cell r="E1005">
            <v>8.1</v>
          </cell>
          <cell r="F1005">
            <v>8.25</v>
          </cell>
          <cell r="G1005">
            <v>8.4600000000000009</v>
          </cell>
          <cell r="H1005">
            <v>9.06</v>
          </cell>
          <cell r="I1005">
            <v>9.51</v>
          </cell>
        </row>
        <row r="1006">
          <cell r="A1006">
            <v>98470</v>
          </cell>
          <cell r="B1006" t="str">
            <v/>
          </cell>
          <cell r="C1006">
            <v>7.5</v>
          </cell>
          <cell r="D1006">
            <v>0.6</v>
          </cell>
          <cell r="E1006">
            <v>8.1</v>
          </cell>
          <cell r="F1006">
            <v>8.25</v>
          </cell>
          <cell r="G1006">
            <v>8.4600000000000009</v>
          </cell>
          <cell r="H1006">
            <v>9.06</v>
          </cell>
          <cell r="I1006">
            <v>9.51</v>
          </cell>
        </row>
        <row r="1007">
          <cell r="A1007">
            <v>98471.16</v>
          </cell>
          <cell r="B1007" t="str">
            <v>PY - MSE</v>
          </cell>
          <cell r="C1007">
            <v>7.5</v>
          </cell>
          <cell r="D1007">
            <v>0.6</v>
          </cell>
          <cell r="E1007">
            <v>8.1</v>
          </cell>
          <cell r="F1007">
            <v>8.25</v>
          </cell>
          <cell r="G1007">
            <v>8.4600000000000009</v>
          </cell>
          <cell r="H1007">
            <v>9.06</v>
          </cell>
          <cell r="I1007">
            <v>9.51</v>
          </cell>
        </row>
        <row r="1008">
          <cell r="A1008">
            <v>98480</v>
          </cell>
          <cell r="B1008" t="str">
            <v/>
          </cell>
          <cell r="C1008">
            <v>7.5</v>
          </cell>
          <cell r="D1008">
            <v>0.42</v>
          </cell>
          <cell r="E1008">
            <v>7.92</v>
          </cell>
          <cell r="F1008">
            <v>8.07</v>
          </cell>
          <cell r="G1008">
            <v>8.2800000000000011</v>
          </cell>
          <cell r="H1008">
            <v>8.8800000000000008</v>
          </cell>
          <cell r="I1008">
            <v>9.33</v>
          </cell>
        </row>
        <row r="1009">
          <cell r="A1009">
            <v>98486.16</v>
          </cell>
          <cell r="B1009" t="str">
            <v>PT</v>
          </cell>
          <cell r="C1009">
            <v>7.5</v>
          </cell>
          <cell r="D1009">
            <v>0.3</v>
          </cell>
          <cell r="E1009">
            <v>7.8</v>
          </cell>
          <cell r="F1009">
            <v>7.95</v>
          </cell>
          <cell r="G1009">
            <v>8.16</v>
          </cell>
          <cell r="H1009">
            <v>8.76</v>
          </cell>
          <cell r="I1009">
            <v>9.2099999999999991</v>
          </cell>
        </row>
        <row r="1010">
          <cell r="A1010">
            <v>98490</v>
          </cell>
          <cell r="B1010" t="str">
            <v/>
          </cell>
          <cell r="C1010">
            <v>7.5</v>
          </cell>
          <cell r="D1010">
            <v>0.22</v>
          </cell>
          <cell r="E1010">
            <v>7.72</v>
          </cell>
          <cell r="F1010">
            <v>7.87</v>
          </cell>
          <cell r="G1010">
            <v>8.08</v>
          </cell>
          <cell r="H1010">
            <v>8.68</v>
          </cell>
          <cell r="I1010">
            <v>9.129999999999999</v>
          </cell>
        </row>
        <row r="1011">
          <cell r="A1011">
            <v>98500</v>
          </cell>
          <cell r="B1011" t="str">
            <v/>
          </cell>
          <cell r="C1011">
            <v>7.5</v>
          </cell>
          <cell r="D1011">
            <v>0.02</v>
          </cell>
          <cell r="E1011">
            <v>7.52</v>
          </cell>
          <cell r="F1011">
            <v>7.67</v>
          </cell>
          <cell r="G1011">
            <v>7.88</v>
          </cell>
          <cell r="H1011">
            <v>8.48</v>
          </cell>
          <cell r="I1011">
            <v>8.93</v>
          </cell>
        </row>
        <row r="1012">
          <cell r="A1012">
            <v>98501.16</v>
          </cell>
          <cell r="B1012" t="str">
            <v>PX</v>
          </cell>
          <cell r="C1012">
            <v>7.5</v>
          </cell>
          <cell r="D1012">
            <v>0</v>
          </cell>
          <cell r="E1012">
            <v>7.5</v>
          </cell>
          <cell r="F1012">
            <v>7.65</v>
          </cell>
          <cell r="G1012">
            <v>7.86</v>
          </cell>
          <cell r="H1012">
            <v>8.4600000000000009</v>
          </cell>
          <cell r="I1012">
            <v>8.91</v>
          </cell>
        </row>
        <row r="1013">
          <cell r="A1013">
            <v>98510</v>
          </cell>
          <cell r="B1013" t="str">
            <v/>
          </cell>
          <cell r="C1013">
            <v>7.5</v>
          </cell>
          <cell r="D1013">
            <v>0</v>
          </cell>
          <cell r="E1013">
            <v>7.5</v>
          </cell>
          <cell r="F1013">
            <v>7.65</v>
          </cell>
          <cell r="G1013">
            <v>7.86</v>
          </cell>
          <cell r="H1013">
            <v>8.4600000000000009</v>
          </cell>
          <cell r="I1013">
            <v>8.91</v>
          </cell>
        </row>
        <row r="1014">
          <cell r="A1014">
            <v>98520</v>
          </cell>
          <cell r="B1014" t="str">
            <v/>
          </cell>
          <cell r="C1014">
            <v>7.5</v>
          </cell>
          <cell r="D1014">
            <v>0</v>
          </cell>
          <cell r="E1014">
            <v>7.5</v>
          </cell>
          <cell r="F1014">
            <v>7.65</v>
          </cell>
          <cell r="G1014">
            <v>7.86</v>
          </cell>
          <cell r="H1014">
            <v>8.4600000000000009</v>
          </cell>
          <cell r="I1014">
            <v>8.91</v>
          </cell>
        </row>
        <row r="1015">
          <cell r="A1015">
            <v>98530</v>
          </cell>
          <cell r="B1015" t="str">
            <v/>
          </cell>
          <cell r="C1015">
            <v>7.5</v>
          </cell>
          <cell r="D1015">
            <v>0</v>
          </cell>
          <cell r="E1015">
            <v>7.5</v>
          </cell>
          <cell r="F1015">
            <v>7.65</v>
          </cell>
          <cell r="G1015">
            <v>7.86</v>
          </cell>
          <cell r="H1015">
            <v>8.4600000000000009</v>
          </cell>
          <cell r="I1015">
            <v>8.91</v>
          </cell>
        </row>
        <row r="1016">
          <cell r="A1016">
            <v>98531.16</v>
          </cell>
          <cell r="B1016" t="str">
            <v>BS</v>
          </cell>
          <cell r="C1016">
            <v>7.5</v>
          </cell>
          <cell r="D1016">
            <v>0</v>
          </cell>
          <cell r="E1016">
            <v>7.5</v>
          </cell>
          <cell r="F1016">
            <v>7.65</v>
          </cell>
          <cell r="G1016">
            <v>7.86</v>
          </cell>
          <cell r="H1016">
            <v>8.4600000000000009</v>
          </cell>
          <cell r="I1016">
            <v>8.91</v>
          </cell>
        </row>
        <row r="1017">
          <cell r="A1017">
            <v>98540</v>
          </cell>
          <cell r="B1017" t="str">
            <v/>
          </cell>
          <cell r="C1017">
            <v>7.5</v>
          </cell>
          <cell r="D1017">
            <v>0</v>
          </cell>
          <cell r="E1017">
            <v>7.5</v>
          </cell>
          <cell r="F1017">
            <v>7.65</v>
          </cell>
          <cell r="G1017">
            <v>7.86</v>
          </cell>
          <cell r="H1017">
            <v>8.4600000000000009</v>
          </cell>
          <cell r="I1017">
            <v>8.91</v>
          </cell>
        </row>
        <row r="1018">
          <cell r="A1018">
            <v>98550</v>
          </cell>
          <cell r="B1018" t="str">
            <v/>
          </cell>
          <cell r="C1018">
            <v>7.5</v>
          </cell>
          <cell r="D1018">
            <v>0</v>
          </cell>
          <cell r="E1018">
            <v>7.5</v>
          </cell>
          <cell r="F1018">
            <v>7.65</v>
          </cell>
          <cell r="G1018">
            <v>7.86</v>
          </cell>
          <cell r="H1018">
            <v>8.4600000000000009</v>
          </cell>
          <cell r="I1018">
            <v>8.91</v>
          </cell>
        </row>
        <row r="1019">
          <cell r="A1019">
            <v>98560</v>
          </cell>
          <cell r="B1019" t="str">
            <v/>
          </cell>
          <cell r="C1019">
            <v>7.5</v>
          </cell>
          <cell r="D1019">
            <v>0</v>
          </cell>
          <cell r="E1019">
            <v>7.5</v>
          </cell>
          <cell r="F1019">
            <v>7.65</v>
          </cell>
          <cell r="G1019">
            <v>7.86</v>
          </cell>
          <cell r="H1019">
            <v>8.4600000000000009</v>
          </cell>
          <cell r="I1019">
            <v>8.91</v>
          </cell>
        </row>
        <row r="1020">
          <cell r="A1020">
            <v>98570</v>
          </cell>
          <cell r="B1020" t="str">
            <v/>
          </cell>
          <cell r="C1020">
            <v>7.5</v>
          </cell>
          <cell r="D1020">
            <v>0</v>
          </cell>
          <cell r="E1020">
            <v>7.5</v>
          </cell>
          <cell r="F1020">
            <v>7.65</v>
          </cell>
          <cell r="G1020">
            <v>7.86</v>
          </cell>
          <cell r="H1020">
            <v>8.4600000000000009</v>
          </cell>
          <cell r="I1020">
            <v>8.91</v>
          </cell>
        </row>
        <row r="1021">
          <cell r="A1021">
            <v>98580</v>
          </cell>
          <cell r="B1021" t="str">
            <v/>
          </cell>
          <cell r="C1021">
            <v>7.5</v>
          </cell>
          <cell r="D1021">
            <v>0</v>
          </cell>
          <cell r="E1021">
            <v>7.5</v>
          </cell>
          <cell r="F1021">
            <v>7.65</v>
          </cell>
          <cell r="G1021">
            <v>7.86</v>
          </cell>
          <cell r="H1021">
            <v>8.4600000000000009</v>
          </cell>
          <cell r="I1021">
            <v>8.91</v>
          </cell>
        </row>
        <row r="1022">
          <cell r="A1022">
            <v>98588.14</v>
          </cell>
          <cell r="B1022" t="str">
            <v/>
          </cell>
          <cell r="C1022">
            <v>7.5</v>
          </cell>
          <cell r="D1022">
            <v>0</v>
          </cell>
          <cell r="E1022">
            <v>7.5</v>
          </cell>
          <cell r="F1022">
            <v>7.65</v>
          </cell>
          <cell r="G1022">
            <v>7.86</v>
          </cell>
          <cell r="H1022">
            <v>8.4600000000000009</v>
          </cell>
          <cell r="I1022">
            <v>8.91</v>
          </cell>
        </row>
        <row r="1024">
          <cell r="A1024">
            <v>98653.65</v>
          </cell>
          <cell r="B1024" t="str">
            <v/>
          </cell>
          <cell r="C1024">
            <v>7.5</v>
          </cell>
          <cell r="D1024">
            <v>0</v>
          </cell>
          <cell r="E1024">
            <v>7.5</v>
          </cell>
          <cell r="F1024">
            <v>7.65</v>
          </cell>
          <cell r="G1024">
            <v>7.86</v>
          </cell>
          <cell r="H1024">
            <v>8.4600000000000009</v>
          </cell>
          <cell r="I1024">
            <v>8.91</v>
          </cell>
        </row>
        <row r="1025">
          <cell r="A1025">
            <v>98660</v>
          </cell>
          <cell r="B1025" t="str">
            <v/>
          </cell>
          <cell r="C1025">
            <v>7.5</v>
          </cell>
          <cell r="D1025">
            <v>0</v>
          </cell>
          <cell r="E1025">
            <v>7.5</v>
          </cell>
          <cell r="F1025">
            <v>7.65</v>
          </cell>
          <cell r="G1025">
            <v>7.86</v>
          </cell>
          <cell r="H1025">
            <v>8.4600000000000009</v>
          </cell>
          <cell r="I1025">
            <v>8.91</v>
          </cell>
        </row>
        <row r="1026">
          <cell r="A1026">
            <v>98670</v>
          </cell>
          <cell r="B1026" t="str">
            <v/>
          </cell>
          <cell r="C1026">
            <v>7.5</v>
          </cell>
          <cell r="D1026">
            <v>0</v>
          </cell>
          <cell r="E1026">
            <v>7.5</v>
          </cell>
          <cell r="F1026">
            <v>7.65</v>
          </cell>
          <cell r="G1026">
            <v>7.86</v>
          </cell>
          <cell r="H1026">
            <v>8.4600000000000009</v>
          </cell>
          <cell r="I1026">
            <v>8.91</v>
          </cell>
        </row>
        <row r="1027">
          <cell r="A1027">
            <v>98680</v>
          </cell>
          <cell r="B1027" t="str">
            <v/>
          </cell>
          <cell r="C1027">
            <v>7.5</v>
          </cell>
          <cell r="D1027">
            <v>0</v>
          </cell>
          <cell r="E1027">
            <v>7.5</v>
          </cell>
          <cell r="F1027">
            <v>7.65</v>
          </cell>
          <cell r="G1027">
            <v>7.86</v>
          </cell>
          <cell r="H1027">
            <v>8.4600000000000009</v>
          </cell>
          <cell r="I1027">
            <v>8.91</v>
          </cell>
        </row>
        <row r="1028">
          <cell r="A1028">
            <v>98690</v>
          </cell>
          <cell r="B1028" t="str">
            <v/>
          </cell>
          <cell r="C1028">
            <v>7.5</v>
          </cell>
          <cell r="D1028">
            <v>0</v>
          </cell>
          <cell r="E1028">
            <v>7.5</v>
          </cell>
          <cell r="F1028">
            <v>7.65</v>
          </cell>
          <cell r="G1028">
            <v>7.86</v>
          </cell>
          <cell r="H1028">
            <v>8.4600000000000009</v>
          </cell>
          <cell r="I1028">
            <v>8.91</v>
          </cell>
        </row>
        <row r="1029">
          <cell r="A1029">
            <v>98700</v>
          </cell>
          <cell r="B1029" t="str">
            <v/>
          </cell>
          <cell r="C1029">
            <v>7.5</v>
          </cell>
          <cell r="D1029">
            <v>0</v>
          </cell>
          <cell r="E1029">
            <v>7.5</v>
          </cell>
          <cell r="F1029">
            <v>7.65</v>
          </cell>
          <cell r="G1029">
            <v>7.86</v>
          </cell>
          <cell r="H1029">
            <v>8.4600000000000009</v>
          </cell>
          <cell r="I1029">
            <v>8.91</v>
          </cell>
        </row>
        <row r="1030">
          <cell r="A1030">
            <v>98710</v>
          </cell>
          <cell r="B1030" t="str">
            <v/>
          </cell>
          <cell r="C1030">
            <v>7.5</v>
          </cell>
          <cell r="D1030">
            <v>0</v>
          </cell>
          <cell r="E1030">
            <v>7.5</v>
          </cell>
          <cell r="F1030">
            <v>7.65</v>
          </cell>
          <cell r="G1030">
            <v>7.86</v>
          </cell>
          <cell r="H1030">
            <v>8.4600000000000009</v>
          </cell>
          <cell r="I1030">
            <v>8.91</v>
          </cell>
        </row>
        <row r="1031">
          <cell r="A1031">
            <v>98720</v>
          </cell>
          <cell r="B1031" t="str">
            <v/>
          </cell>
          <cell r="C1031">
            <v>7.5</v>
          </cell>
          <cell r="D1031">
            <v>0</v>
          </cell>
          <cell r="E1031">
            <v>7.5</v>
          </cell>
          <cell r="F1031">
            <v>7.65</v>
          </cell>
          <cell r="G1031">
            <v>7.86</v>
          </cell>
          <cell r="H1031">
            <v>8.4600000000000009</v>
          </cell>
          <cell r="I1031">
            <v>8.91</v>
          </cell>
        </row>
        <row r="1032">
          <cell r="A1032">
            <v>98730</v>
          </cell>
          <cell r="B1032" t="str">
            <v/>
          </cell>
          <cell r="C1032">
            <v>7.5</v>
          </cell>
          <cell r="D1032">
            <v>0</v>
          </cell>
          <cell r="E1032">
            <v>7.5</v>
          </cell>
          <cell r="F1032">
            <v>7.65</v>
          </cell>
          <cell r="G1032">
            <v>7.86</v>
          </cell>
          <cell r="H1032">
            <v>8.4600000000000009</v>
          </cell>
          <cell r="I1032">
            <v>8.91</v>
          </cell>
        </row>
        <row r="1033">
          <cell r="A1033">
            <v>98740</v>
          </cell>
          <cell r="B1033" t="str">
            <v/>
          </cell>
          <cell r="C1033">
            <v>7.5</v>
          </cell>
          <cell r="D1033">
            <v>0</v>
          </cell>
          <cell r="E1033">
            <v>7.5</v>
          </cell>
          <cell r="F1033">
            <v>7.65</v>
          </cell>
          <cell r="G1033">
            <v>7.86</v>
          </cell>
          <cell r="H1033">
            <v>8.4600000000000009</v>
          </cell>
          <cell r="I1033">
            <v>8.91</v>
          </cell>
        </row>
        <row r="1034">
          <cell r="A1034">
            <v>98750</v>
          </cell>
          <cell r="B1034" t="str">
            <v/>
          </cell>
          <cell r="C1034">
            <v>7.5</v>
          </cell>
          <cell r="D1034">
            <v>0</v>
          </cell>
          <cell r="E1034">
            <v>7.5</v>
          </cell>
          <cell r="F1034">
            <v>7.65</v>
          </cell>
          <cell r="G1034">
            <v>7.86</v>
          </cell>
          <cell r="H1034">
            <v>8.4600000000000009</v>
          </cell>
          <cell r="I1034">
            <v>8.91</v>
          </cell>
        </row>
        <row r="1035">
          <cell r="A1035">
            <v>98760</v>
          </cell>
          <cell r="B1035" t="str">
            <v/>
          </cell>
          <cell r="C1035">
            <v>7.5</v>
          </cell>
          <cell r="D1035">
            <v>0</v>
          </cell>
          <cell r="E1035">
            <v>7.5</v>
          </cell>
          <cell r="F1035">
            <v>7.65</v>
          </cell>
          <cell r="G1035">
            <v>7.86</v>
          </cell>
          <cell r="H1035">
            <v>8.4600000000000009</v>
          </cell>
          <cell r="I1035">
            <v>8.91</v>
          </cell>
        </row>
        <row r="1036">
          <cell r="A1036">
            <v>98760.72</v>
          </cell>
          <cell r="B1036" t="str">
            <v>BS</v>
          </cell>
          <cell r="C1036">
            <v>7.5</v>
          </cell>
          <cell r="D1036">
            <v>0</v>
          </cell>
          <cell r="E1036">
            <v>7.5</v>
          </cell>
          <cell r="F1036">
            <v>7.65</v>
          </cell>
          <cell r="G1036">
            <v>7.86</v>
          </cell>
          <cell r="H1036">
            <v>8.4600000000000009</v>
          </cell>
          <cell r="I1036">
            <v>8.91</v>
          </cell>
        </row>
        <row r="1037">
          <cell r="A1037">
            <v>98770</v>
          </cell>
          <cell r="B1037" t="str">
            <v/>
          </cell>
          <cell r="C1037">
            <v>7.5</v>
          </cell>
          <cell r="D1037">
            <v>0</v>
          </cell>
          <cell r="E1037">
            <v>7.5</v>
          </cell>
          <cell r="F1037">
            <v>7.65</v>
          </cell>
          <cell r="G1037">
            <v>7.86</v>
          </cell>
          <cell r="H1037">
            <v>8.4600000000000009</v>
          </cell>
          <cell r="I1037">
            <v>8.91</v>
          </cell>
        </row>
        <row r="1038">
          <cell r="A1038">
            <v>98780</v>
          </cell>
          <cell r="B1038" t="str">
            <v/>
          </cell>
          <cell r="C1038">
            <v>7.5</v>
          </cell>
          <cell r="D1038">
            <v>0</v>
          </cell>
          <cell r="E1038">
            <v>7.5</v>
          </cell>
          <cell r="F1038">
            <v>7.65</v>
          </cell>
          <cell r="G1038">
            <v>7.86</v>
          </cell>
          <cell r="H1038">
            <v>8.4600000000000009</v>
          </cell>
          <cell r="I1038">
            <v>8.91</v>
          </cell>
        </row>
        <row r="1039">
          <cell r="A1039">
            <v>98790</v>
          </cell>
          <cell r="B1039" t="str">
            <v/>
          </cell>
          <cell r="C1039">
            <v>7.5</v>
          </cell>
          <cell r="D1039">
            <v>0</v>
          </cell>
          <cell r="E1039">
            <v>7.5</v>
          </cell>
          <cell r="F1039">
            <v>7.65</v>
          </cell>
          <cell r="G1039">
            <v>7.86</v>
          </cell>
          <cell r="H1039">
            <v>8.4600000000000009</v>
          </cell>
          <cell r="I1039">
            <v>8.91</v>
          </cell>
        </row>
        <row r="1040">
          <cell r="A1040">
            <v>98790.720000000001</v>
          </cell>
          <cell r="B1040" t="str">
            <v>PX</v>
          </cell>
          <cell r="C1040">
            <v>7.5</v>
          </cell>
          <cell r="D1040">
            <v>0</v>
          </cell>
          <cell r="E1040">
            <v>7.5</v>
          </cell>
          <cell r="F1040">
            <v>7.65</v>
          </cell>
          <cell r="G1040">
            <v>7.86</v>
          </cell>
          <cell r="H1040">
            <v>8.4600000000000009</v>
          </cell>
          <cell r="I1040">
            <v>8.91</v>
          </cell>
        </row>
        <row r="1041">
          <cell r="A1041">
            <v>98800</v>
          </cell>
          <cell r="B1041" t="str">
            <v/>
          </cell>
          <cell r="C1041">
            <v>7.5</v>
          </cell>
          <cell r="D1041">
            <v>0.18</v>
          </cell>
          <cell r="E1041">
            <v>7.68</v>
          </cell>
          <cell r="F1041">
            <v>7.83</v>
          </cell>
          <cell r="G1041">
            <v>8.0400000000000009</v>
          </cell>
          <cell r="H1041">
            <v>8.64</v>
          </cell>
          <cell r="I1041">
            <v>9.09</v>
          </cell>
        </row>
        <row r="1042">
          <cell r="A1042">
            <v>98805.72</v>
          </cell>
          <cell r="B1042" t="str">
            <v>PC</v>
          </cell>
          <cell r="C1042">
            <v>7.5</v>
          </cell>
          <cell r="D1042">
            <v>0.3</v>
          </cell>
          <cell r="E1042">
            <v>7.8</v>
          </cell>
          <cell r="F1042">
            <v>7.95</v>
          </cell>
          <cell r="G1042">
            <v>8.16</v>
          </cell>
          <cell r="H1042">
            <v>8.76</v>
          </cell>
          <cell r="I1042">
            <v>9.2099999999999991</v>
          </cell>
        </row>
        <row r="1043">
          <cell r="A1043">
            <v>98810</v>
          </cell>
          <cell r="B1043" t="str">
            <v/>
          </cell>
          <cell r="C1043">
            <v>7.5</v>
          </cell>
          <cell r="D1043">
            <v>0.38</v>
          </cell>
          <cell r="E1043">
            <v>7.88</v>
          </cell>
          <cell r="F1043">
            <v>8.0299999999999994</v>
          </cell>
          <cell r="G1043">
            <v>8.24</v>
          </cell>
          <cell r="H1043">
            <v>8.84</v>
          </cell>
          <cell r="I1043">
            <v>9.2899999999999991</v>
          </cell>
        </row>
        <row r="1044">
          <cell r="A1044">
            <v>98820</v>
          </cell>
          <cell r="B1044" t="str">
            <v/>
          </cell>
          <cell r="C1044">
            <v>7.5</v>
          </cell>
          <cell r="D1044">
            <v>0.57999999999999996</v>
          </cell>
          <cell r="E1044">
            <v>8.08</v>
          </cell>
          <cell r="F1044">
            <v>8.23</v>
          </cell>
          <cell r="G1044">
            <v>8.4400000000000013</v>
          </cell>
          <cell r="H1044">
            <v>9.0400000000000009</v>
          </cell>
          <cell r="I1044">
            <v>9.49</v>
          </cell>
        </row>
        <row r="1045">
          <cell r="A1045">
            <v>98820.72</v>
          </cell>
          <cell r="B1045" t="str">
            <v>PY - MSE</v>
          </cell>
          <cell r="C1045">
            <v>7.5</v>
          </cell>
          <cell r="D1045">
            <v>0.6</v>
          </cell>
          <cell r="E1045">
            <v>8.1</v>
          </cell>
          <cell r="F1045">
            <v>8.25</v>
          </cell>
          <cell r="G1045">
            <v>8.4600000000000009</v>
          </cell>
          <cell r="H1045">
            <v>9.06</v>
          </cell>
          <cell r="I1045">
            <v>9.51</v>
          </cell>
        </row>
        <row r="1046">
          <cell r="A1046">
            <v>98830</v>
          </cell>
          <cell r="B1046" t="str">
            <v/>
          </cell>
          <cell r="C1046">
            <v>7.5</v>
          </cell>
          <cell r="D1046">
            <v>0.6</v>
          </cell>
          <cell r="E1046">
            <v>8.1</v>
          </cell>
          <cell r="F1046">
            <v>8.25</v>
          </cell>
          <cell r="G1046">
            <v>8.4600000000000009</v>
          </cell>
          <cell r="H1046">
            <v>9.06</v>
          </cell>
          <cell r="I1046">
            <v>9.51</v>
          </cell>
        </row>
        <row r="1047">
          <cell r="A1047">
            <v>98840</v>
          </cell>
          <cell r="B1047" t="str">
            <v/>
          </cell>
          <cell r="C1047">
            <v>7.5</v>
          </cell>
          <cell r="D1047">
            <v>0.6</v>
          </cell>
          <cell r="E1047">
            <v>8.1</v>
          </cell>
          <cell r="F1047">
            <v>8.25</v>
          </cell>
          <cell r="G1047">
            <v>8.4600000000000009</v>
          </cell>
          <cell r="H1047">
            <v>9.06</v>
          </cell>
          <cell r="I1047">
            <v>9.51</v>
          </cell>
        </row>
        <row r="1048">
          <cell r="A1048">
            <v>98850</v>
          </cell>
          <cell r="B1048" t="str">
            <v/>
          </cell>
          <cell r="C1048">
            <v>7.5</v>
          </cell>
          <cell r="D1048">
            <v>0.6</v>
          </cell>
          <cell r="E1048">
            <v>8.1</v>
          </cell>
          <cell r="F1048">
            <v>8.25</v>
          </cell>
          <cell r="G1048">
            <v>8.4600000000000009</v>
          </cell>
          <cell r="H1048">
            <v>9.06</v>
          </cell>
          <cell r="I1048">
            <v>9.51</v>
          </cell>
        </row>
        <row r="1049">
          <cell r="A1049">
            <v>98860</v>
          </cell>
          <cell r="B1049" t="str">
            <v/>
          </cell>
          <cell r="C1049">
            <v>7.5</v>
          </cell>
          <cell r="D1049">
            <v>0.6</v>
          </cell>
          <cell r="E1049">
            <v>8.1</v>
          </cell>
          <cell r="F1049">
            <v>8.25</v>
          </cell>
          <cell r="G1049">
            <v>8.4600000000000009</v>
          </cell>
          <cell r="H1049">
            <v>9.06</v>
          </cell>
          <cell r="I1049">
            <v>9.51</v>
          </cell>
        </row>
        <row r="1050">
          <cell r="A1050">
            <v>98870</v>
          </cell>
          <cell r="B1050" t="str">
            <v/>
          </cell>
          <cell r="C1050">
            <v>7.5</v>
          </cell>
          <cell r="D1050">
            <v>0.6</v>
          </cell>
          <cell r="E1050">
            <v>8.1</v>
          </cell>
          <cell r="F1050">
            <v>8.25</v>
          </cell>
          <cell r="G1050">
            <v>8.4600000000000009</v>
          </cell>
          <cell r="H1050">
            <v>9.06</v>
          </cell>
          <cell r="I1050">
            <v>9.51</v>
          </cell>
        </row>
        <row r="1051">
          <cell r="A1051">
            <v>98880</v>
          </cell>
          <cell r="B1051" t="str">
            <v/>
          </cell>
          <cell r="C1051">
            <v>7.5</v>
          </cell>
          <cell r="D1051">
            <v>0.6</v>
          </cell>
          <cell r="E1051">
            <v>8.1</v>
          </cell>
          <cell r="F1051">
            <v>8.25</v>
          </cell>
          <cell r="G1051">
            <v>8.4600000000000009</v>
          </cell>
          <cell r="H1051">
            <v>9.06</v>
          </cell>
          <cell r="I1051">
            <v>9.51</v>
          </cell>
        </row>
        <row r="1052">
          <cell r="A1052">
            <v>98890</v>
          </cell>
          <cell r="B1052" t="str">
            <v/>
          </cell>
          <cell r="C1052">
            <v>7.5</v>
          </cell>
          <cell r="D1052">
            <v>0.6</v>
          </cell>
          <cell r="E1052">
            <v>8.1</v>
          </cell>
          <cell r="F1052">
            <v>8.25</v>
          </cell>
          <cell r="G1052">
            <v>8.4600000000000009</v>
          </cell>
          <cell r="H1052">
            <v>9.06</v>
          </cell>
          <cell r="I1052">
            <v>9.51</v>
          </cell>
        </row>
        <row r="1053">
          <cell r="A1053">
            <v>98900</v>
          </cell>
          <cell r="B1053" t="str">
            <v/>
          </cell>
          <cell r="C1053">
            <v>7.5</v>
          </cell>
          <cell r="D1053">
            <v>0.6</v>
          </cell>
          <cell r="E1053">
            <v>8.1</v>
          </cell>
          <cell r="F1053">
            <v>8.25</v>
          </cell>
          <cell r="G1053">
            <v>8.4600000000000009</v>
          </cell>
          <cell r="H1053">
            <v>9.06</v>
          </cell>
          <cell r="I1053">
            <v>9.51</v>
          </cell>
        </row>
        <row r="1054">
          <cell r="A1054">
            <v>98910</v>
          </cell>
          <cell r="B1054" t="str">
            <v/>
          </cell>
          <cell r="C1054">
            <v>7.5</v>
          </cell>
          <cell r="D1054">
            <v>0.6</v>
          </cell>
          <cell r="E1054">
            <v>8.1</v>
          </cell>
          <cell r="F1054">
            <v>8.25</v>
          </cell>
          <cell r="G1054">
            <v>8.4600000000000009</v>
          </cell>
          <cell r="H1054">
            <v>9.06</v>
          </cell>
          <cell r="I1054">
            <v>9.51</v>
          </cell>
        </row>
        <row r="1055">
          <cell r="A1055">
            <v>98920</v>
          </cell>
          <cell r="B1055" t="str">
            <v/>
          </cell>
          <cell r="C1055">
            <v>7.5</v>
          </cell>
          <cell r="D1055">
            <v>0.6</v>
          </cell>
          <cell r="E1055">
            <v>8.1</v>
          </cell>
          <cell r="F1055">
            <v>8.25</v>
          </cell>
          <cell r="G1055">
            <v>8.4600000000000009</v>
          </cell>
          <cell r="H1055">
            <v>9.06</v>
          </cell>
          <cell r="I1055">
            <v>9.51</v>
          </cell>
        </row>
        <row r="1056">
          <cell r="A1056">
            <v>98930</v>
          </cell>
          <cell r="B1056" t="str">
            <v/>
          </cell>
          <cell r="C1056">
            <v>7.5</v>
          </cell>
          <cell r="D1056">
            <v>0.6</v>
          </cell>
          <cell r="E1056">
            <v>8.1</v>
          </cell>
          <cell r="F1056">
            <v>8.25</v>
          </cell>
          <cell r="G1056">
            <v>8.4600000000000009</v>
          </cell>
          <cell r="H1056">
            <v>9.06</v>
          </cell>
          <cell r="I1056">
            <v>9.51</v>
          </cell>
        </row>
        <row r="1057">
          <cell r="A1057">
            <v>98940</v>
          </cell>
          <cell r="B1057" t="str">
            <v/>
          </cell>
          <cell r="C1057">
            <v>7.5</v>
          </cell>
          <cell r="D1057">
            <v>0.6</v>
          </cell>
          <cell r="E1057">
            <v>8.1</v>
          </cell>
          <cell r="F1057">
            <v>8.25</v>
          </cell>
          <cell r="G1057">
            <v>8.4600000000000009</v>
          </cell>
          <cell r="H1057">
            <v>9.06</v>
          </cell>
          <cell r="I1057">
            <v>9.51</v>
          </cell>
        </row>
        <row r="1058">
          <cell r="A1058">
            <v>98950</v>
          </cell>
          <cell r="B1058" t="str">
            <v/>
          </cell>
          <cell r="C1058">
            <v>7.5</v>
          </cell>
          <cell r="D1058">
            <v>0.6</v>
          </cell>
          <cell r="E1058">
            <v>8.1</v>
          </cell>
          <cell r="F1058">
            <v>8.25</v>
          </cell>
          <cell r="G1058">
            <v>8.4600000000000009</v>
          </cell>
          <cell r="H1058">
            <v>9.06</v>
          </cell>
          <cell r="I1058">
            <v>9.51</v>
          </cell>
        </row>
        <row r="1059">
          <cell r="A1059">
            <v>98960</v>
          </cell>
          <cell r="B1059" t="str">
            <v/>
          </cell>
          <cell r="C1059">
            <v>7.5</v>
          </cell>
          <cell r="D1059">
            <v>0.6</v>
          </cell>
          <cell r="E1059">
            <v>8.1</v>
          </cell>
          <cell r="F1059">
            <v>8.25</v>
          </cell>
          <cell r="G1059">
            <v>8.4600000000000009</v>
          </cell>
          <cell r="H1059">
            <v>9.06</v>
          </cell>
          <cell r="I1059">
            <v>9.51</v>
          </cell>
        </row>
        <row r="1060">
          <cell r="A1060">
            <v>98970</v>
          </cell>
          <cell r="B1060" t="str">
            <v/>
          </cell>
          <cell r="C1060">
            <v>7.5</v>
          </cell>
          <cell r="D1060">
            <v>0.6</v>
          </cell>
          <cell r="E1060">
            <v>8.1</v>
          </cell>
          <cell r="F1060">
            <v>8.25</v>
          </cell>
          <cell r="G1060">
            <v>8.4600000000000009</v>
          </cell>
          <cell r="H1060">
            <v>9.06</v>
          </cell>
          <cell r="I1060">
            <v>9.51</v>
          </cell>
        </row>
        <row r="1061">
          <cell r="A1061">
            <v>98980</v>
          </cell>
          <cell r="B1061" t="str">
            <v/>
          </cell>
          <cell r="C1061">
            <v>7.5</v>
          </cell>
          <cell r="D1061">
            <v>0.6</v>
          </cell>
          <cell r="E1061">
            <v>8.1</v>
          </cell>
          <cell r="F1061">
            <v>8.25</v>
          </cell>
          <cell r="G1061">
            <v>8.4600000000000009</v>
          </cell>
          <cell r="H1061">
            <v>9.06</v>
          </cell>
          <cell r="I1061">
            <v>9.51</v>
          </cell>
        </row>
        <row r="1062">
          <cell r="A1062">
            <v>98990</v>
          </cell>
          <cell r="B1062" t="str">
            <v/>
          </cell>
          <cell r="C1062">
            <v>7.5</v>
          </cell>
          <cell r="D1062">
            <v>0.6</v>
          </cell>
          <cell r="E1062">
            <v>8.1</v>
          </cell>
          <cell r="F1062">
            <v>8.25</v>
          </cell>
          <cell r="G1062">
            <v>8.4600000000000009</v>
          </cell>
          <cell r="H1062">
            <v>9.06</v>
          </cell>
          <cell r="I1062">
            <v>9.51</v>
          </cell>
        </row>
        <row r="1063">
          <cell r="A1063">
            <v>99000</v>
          </cell>
          <cell r="B1063" t="str">
            <v/>
          </cell>
          <cell r="C1063">
            <v>7.5</v>
          </cell>
          <cell r="D1063">
            <v>0.6</v>
          </cell>
          <cell r="E1063">
            <v>8.1</v>
          </cell>
          <cell r="F1063">
            <v>8.25</v>
          </cell>
          <cell r="G1063">
            <v>8.4600000000000009</v>
          </cell>
          <cell r="H1063">
            <v>9.06</v>
          </cell>
          <cell r="I1063">
            <v>9.51</v>
          </cell>
        </row>
        <row r="1082">
          <cell r="A1082">
            <v>99000</v>
          </cell>
          <cell r="B1082" t="str">
            <v/>
          </cell>
          <cell r="C1082">
            <v>7.5</v>
          </cell>
          <cell r="D1082">
            <v>0.6</v>
          </cell>
          <cell r="E1082">
            <v>8.1</v>
          </cell>
          <cell r="F1082">
            <v>8.25</v>
          </cell>
          <cell r="G1082">
            <v>8.4600000000000009</v>
          </cell>
          <cell r="H1082">
            <v>9.06</v>
          </cell>
          <cell r="I1082">
            <v>9.51</v>
          </cell>
        </row>
        <row r="1083">
          <cell r="A1083">
            <v>99010</v>
          </cell>
          <cell r="B1083" t="str">
            <v/>
          </cell>
          <cell r="C1083">
            <v>7.5</v>
          </cell>
          <cell r="D1083">
            <v>0.6</v>
          </cell>
          <cell r="E1083">
            <v>8.1</v>
          </cell>
          <cell r="F1083">
            <v>8.25</v>
          </cell>
          <cell r="G1083">
            <v>8.4600000000000009</v>
          </cell>
          <cell r="H1083">
            <v>9.06</v>
          </cell>
          <cell r="I1083">
            <v>9.51</v>
          </cell>
        </row>
        <row r="1084">
          <cell r="A1084">
            <v>99020</v>
          </cell>
          <cell r="B1084" t="str">
            <v/>
          </cell>
          <cell r="C1084">
            <v>7.5</v>
          </cell>
          <cell r="D1084">
            <v>0.6</v>
          </cell>
          <cell r="E1084">
            <v>8.1</v>
          </cell>
          <cell r="F1084">
            <v>8.25</v>
          </cell>
          <cell r="G1084">
            <v>8.4600000000000009</v>
          </cell>
          <cell r="H1084">
            <v>9.06</v>
          </cell>
          <cell r="I1084">
            <v>9.51</v>
          </cell>
        </row>
        <row r="1085">
          <cell r="A1085">
            <v>99030</v>
          </cell>
          <cell r="B1085" t="str">
            <v/>
          </cell>
          <cell r="C1085">
            <v>7.5</v>
          </cell>
          <cell r="D1085">
            <v>0.6</v>
          </cell>
          <cell r="E1085">
            <v>8.1</v>
          </cell>
          <cell r="F1085">
            <v>8.25</v>
          </cell>
          <cell r="G1085">
            <v>8.4600000000000009</v>
          </cell>
          <cell r="H1085">
            <v>9.06</v>
          </cell>
          <cell r="I1085">
            <v>9.51</v>
          </cell>
        </row>
        <row r="1086">
          <cell r="A1086">
            <v>99040</v>
          </cell>
          <cell r="B1086" t="str">
            <v/>
          </cell>
          <cell r="C1086">
            <v>7.5</v>
          </cell>
          <cell r="D1086">
            <v>0.6</v>
          </cell>
          <cell r="E1086">
            <v>8.1</v>
          </cell>
          <cell r="F1086">
            <v>8.25</v>
          </cell>
          <cell r="G1086">
            <v>8.4600000000000009</v>
          </cell>
          <cell r="H1086">
            <v>9.06</v>
          </cell>
          <cell r="I1086">
            <v>9.51</v>
          </cell>
        </row>
        <row r="1087">
          <cell r="A1087">
            <v>99050</v>
          </cell>
          <cell r="B1087" t="str">
            <v/>
          </cell>
          <cell r="C1087">
            <v>7.5</v>
          </cell>
          <cell r="D1087">
            <v>0.6</v>
          </cell>
          <cell r="E1087">
            <v>8.1</v>
          </cell>
          <cell r="F1087">
            <v>8.25</v>
          </cell>
          <cell r="G1087">
            <v>8.4600000000000009</v>
          </cell>
          <cell r="H1087">
            <v>9.06</v>
          </cell>
          <cell r="I1087">
            <v>9.51</v>
          </cell>
        </row>
        <row r="1088">
          <cell r="A1088">
            <v>99060</v>
          </cell>
          <cell r="B1088" t="str">
            <v/>
          </cell>
          <cell r="C1088">
            <v>7.5</v>
          </cell>
          <cell r="D1088">
            <v>0.6</v>
          </cell>
          <cell r="E1088">
            <v>8.1</v>
          </cell>
          <cell r="F1088">
            <v>8.25</v>
          </cell>
          <cell r="G1088">
            <v>8.4600000000000009</v>
          </cell>
          <cell r="H1088">
            <v>9.06</v>
          </cell>
          <cell r="I1088">
            <v>9.51</v>
          </cell>
        </row>
        <row r="1089">
          <cell r="A1089">
            <v>99070</v>
          </cell>
          <cell r="B1089" t="str">
            <v/>
          </cell>
          <cell r="C1089">
            <v>7.5</v>
          </cell>
          <cell r="D1089">
            <v>0.6</v>
          </cell>
          <cell r="E1089">
            <v>8.1</v>
          </cell>
          <cell r="F1089">
            <v>8.25</v>
          </cell>
          <cell r="G1089">
            <v>8.4600000000000009</v>
          </cell>
          <cell r="H1089">
            <v>9.06</v>
          </cell>
          <cell r="I1089">
            <v>9.51</v>
          </cell>
        </row>
        <row r="1090">
          <cell r="A1090">
            <v>99080</v>
          </cell>
          <cell r="B1090" t="str">
            <v/>
          </cell>
          <cell r="C1090">
            <v>7.5</v>
          </cell>
          <cell r="D1090">
            <v>0.6</v>
          </cell>
          <cell r="E1090">
            <v>8.1</v>
          </cell>
          <cell r="F1090">
            <v>8.25</v>
          </cell>
          <cell r="G1090">
            <v>8.4600000000000009</v>
          </cell>
          <cell r="H1090">
            <v>9.06</v>
          </cell>
          <cell r="I1090">
            <v>9.51</v>
          </cell>
        </row>
        <row r="1091">
          <cell r="A1091">
            <v>99090</v>
          </cell>
          <cell r="B1091" t="str">
            <v/>
          </cell>
          <cell r="C1091">
            <v>7.5</v>
          </cell>
          <cell r="D1091">
            <v>0.6</v>
          </cell>
          <cell r="E1091">
            <v>8.1</v>
          </cell>
          <cell r="F1091">
            <v>8.25</v>
          </cell>
          <cell r="G1091">
            <v>8.4600000000000009</v>
          </cell>
          <cell r="H1091">
            <v>9.06</v>
          </cell>
          <cell r="I1091">
            <v>9.51</v>
          </cell>
        </row>
        <row r="1092">
          <cell r="A1092">
            <v>99100</v>
          </cell>
          <cell r="B1092" t="str">
            <v/>
          </cell>
          <cell r="C1092">
            <v>7.5</v>
          </cell>
          <cell r="D1092">
            <v>0.6</v>
          </cell>
          <cell r="E1092">
            <v>8.1</v>
          </cell>
          <cell r="F1092">
            <v>8.25</v>
          </cell>
          <cell r="G1092">
            <v>8.4600000000000009</v>
          </cell>
          <cell r="H1092">
            <v>9.06</v>
          </cell>
          <cell r="I1092">
            <v>9.51</v>
          </cell>
        </row>
        <row r="1093">
          <cell r="A1093">
            <v>99110</v>
          </cell>
          <cell r="B1093" t="str">
            <v/>
          </cell>
          <cell r="C1093">
            <v>7.5</v>
          </cell>
          <cell r="D1093">
            <v>0.6</v>
          </cell>
          <cell r="E1093">
            <v>8.1</v>
          </cell>
          <cell r="F1093">
            <v>8.25</v>
          </cell>
          <cell r="G1093">
            <v>8.4600000000000009</v>
          </cell>
          <cell r="H1093">
            <v>9.06</v>
          </cell>
          <cell r="I1093">
            <v>9.51</v>
          </cell>
        </row>
        <row r="1094">
          <cell r="A1094">
            <v>99120</v>
          </cell>
          <cell r="B1094" t="str">
            <v/>
          </cell>
          <cell r="C1094">
            <v>7.5</v>
          </cell>
          <cell r="D1094">
            <v>0.6</v>
          </cell>
          <cell r="E1094">
            <v>8.1</v>
          </cell>
          <cell r="F1094">
            <v>8.25</v>
          </cell>
          <cell r="G1094">
            <v>8.4600000000000009</v>
          </cell>
          <cell r="H1094">
            <v>9.06</v>
          </cell>
          <cell r="I1094">
            <v>9.51</v>
          </cell>
        </row>
        <row r="1095">
          <cell r="A1095">
            <v>99130</v>
          </cell>
          <cell r="B1095" t="str">
            <v/>
          </cell>
          <cell r="C1095">
            <v>7.5</v>
          </cell>
          <cell r="D1095">
            <v>0.6</v>
          </cell>
          <cell r="E1095">
            <v>8.1</v>
          </cell>
          <cell r="F1095">
            <v>8.25</v>
          </cell>
          <cell r="G1095">
            <v>8.4600000000000009</v>
          </cell>
          <cell r="H1095">
            <v>9.06</v>
          </cell>
          <cell r="I1095">
            <v>9.51</v>
          </cell>
        </row>
        <row r="1096">
          <cell r="A1096">
            <v>99140</v>
          </cell>
          <cell r="B1096" t="str">
            <v/>
          </cell>
          <cell r="C1096">
            <v>7.5</v>
          </cell>
          <cell r="D1096">
            <v>0.6</v>
          </cell>
          <cell r="E1096">
            <v>8.1</v>
          </cell>
          <cell r="F1096">
            <v>8.25</v>
          </cell>
          <cell r="G1096">
            <v>8.4600000000000009</v>
          </cell>
          <cell r="H1096">
            <v>9.06</v>
          </cell>
          <cell r="I1096">
            <v>9.51</v>
          </cell>
        </row>
        <row r="1097">
          <cell r="A1097">
            <v>99150</v>
          </cell>
          <cell r="B1097" t="str">
            <v/>
          </cell>
          <cell r="C1097">
            <v>7.5</v>
          </cell>
          <cell r="D1097">
            <v>0.6</v>
          </cell>
          <cell r="E1097">
            <v>8.1</v>
          </cell>
          <cell r="F1097">
            <v>8.25</v>
          </cell>
          <cell r="G1097">
            <v>8.4600000000000009</v>
          </cell>
          <cell r="H1097">
            <v>9.06</v>
          </cell>
          <cell r="I1097">
            <v>9.51</v>
          </cell>
        </row>
        <row r="1098">
          <cell r="A1098">
            <v>99160</v>
          </cell>
          <cell r="B1098" t="str">
            <v/>
          </cell>
          <cell r="C1098">
            <v>7.5</v>
          </cell>
          <cell r="D1098">
            <v>0.6</v>
          </cell>
          <cell r="E1098">
            <v>8.1</v>
          </cell>
          <cell r="F1098">
            <v>8.25</v>
          </cell>
          <cell r="G1098">
            <v>8.4600000000000009</v>
          </cell>
          <cell r="H1098">
            <v>9.06</v>
          </cell>
          <cell r="I1098">
            <v>9.51</v>
          </cell>
        </row>
        <row r="1099">
          <cell r="A1099">
            <v>99170</v>
          </cell>
          <cell r="B1099" t="str">
            <v/>
          </cell>
          <cell r="C1099">
            <v>7.5</v>
          </cell>
          <cell r="D1099">
            <v>0.6</v>
          </cell>
          <cell r="E1099">
            <v>8.1</v>
          </cell>
          <cell r="F1099">
            <v>8.25</v>
          </cell>
          <cell r="G1099">
            <v>8.4600000000000009</v>
          </cell>
          <cell r="H1099">
            <v>9.06</v>
          </cell>
          <cell r="I1099">
            <v>9.51</v>
          </cell>
        </row>
        <row r="1100">
          <cell r="A1100">
            <v>99180</v>
          </cell>
          <cell r="B1100" t="str">
            <v/>
          </cell>
          <cell r="C1100">
            <v>7.5</v>
          </cell>
          <cell r="D1100">
            <v>0.6</v>
          </cell>
          <cell r="E1100">
            <v>8.1</v>
          </cell>
          <cell r="F1100">
            <v>8.25</v>
          </cell>
          <cell r="G1100">
            <v>8.4600000000000009</v>
          </cell>
          <cell r="H1100">
            <v>9.06</v>
          </cell>
          <cell r="I1100">
            <v>9.51</v>
          </cell>
        </row>
        <row r="1101">
          <cell r="A1101">
            <v>99190</v>
          </cell>
          <cell r="B1101" t="str">
            <v/>
          </cell>
          <cell r="C1101">
            <v>7.5</v>
          </cell>
          <cell r="D1101">
            <v>0.6</v>
          </cell>
          <cell r="E1101">
            <v>8.1</v>
          </cell>
          <cell r="F1101">
            <v>8.25</v>
          </cell>
          <cell r="G1101">
            <v>8.4600000000000009</v>
          </cell>
          <cell r="H1101">
            <v>9.06</v>
          </cell>
          <cell r="I1101">
            <v>9.51</v>
          </cell>
        </row>
        <row r="1102">
          <cell r="A1102">
            <v>99200</v>
          </cell>
          <cell r="B1102" t="str">
            <v/>
          </cell>
          <cell r="C1102">
            <v>7.5</v>
          </cell>
          <cell r="D1102">
            <v>0.6</v>
          </cell>
          <cell r="E1102">
            <v>8.1</v>
          </cell>
          <cell r="F1102">
            <v>8.25</v>
          </cell>
          <cell r="G1102">
            <v>8.4600000000000009</v>
          </cell>
          <cell r="H1102">
            <v>9.06</v>
          </cell>
          <cell r="I1102">
            <v>9.51</v>
          </cell>
        </row>
        <row r="1103">
          <cell r="A1103">
            <v>99210</v>
          </cell>
          <cell r="B1103" t="str">
            <v/>
          </cell>
          <cell r="C1103">
            <v>7.5</v>
          </cell>
          <cell r="D1103">
            <v>0.6</v>
          </cell>
          <cell r="E1103">
            <v>8.1</v>
          </cell>
          <cell r="F1103">
            <v>8.25</v>
          </cell>
          <cell r="G1103">
            <v>8.4600000000000009</v>
          </cell>
          <cell r="H1103">
            <v>9.06</v>
          </cell>
          <cell r="I1103">
            <v>9.51</v>
          </cell>
        </row>
        <row r="1104">
          <cell r="A1104">
            <v>99220</v>
          </cell>
          <cell r="B1104" t="str">
            <v/>
          </cell>
          <cell r="C1104">
            <v>7.5</v>
          </cell>
          <cell r="D1104">
            <v>0.6</v>
          </cell>
          <cell r="E1104">
            <v>8.1</v>
          </cell>
          <cell r="F1104">
            <v>8.25</v>
          </cell>
          <cell r="G1104">
            <v>8.4600000000000009</v>
          </cell>
          <cell r="H1104">
            <v>9.06</v>
          </cell>
          <cell r="I1104">
            <v>9.51</v>
          </cell>
        </row>
        <row r="1105">
          <cell r="A1105">
            <v>99230</v>
          </cell>
          <cell r="B1105" t="str">
            <v/>
          </cell>
          <cell r="C1105">
            <v>7.5</v>
          </cell>
          <cell r="D1105">
            <v>0.6</v>
          </cell>
          <cell r="E1105">
            <v>8.1</v>
          </cell>
          <cell r="F1105">
            <v>8.25</v>
          </cell>
          <cell r="G1105">
            <v>8.4600000000000009</v>
          </cell>
          <cell r="H1105">
            <v>9.06</v>
          </cell>
          <cell r="I1105">
            <v>9.51</v>
          </cell>
        </row>
        <row r="1106">
          <cell r="A1106">
            <v>99240</v>
          </cell>
          <cell r="B1106" t="str">
            <v/>
          </cell>
          <cell r="C1106">
            <v>7.5</v>
          </cell>
          <cell r="D1106">
            <v>0.6</v>
          </cell>
          <cell r="E1106">
            <v>8.1</v>
          </cell>
          <cell r="F1106">
            <v>8.25</v>
          </cell>
          <cell r="G1106">
            <v>8.4600000000000009</v>
          </cell>
          <cell r="H1106">
            <v>9.06</v>
          </cell>
          <cell r="I1106">
            <v>9.51</v>
          </cell>
        </row>
        <row r="1107">
          <cell r="A1107">
            <v>99250</v>
          </cell>
          <cell r="B1107" t="str">
            <v/>
          </cell>
          <cell r="C1107">
            <v>7.5</v>
          </cell>
          <cell r="D1107">
            <v>0.6</v>
          </cell>
          <cell r="E1107">
            <v>8.1</v>
          </cell>
          <cell r="F1107">
            <v>8.25</v>
          </cell>
          <cell r="G1107">
            <v>8.4600000000000009</v>
          </cell>
          <cell r="H1107">
            <v>9.06</v>
          </cell>
          <cell r="I1107">
            <v>9.51</v>
          </cell>
        </row>
        <row r="1108">
          <cell r="A1108">
            <v>99260</v>
          </cell>
          <cell r="B1108" t="str">
            <v/>
          </cell>
          <cell r="C1108">
            <v>7.5</v>
          </cell>
          <cell r="D1108">
            <v>0.6</v>
          </cell>
          <cell r="E1108">
            <v>8.1</v>
          </cell>
          <cell r="F1108">
            <v>8.25</v>
          </cell>
          <cell r="G1108">
            <v>8.4600000000000009</v>
          </cell>
          <cell r="H1108">
            <v>9.06</v>
          </cell>
          <cell r="I1108">
            <v>9.51</v>
          </cell>
        </row>
        <row r="1109">
          <cell r="A1109">
            <v>99270</v>
          </cell>
          <cell r="B1109" t="str">
            <v/>
          </cell>
          <cell r="C1109">
            <v>7.5</v>
          </cell>
          <cell r="D1109">
            <v>0.6</v>
          </cell>
          <cell r="E1109">
            <v>8.1</v>
          </cell>
          <cell r="F1109">
            <v>8.25</v>
          </cell>
          <cell r="G1109">
            <v>8.4600000000000009</v>
          </cell>
          <cell r="H1109">
            <v>9.06</v>
          </cell>
          <cell r="I1109">
            <v>9.51</v>
          </cell>
        </row>
        <row r="1110">
          <cell r="A1110">
            <v>99280</v>
          </cell>
          <cell r="B1110" t="str">
            <v/>
          </cell>
          <cell r="C1110">
            <v>7.5</v>
          </cell>
          <cell r="D1110">
            <v>0.6</v>
          </cell>
          <cell r="E1110">
            <v>8.1</v>
          </cell>
          <cell r="F1110">
            <v>8.25</v>
          </cell>
          <cell r="G1110">
            <v>8.4600000000000009</v>
          </cell>
          <cell r="H1110">
            <v>9.06</v>
          </cell>
          <cell r="I1110">
            <v>9.51</v>
          </cell>
        </row>
        <row r="1111">
          <cell r="A1111">
            <v>99290</v>
          </cell>
          <cell r="B1111" t="str">
            <v/>
          </cell>
          <cell r="C1111">
            <v>7.5</v>
          </cell>
          <cell r="D1111">
            <v>0.6</v>
          </cell>
          <cell r="E1111">
            <v>8.1</v>
          </cell>
          <cell r="F1111">
            <v>8.25</v>
          </cell>
          <cell r="G1111">
            <v>8.4600000000000009</v>
          </cell>
          <cell r="H1111">
            <v>9.06</v>
          </cell>
          <cell r="I1111">
            <v>9.51</v>
          </cell>
        </row>
        <row r="1112">
          <cell r="A1112">
            <v>99300</v>
          </cell>
          <cell r="B1112" t="str">
            <v/>
          </cell>
          <cell r="C1112">
            <v>7.5</v>
          </cell>
          <cell r="D1112">
            <v>0.6</v>
          </cell>
          <cell r="E1112">
            <v>8.1</v>
          </cell>
          <cell r="F1112">
            <v>8.25</v>
          </cell>
          <cell r="G1112">
            <v>8.4600000000000009</v>
          </cell>
          <cell r="H1112">
            <v>9.06</v>
          </cell>
          <cell r="I1112">
            <v>9.51</v>
          </cell>
        </row>
        <row r="1113">
          <cell r="A1113">
            <v>99310</v>
          </cell>
          <cell r="B1113" t="str">
            <v/>
          </cell>
          <cell r="C1113">
            <v>7.5</v>
          </cell>
          <cell r="D1113">
            <v>0.6</v>
          </cell>
          <cell r="E1113">
            <v>8.1</v>
          </cell>
          <cell r="F1113">
            <v>8.25</v>
          </cell>
          <cell r="G1113">
            <v>8.4600000000000009</v>
          </cell>
          <cell r="H1113">
            <v>9.06</v>
          </cell>
          <cell r="I1113">
            <v>9.51</v>
          </cell>
        </row>
        <row r="1114">
          <cell r="A1114">
            <v>99320</v>
          </cell>
          <cell r="B1114" t="str">
            <v/>
          </cell>
          <cell r="C1114">
            <v>7.5</v>
          </cell>
          <cell r="D1114">
            <v>0.6</v>
          </cell>
          <cell r="E1114">
            <v>8.1</v>
          </cell>
          <cell r="F1114">
            <v>8.25</v>
          </cell>
          <cell r="G1114">
            <v>8.4600000000000009</v>
          </cell>
          <cell r="H1114">
            <v>9.06</v>
          </cell>
          <cell r="I1114">
            <v>9.51</v>
          </cell>
        </row>
        <row r="1115">
          <cell r="A1115">
            <v>99330</v>
          </cell>
          <cell r="B1115" t="str">
            <v/>
          </cell>
          <cell r="C1115">
            <v>7.5</v>
          </cell>
          <cell r="D1115">
            <v>0.6</v>
          </cell>
          <cell r="E1115">
            <v>8.1</v>
          </cell>
          <cell r="F1115">
            <v>8.25</v>
          </cell>
          <cell r="G1115">
            <v>8.4600000000000009</v>
          </cell>
          <cell r="H1115">
            <v>9.06</v>
          </cell>
          <cell r="I1115">
            <v>9.51</v>
          </cell>
        </row>
        <row r="1116">
          <cell r="A1116">
            <v>99340</v>
          </cell>
          <cell r="B1116" t="str">
            <v/>
          </cell>
          <cell r="C1116">
            <v>7.5</v>
          </cell>
          <cell r="D1116">
            <v>0.6</v>
          </cell>
          <cell r="E1116">
            <v>8.1</v>
          </cell>
          <cell r="F1116">
            <v>8.25</v>
          </cell>
          <cell r="G1116">
            <v>8.4600000000000009</v>
          </cell>
          <cell r="H1116">
            <v>9.06</v>
          </cell>
          <cell r="I1116">
            <v>9.51</v>
          </cell>
        </row>
        <row r="1117">
          <cell r="A1117">
            <v>99345.91</v>
          </cell>
          <cell r="B1117" t="str">
            <v>PY - MSE</v>
          </cell>
          <cell r="C1117">
            <v>7.5</v>
          </cell>
          <cell r="D1117">
            <v>0.6</v>
          </cell>
          <cell r="E1117">
            <v>8.1</v>
          </cell>
          <cell r="F1117">
            <v>8.25</v>
          </cell>
          <cell r="G1117">
            <v>8.4600000000000009</v>
          </cell>
          <cell r="H1117">
            <v>9.06</v>
          </cell>
          <cell r="I1117">
            <v>9.51</v>
          </cell>
        </row>
        <row r="1118">
          <cell r="A1118">
            <v>99350</v>
          </cell>
          <cell r="B1118" t="str">
            <v/>
          </cell>
          <cell r="C1118">
            <v>7.5</v>
          </cell>
          <cell r="D1118">
            <v>0.51</v>
          </cell>
          <cell r="E1118">
            <v>8.01</v>
          </cell>
          <cell r="F1118">
            <v>8.16</v>
          </cell>
          <cell r="G1118">
            <v>8.370000000000001</v>
          </cell>
          <cell r="H1118">
            <v>8.9700000000000006</v>
          </cell>
          <cell r="I1118">
            <v>9.42</v>
          </cell>
        </row>
        <row r="1119">
          <cell r="A1119">
            <v>99360</v>
          </cell>
          <cell r="B1119" t="str">
            <v/>
          </cell>
          <cell r="C1119">
            <v>7.5</v>
          </cell>
          <cell r="D1119">
            <v>0.31</v>
          </cell>
          <cell r="E1119">
            <v>7.81</v>
          </cell>
          <cell r="F1119">
            <v>7.96</v>
          </cell>
          <cell r="G1119">
            <v>8.17</v>
          </cell>
          <cell r="H1119">
            <v>8.77</v>
          </cell>
          <cell r="I1119">
            <v>9.2199999999999989</v>
          </cell>
        </row>
        <row r="1120">
          <cell r="A1120">
            <v>99360.91</v>
          </cell>
          <cell r="B1120" t="str">
            <v>PT</v>
          </cell>
          <cell r="C1120">
            <v>7.5</v>
          </cell>
          <cell r="D1120">
            <v>0.3</v>
          </cell>
          <cell r="E1120">
            <v>7.8</v>
          </cell>
          <cell r="F1120">
            <v>7.95</v>
          </cell>
          <cell r="G1120">
            <v>8.16</v>
          </cell>
          <cell r="H1120">
            <v>8.76</v>
          </cell>
          <cell r="I1120">
            <v>9.2099999999999991</v>
          </cell>
        </row>
        <row r="1121">
          <cell r="A1121">
            <v>99370</v>
          </cell>
          <cell r="B1121" t="str">
            <v/>
          </cell>
          <cell r="C1121">
            <v>7.5</v>
          </cell>
          <cell r="D1121">
            <v>0.11</v>
          </cell>
          <cell r="E1121">
            <v>7.61</v>
          </cell>
          <cell r="F1121">
            <v>7.7600000000000007</v>
          </cell>
          <cell r="G1121">
            <v>7.9700000000000006</v>
          </cell>
          <cell r="H1121">
            <v>8.57</v>
          </cell>
          <cell r="I1121">
            <v>9.02</v>
          </cell>
        </row>
        <row r="1122">
          <cell r="A1122">
            <v>99375.91</v>
          </cell>
          <cell r="B1122" t="str">
            <v>PX</v>
          </cell>
          <cell r="C1122">
            <v>7.5</v>
          </cell>
          <cell r="D1122">
            <v>0</v>
          </cell>
          <cell r="E1122">
            <v>7.5</v>
          </cell>
          <cell r="F1122">
            <v>7.65</v>
          </cell>
          <cell r="G1122">
            <v>7.86</v>
          </cell>
          <cell r="H1122">
            <v>8.4600000000000009</v>
          </cell>
          <cell r="I1122">
            <v>8.91</v>
          </cell>
        </row>
        <row r="1123">
          <cell r="A1123">
            <v>99380</v>
          </cell>
          <cell r="B1123" t="str">
            <v/>
          </cell>
          <cell r="C1123">
            <v>7.5</v>
          </cell>
          <cell r="D1123">
            <v>0</v>
          </cell>
          <cell r="E1123">
            <v>7.5</v>
          </cell>
          <cell r="F1123">
            <v>7.65</v>
          </cell>
          <cell r="G1123">
            <v>7.86</v>
          </cell>
          <cell r="H1123">
            <v>8.4600000000000009</v>
          </cell>
          <cell r="I1123">
            <v>8.91</v>
          </cell>
        </row>
        <row r="1124">
          <cell r="A1124">
            <v>99390</v>
          </cell>
          <cell r="B1124" t="str">
            <v/>
          </cell>
          <cell r="C1124">
            <v>7.5</v>
          </cell>
          <cell r="D1124">
            <v>0</v>
          </cell>
          <cell r="E1124">
            <v>7.5</v>
          </cell>
          <cell r="F1124">
            <v>7.65</v>
          </cell>
          <cell r="G1124">
            <v>7.86</v>
          </cell>
          <cell r="H1124">
            <v>8.4600000000000009</v>
          </cell>
          <cell r="I1124">
            <v>8.91</v>
          </cell>
        </row>
        <row r="1125">
          <cell r="A1125">
            <v>99400</v>
          </cell>
          <cell r="B1125" t="str">
            <v/>
          </cell>
          <cell r="C1125">
            <v>7.5</v>
          </cell>
          <cell r="D1125">
            <v>0</v>
          </cell>
          <cell r="E1125">
            <v>7.5</v>
          </cell>
          <cell r="F1125">
            <v>7.65</v>
          </cell>
          <cell r="G1125">
            <v>7.86</v>
          </cell>
          <cell r="H1125">
            <v>8.4600000000000009</v>
          </cell>
          <cell r="I1125">
            <v>8.91</v>
          </cell>
        </row>
        <row r="1126">
          <cell r="A1126">
            <v>99405.91</v>
          </cell>
          <cell r="B1126" t="str">
            <v>BS</v>
          </cell>
          <cell r="C1126">
            <v>7.5</v>
          </cell>
          <cell r="D1126">
            <v>0</v>
          </cell>
          <cell r="E1126">
            <v>7.5</v>
          </cell>
          <cell r="F1126">
            <v>7.65</v>
          </cell>
          <cell r="G1126">
            <v>7.86</v>
          </cell>
          <cell r="H1126">
            <v>8.4600000000000009</v>
          </cell>
          <cell r="I1126">
            <v>8.91</v>
          </cell>
        </row>
        <row r="1127">
          <cell r="A1127">
            <v>99410</v>
          </cell>
          <cell r="B1127" t="str">
            <v/>
          </cell>
          <cell r="C1127">
            <v>7.5</v>
          </cell>
          <cell r="D1127">
            <v>0</v>
          </cell>
          <cell r="E1127">
            <v>7.5</v>
          </cell>
          <cell r="F1127">
            <v>7.65</v>
          </cell>
          <cell r="G1127">
            <v>7.86</v>
          </cell>
          <cell r="H1127">
            <v>8.4600000000000009</v>
          </cell>
          <cell r="I1127">
            <v>8.91</v>
          </cell>
        </row>
        <row r="1128">
          <cell r="A1128">
            <v>99420</v>
          </cell>
          <cell r="B1128" t="str">
            <v/>
          </cell>
          <cell r="C1128">
            <v>7.5</v>
          </cell>
          <cell r="D1128">
            <v>0</v>
          </cell>
          <cell r="E1128">
            <v>7.5</v>
          </cell>
          <cell r="F1128">
            <v>7.65</v>
          </cell>
          <cell r="G1128">
            <v>7.86</v>
          </cell>
          <cell r="H1128">
            <v>8.4600000000000009</v>
          </cell>
          <cell r="I1128">
            <v>8.91</v>
          </cell>
        </row>
        <row r="1129">
          <cell r="A1129">
            <v>99430</v>
          </cell>
          <cell r="B1129" t="str">
            <v/>
          </cell>
          <cell r="C1129">
            <v>7.5</v>
          </cell>
          <cell r="D1129">
            <v>0</v>
          </cell>
          <cell r="E1129">
            <v>7.5</v>
          </cell>
          <cell r="F1129">
            <v>7.65</v>
          </cell>
          <cell r="G1129">
            <v>7.86</v>
          </cell>
          <cell r="H1129">
            <v>8.4600000000000009</v>
          </cell>
          <cell r="I1129">
            <v>8.91</v>
          </cell>
        </row>
        <row r="1130">
          <cell r="A1130">
            <v>99435.8</v>
          </cell>
          <cell r="B1130" t="str">
            <v>BS</v>
          </cell>
          <cell r="C1130">
            <v>7.5</v>
          </cell>
          <cell r="D1130">
            <v>0</v>
          </cell>
          <cell r="E1130">
            <v>7.5</v>
          </cell>
          <cell r="F1130">
            <v>7.65</v>
          </cell>
          <cell r="G1130">
            <v>7.86</v>
          </cell>
          <cell r="H1130">
            <v>8.4600000000000009</v>
          </cell>
          <cell r="I1130">
            <v>8.91</v>
          </cell>
        </row>
        <row r="1131">
          <cell r="A1131">
            <v>99440</v>
          </cell>
          <cell r="B1131" t="str">
            <v/>
          </cell>
          <cell r="C1131">
            <v>7.5</v>
          </cell>
          <cell r="D1131">
            <v>0</v>
          </cell>
          <cell r="E1131">
            <v>7.5</v>
          </cell>
          <cell r="F1131">
            <v>7.65</v>
          </cell>
          <cell r="G1131">
            <v>7.86</v>
          </cell>
          <cell r="H1131">
            <v>8.4600000000000009</v>
          </cell>
          <cell r="I1131">
            <v>8.91</v>
          </cell>
        </row>
        <row r="1132">
          <cell r="A1132">
            <v>99450</v>
          </cell>
          <cell r="B1132" t="str">
            <v/>
          </cell>
          <cell r="C1132">
            <v>7.5</v>
          </cell>
          <cell r="D1132">
            <v>0</v>
          </cell>
          <cell r="E1132">
            <v>7.5</v>
          </cell>
          <cell r="F1132">
            <v>7.65</v>
          </cell>
          <cell r="G1132">
            <v>7.86</v>
          </cell>
          <cell r="H1132">
            <v>8.4600000000000009</v>
          </cell>
          <cell r="I1132">
            <v>8.91</v>
          </cell>
        </row>
        <row r="1133">
          <cell r="A1133">
            <v>99460</v>
          </cell>
          <cell r="B1133" t="str">
            <v/>
          </cell>
          <cell r="C1133">
            <v>7.5</v>
          </cell>
          <cell r="D1133">
            <v>0</v>
          </cell>
          <cell r="E1133">
            <v>7.5</v>
          </cell>
          <cell r="F1133">
            <v>7.65</v>
          </cell>
          <cell r="G1133">
            <v>7.86</v>
          </cell>
          <cell r="H1133">
            <v>8.4600000000000009</v>
          </cell>
          <cell r="I1133">
            <v>8.91</v>
          </cell>
        </row>
        <row r="1134">
          <cell r="A1134">
            <v>99465.8</v>
          </cell>
          <cell r="B1134" t="str">
            <v>PX</v>
          </cell>
          <cell r="C1134">
            <v>7.5</v>
          </cell>
          <cell r="D1134">
            <v>0</v>
          </cell>
          <cell r="E1134">
            <v>7.5</v>
          </cell>
          <cell r="F1134">
            <v>7.65</v>
          </cell>
          <cell r="G1134">
            <v>7.86</v>
          </cell>
          <cell r="H1134">
            <v>8.4600000000000009</v>
          </cell>
          <cell r="I1134">
            <v>8.91</v>
          </cell>
        </row>
        <row r="1135">
          <cell r="A1135">
            <v>99470</v>
          </cell>
          <cell r="B1135" t="str">
            <v/>
          </cell>
          <cell r="C1135">
            <v>7.5</v>
          </cell>
          <cell r="D1135">
            <v>0.08</v>
          </cell>
          <cell r="E1135">
            <v>7.58</v>
          </cell>
          <cell r="F1135">
            <v>7.73</v>
          </cell>
          <cell r="G1135">
            <v>7.94</v>
          </cell>
          <cell r="H1135">
            <v>8.5400000000000009</v>
          </cell>
          <cell r="I1135">
            <v>8.99</v>
          </cell>
        </row>
        <row r="1136">
          <cell r="A1136">
            <v>99480</v>
          </cell>
          <cell r="B1136" t="str">
            <v/>
          </cell>
          <cell r="C1136">
            <v>7.5</v>
          </cell>
          <cell r="D1136">
            <v>0.28000000000000003</v>
          </cell>
          <cell r="E1136">
            <v>7.78</v>
          </cell>
          <cell r="F1136">
            <v>7.9300000000000006</v>
          </cell>
          <cell r="G1136">
            <v>8.14</v>
          </cell>
          <cell r="H1136">
            <v>8.74</v>
          </cell>
          <cell r="I1136">
            <v>9.19</v>
          </cell>
        </row>
        <row r="1137">
          <cell r="A1137">
            <v>99480.8</v>
          </cell>
          <cell r="B1137" t="str">
            <v>PC</v>
          </cell>
          <cell r="C1137">
            <v>7.5</v>
          </cell>
          <cell r="D1137">
            <v>0.3</v>
          </cell>
          <cell r="E1137">
            <v>7.8</v>
          </cell>
          <cell r="F1137">
            <v>7.95</v>
          </cell>
          <cell r="G1137">
            <v>8.16</v>
          </cell>
          <cell r="H1137">
            <v>8.76</v>
          </cell>
          <cell r="I1137">
            <v>9.2099999999999991</v>
          </cell>
        </row>
        <row r="1138">
          <cell r="A1138">
            <v>99490</v>
          </cell>
          <cell r="B1138" t="str">
            <v/>
          </cell>
          <cell r="C1138">
            <v>7.5</v>
          </cell>
          <cell r="D1138">
            <v>0.48</v>
          </cell>
          <cell r="E1138">
            <v>7.98</v>
          </cell>
          <cell r="F1138">
            <v>8.1300000000000008</v>
          </cell>
          <cell r="G1138">
            <v>8.3400000000000016</v>
          </cell>
          <cell r="H1138">
            <v>8.9400000000000013</v>
          </cell>
          <cell r="I1138">
            <v>9.39</v>
          </cell>
        </row>
        <row r="1139">
          <cell r="A1139">
            <v>99495.8</v>
          </cell>
          <cell r="B1139" t="str">
            <v>PY - MSE</v>
          </cell>
          <cell r="C1139">
            <v>7.5</v>
          </cell>
          <cell r="D1139">
            <v>0.6</v>
          </cell>
          <cell r="E1139">
            <v>8.1</v>
          </cell>
          <cell r="F1139">
            <v>8.25</v>
          </cell>
          <cell r="G1139">
            <v>8.4600000000000009</v>
          </cell>
          <cell r="H1139">
            <v>9.06</v>
          </cell>
          <cell r="I1139">
            <v>9.51</v>
          </cell>
        </row>
        <row r="1140">
          <cell r="A1140">
            <v>99500</v>
          </cell>
          <cell r="B1140" t="str">
            <v/>
          </cell>
          <cell r="C1140">
            <v>7.5</v>
          </cell>
          <cell r="D1140">
            <v>0.6</v>
          </cell>
          <cell r="E1140">
            <v>8.1</v>
          </cell>
          <cell r="F1140">
            <v>8.25</v>
          </cell>
          <cell r="G1140">
            <v>8.4600000000000009</v>
          </cell>
          <cell r="H1140">
            <v>9.06</v>
          </cell>
          <cell r="I1140">
            <v>9.51</v>
          </cell>
        </row>
        <row r="1141">
          <cell r="A1141">
            <v>99510</v>
          </cell>
          <cell r="B1141" t="str">
            <v/>
          </cell>
          <cell r="C1141">
            <v>7.5</v>
          </cell>
          <cell r="D1141">
            <v>0.6</v>
          </cell>
          <cell r="E1141">
            <v>8.1</v>
          </cell>
          <cell r="F1141">
            <v>8.25</v>
          </cell>
          <cell r="G1141">
            <v>8.4600000000000009</v>
          </cell>
          <cell r="H1141">
            <v>9.06</v>
          </cell>
          <cell r="I1141">
            <v>9.51</v>
          </cell>
        </row>
        <row r="1142">
          <cell r="A1142">
            <v>99520</v>
          </cell>
          <cell r="B1142" t="str">
            <v/>
          </cell>
          <cell r="C1142">
            <v>7.5</v>
          </cell>
          <cell r="D1142">
            <v>0.6</v>
          </cell>
          <cell r="E1142">
            <v>8.1</v>
          </cell>
          <cell r="F1142">
            <v>8.25</v>
          </cell>
          <cell r="G1142">
            <v>8.4600000000000009</v>
          </cell>
          <cell r="H1142">
            <v>9.06</v>
          </cell>
          <cell r="I1142">
            <v>9.51</v>
          </cell>
        </row>
        <row r="1143">
          <cell r="A1143">
            <v>99530</v>
          </cell>
          <cell r="B1143" t="str">
            <v/>
          </cell>
          <cell r="C1143">
            <v>7.5</v>
          </cell>
          <cell r="D1143">
            <v>0.6</v>
          </cell>
          <cell r="E1143">
            <v>8.1</v>
          </cell>
          <cell r="F1143">
            <v>8.25</v>
          </cell>
          <cell r="G1143">
            <v>8.4600000000000009</v>
          </cell>
          <cell r="H1143">
            <v>9.06</v>
          </cell>
          <cell r="I1143">
            <v>9.51</v>
          </cell>
        </row>
        <row r="1144">
          <cell r="A1144">
            <v>99540</v>
          </cell>
          <cell r="B1144" t="str">
            <v/>
          </cell>
          <cell r="C1144">
            <v>7.5</v>
          </cell>
          <cell r="D1144">
            <v>0.6</v>
          </cell>
          <cell r="E1144">
            <v>8.1</v>
          </cell>
          <cell r="F1144">
            <v>8.25</v>
          </cell>
          <cell r="G1144">
            <v>8.4600000000000009</v>
          </cell>
          <cell r="H1144">
            <v>9.06</v>
          </cell>
          <cell r="I1144">
            <v>9.51</v>
          </cell>
        </row>
        <row r="1145">
          <cell r="A1145">
            <v>99550</v>
          </cell>
          <cell r="B1145" t="str">
            <v/>
          </cell>
          <cell r="C1145">
            <v>7.5</v>
          </cell>
          <cell r="D1145">
            <v>0.6</v>
          </cell>
          <cell r="E1145">
            <v>8.1</v>
          </cell>
          <cell r="F1145">
            <v>8.25</v>
          </cell>
          <cell r="G1145">
            <v>8.4600000000000009</v>
          </cell>
          <cell r="H1145">
            <v>9.06</v>
          </cell>
          <cell r="I1145">
            <v>9.51</v>
          </cell>
        </row>
        <row r="1146">
          <cell r="A1146">
            <v>99560</v>
          </cell>
          <cell r="B1146" t="str">
            <v/>
          </cell>
          <cell r="C1146">
            <v>7.5</v>
          </cell>
          <cell r="D1146">
            <v>0.6</v>
          </cell>
          <cell r="E1146">
            <v>8.1</v>
          </cell>
          <cell r="F1146">
            <v>8.25</v>
          </cell>
          <cell r="G1146">
            <v>8.4600000000000009</v>
          </cell>
          <cell r="H1146">
            <v>9.06</v>
          </cell>
          <cell r="I1146">
            <v>9.51</v>
          </cell>
        </row>
        <row r="1147">
          <cell r="A1147">
            <v>99570</v>
          </cell>
          <cell r="B1147" t="str">
            <v/>
          </cell>
          <cell r="C1147">
            <v>7.5</v>
          </cell>
          <cell r="D1147">
            <v>0.6</v>
          </cell>
          <cell r="E1147">
            <v>8.1</v>
          </cell>
          <cell r="F1147">
            <v>8.25</v>
          </cell>
          <cell r="G1147">
            <v>8.4600000000000009</v>
          </cell>
          <cell r="H1147">
            <v>9.06</v>
          </cell>
          <cell r="I1147">
            <v>9.51</v>
          </cell>
        </row>
        <row r="1148">
          <cell r="A1148">
            <v>99580</v>
          </cell>
          <cell r="B1148" t="str">
            <v/>
          </cell>
          <cell r="C1148">
            <v>7.5</v>
          </cell>
          <cell r="D1148">
            <v>0.6</v>
          </cell>
          <cell r="E1148">
            <v>8.1</v>
          </cell>
          <cell r="F1148">
            <v>8.25</v>
          </cell>
          <cell r="G1148">
            <v>8.4600000000000009</v>
          </cell>
          <cell r="H1148">
            <v>9.06</v>
          </cell>
          <cell r="I1148">
            <v>9.51</v>
          </cell>
        </row>
        <row r="1149">
          <cell r="A1149">
            <v>99590</v>
          </cell>
          <cell r="B1149" t="str">
            <v/>
          </cell>
          <cell r="C1149">
            <v>7.5</v>
          </cell>
          <cell r="D1149">
            <v>0.6</v>
          </cell>
          <cell r="E1149">
            <v>8.1</v>
          </cell>
          <cell r="F1149">
            <v>8.25</v>
          </cell>
          <cell r="G1149">
            <v>8.4600000000000009</v>
          </cell>
          <cell r="H1149">
            <v>9.06</v>
          </cell>
          <cell r="I1149">
            <v>9.51</v>
          </cell>
        </row>
        <row r="1150">
          <cell r="A1150">
            <v>99600</v>
          </cell>
          <cell r="B1150" t="str">
            <v/>
          </cell>
          <cell r="C1150">
            <v>7.5</v>
          </cell>
          <cell r="D1150">
            <v>0.6</v>
          </cell>
          <cell r="E1150">
            <v>8.1</v>
          </cell>
          <cell r="F1150">
            <v>8.25</v>
          </cell>
          <cell r="G1150">
            <v>8.4600000000000009</v>
          </cell>
          <cell r="H1150">
            <v>9.06</v>
          </cell>
          <cell r="I1150">
            <v>9.51</v>
          </cell>
        </row>
        <row r="1151">
          <cell r="A1151">
            <v>99610</v>
          </cell>
          <cell r="B1151" t="str">
            <v/>
          </cell>
          <cell r="C1151">
            <v>7.5</v>
          </cell>
          <cell r="D1151">
            <v>0.6</v>
          </cell>
          <cell r="E1151">
            <v>8.1</v>
          </cell>
          <cell r="F1151">
            <v>8.25</v>
          </cell>
          <cell r="G1151">
            <v>8.4600000000000009</v>
          </cell>
          <cell r="H1151">
            <v>9.06</v>
          </cell>
          <cell r="I1151">
            <v>9.51</v>
          </cell>
        </row>
        <row r="1152">
          <cell r="A1152">
            <v>99620</v>
          </cell>
          <cell r="B1152" t="str">
            <v/>
          </cell>
          <cell r="C1152">
            <v>7.5</v>
          </cell>
          <cell r="D1152">
            <v>0.6</v>
          </cell>
          <cell r="E1152">
            <v>8.1</v>
          </cell>
          <cell r="F1152">
            <v>8.25</v>
          </cell>
          <cell r="G1152">
            <v>8.4600000000000009</v>
          </cell>
          <cell r="H1152">
            <v>9.06</v>
          </cell>
          <cell r="I1152">
            <v>9.51</v>
          </cell>
        </row>
        <row r="1153">
          <cell r="A1153">
            <v>99630</v>
          </cell>
          <cell r="B1153" t="str">
            <v/>
          </cell>
          <cell r="C1153">
            <v>7.5</v>
          </cell>
          <cell r="D1153">
            <v>0.6</v>
          </cell>
          <cell r="E1153">
            <v>8.1</v>
          </cell>
          <cell r="F1153">
            <v>8.25</v>
          </cell>
          <cell r="G1153">
            <v>8.4600000000000009</v>
          </cell>
          <cell r="H1153">
            <v>9.06</v>
          </cell>
          <cell r="I1153">
            <v>9.51</v>
          </cell>
        </row>
        <row r="1154">
          <cell r="A1154">
            <v>99640</v>
          </cell>
          <cell r="B1154" t="str">
            <v/>
          </cell>
          <cell r="C1154">
            <v>7.5</v>
          </cell>
          <cell r="D1154">
            <v>0.6</v>
          </cell>
          <cell r="E1154">
            <v>8.1</v>
          </cell>
          <cell r="F1154">
            <v>8.25</v>
          </cell>
          <cell r="G1154">
            <v>8.4600000000000009</v>
          </cell>
          <cell r="H1154">
            <v>9.06</v>
          </cell>
          <cell r="I1154">
            <v>9.51</v>
          </cell>
        </row>
        <row r="1155">
          <cell r="A1155">
            <v>99650</v>
          </cell>
          <cell r="B1155" t="str">
            <v/>
          </cell>
          <cell r="C1155">
            <v>7.5</v>
          </cell>
          <cell r="D1155">
            <v>0.6</v>
          </cell>
          <cell r="E1155">
            <v>8.1</v>
          </cell>
          <cell r="F1155">
            <v>8.25</v>
          </cell>
          <cell r="G1155">
            <v>8.4600000000000009</v>
          </cell>
          <cell r="H1155">
            <v>9.06</v>
          </cell>
          <cell r="I1155">
            <v>9.51</v>
          </cell>
        </row>
        <row r="1156">
          <cell r="A1156">
            <v>99660</v>
          </cell>
          <cell r="B1156" t="str">
            <v/>
          </cell>
          <cell r="C1156">
            <v>7.5</v>
          </cell>
          <cell r="D1156">
            <v>0.6</v>
          </cell>
          <cell r="E1156">
            <v>8.1</v>
          </cell>
          <cell r="F1156">
            <v>8.25</v>
          </cell>
          <cell r="G1156">
            <v>8.4600000000000009</v>
          </cell>
          <cell r="H1156">
            <v>9.06</v>
          </cell>
          <cell r="I1156">
            <v>9.51</v>
          </cell>
        </row>
        <row r="1157">
          <cell r="A1157">
            <v>99670</v>
          </cell>
          <cell r="B1157" t="str">
            <v/>
          </cell>
          <cell r="C1157">
            <v>7.5</v>
          </cell>
          <cell r="D1157">
            <v>0.6</v>
          </cell>
          <cell r="E1157">
            <v>8.1</v>
          </cell>
          <cell r="F1157">
            <v>8.25</v>
          </cell>
          <cell r="G1157">
            <v>8.4600000000000009</v>
          </cell>
          <cell r="H1157">
            <v>9.06</v>
          </cell>
          <cell r="I1157">
            <v>9.51</v>
          </cell>
        </row>
        <row r="1158">
          <cell r="A1158">
            <v>99680</v>
          </cell>
          <cell r="B1158" t="str">
            <v/>
          </cell>
          <cell r="C1158">
            <v>7.5</v>
          </cell>
          <cell r="D1158">
            <v>0.6</v>
          </cell>
          <cell r="E1158">
            <v>8.1</v>
          </cell>
          <cell r="F1158">
            <v>8.25</v>
          </cell>
          <cell r="G1158">
            <v>8.4600000000000009</v>
          </cell>
          <cell r="H1158">
            <v>9.06</v>
          </cell>
          <cell r="I1158">
            <v>9.51</v>
          </cell>
        </row>
        <row r="1159">
          <cell r="A1159">
            <v>99690</v>
          </cell>
          <cell r="B1159" t="str">
            <v/>
          </cell>
          <cell r="C1159">
            <v>7.5</v>
          </cell>
          <cell r="D1159">
            <v>0.6</v>
          </cell>
          <cell r="E1159">
            <v>8.1</v>
          </cell>
          <cell r="F1159">
            <v>8.25</v>
          </cell>
          <cell r="G1159">
            <v>8.4600000000000009</v>
          </cell>
          <cell r="H1159">
            <v>9.06</v>
          </cell>
          <cell r="I1159">
            <v>9.51</v>
          </cell>
        </row>
        <row r="1160">
          <cell r="A1160">
            <v>99700</v>
          </cell>
          <cell r="B1160" t="str">
            <v/>
          </cell>
          <cell r="C1160">
            <v>7.5</v>
          </cell>
          <cell r="D1160">
            <v>0.6</v>
          </cell>
          <cell r="E1160">
            <v>8.1</v>
          </cell>
          <cell r="F1160">
            <v>8.25</v>
          </cell>
          <cell r="G1160">
            <v>8.4600000000000009</v>
          </cell>
          <cell r="H1160">
            <v>9.06</v>
          </cell>
          <cell r="I1160">
            <v>9.51</v>
          </cell>
        </row>
        <row r="1161">
          <cell r="A1161">
            <v>99710</v>
          </cell>
          <cell r="B1161" t="str">
            <v/>
          </cell>
          <cell r="C1161">
            <v>7.5</v>
          </cell>
          <cell r="D1161">
            <v>0.6</v>
          </cell>
          <cell r="E1161">
            <v>8.1</v>
          </cell>
          <cell r="F1161">
            <v>8.25</v>
          </cell>
          <cell r="G1161">
            <v>8.4600000000000009</v>
          </cell>
          <cell r="H1161">
            <v>9.06</v>
          </cell>
          <cell r="I1161">
            <v>9.51</v>
          </cell>
        </row>
        <row r="1162">
          <cell r="A1162">
            <v>99720</v>
          </cell>
          <cell r="B1162" t="str">
            <v/>
          </cell>
          <cell r="C1162">
            <v>7.5</v>
          </cell>
          <cell r="D1162">
            <v>0.6</v>
          </cell>
          <cell r="E1162">
            <v>8.1</v>
          </cell>
          <cell r="F1162">
            <v>8.25</v>
          </cell>
          <cell r="G1162">
            <v>8.4600000000000009</v>
          </cell>
          <cell r="H1162">
            <v>9.06</v>
          </cell>
          <cell r="I1162">
            <v>9.51</v>
          </cell>
        </row>
        <row r="1163">
          <cell r="A1163">
            <v>99730</v>
          </cell>
          <cell r="B1163" t="str">
            <v/>
          </cell>
          <cell r="C1163">
            <v>7.5</v>
          </cell>
          <cell r="D1163">
            <v>0.6</v>
          </cell>
          <cell r="E1163">
            <v>8.1</v>
          </cell>
          <cell r="F1163">
            <v>8.25</v>
          </cell>
          <cell r="G1163">
            <v>8.4600000000000009</v>
          </cell>
          <cell r="H1163">
            <v>9.06</v>
          </cell>
          <cell r="I1163">
            <v>9.51</v>
          </cell>
        </row>
        <row r="1164">
          <cell r="A1164">
            <v>99740</v>
          </cell>
          <cell r="B1164" t="str">
            <v/>
          </cell>
          <cell r="C1164">
            <v>7.5</v>
          </cell>
          <cell r="D1164">
            <v>0.6</v>
          </cell>
          <cell r="E1164">
            <v>8.1</v>
          </cell>
          <cell r="F1164">
            <v>8.25</v>
          </cell>
          <cell r="G1164">
            <v>8.4600000000000009</v>
          </cell>
          <cell r="H1164">
            <v>9.06</v>
          </cell>
          <cell r="I1164">
            <v>9.51</v>
          </cell>
        </row>
        <row r="1165">
          <cell r="A1165">
            <v>99750</v>
          </cell>
          <cell r="B1165" t="str">
            <v/>
          </cell>
          <cell r="C1165">
            <v>7.5</v>
          </cell>
          <cell r="D1165">
            <v>0.6</v>
          </cell>
          <cell r="E1165">
            <v>8.1</v>
          </cell>
          <cell r="F1165">
            <v>8.25</v>
          </cell>
          <cell r="G1165">
            <v>8.4600000000000009</v>
          </cell>
          <cell r="H1165">
            <v>9.06</v>
          </cell>
          <cell r="I1165">
            <v>9.51</v>
          </cell>
        </row>
        <row r="1166">
          <cell r="A1166">
            <v>99760</v>
          </cell>
          <cell r="B1166" t="str">
            <v/>
          </cell>
          <cell r="C1166">
            <v>7.5</v>
          </cell>
          <cell r="D1166">
            <v>0.6</v>
          </cell>
          <cell r="E1166">
            <v>8.1</v>
          </cell>
          <cell r="F1166">
            <v>8.25</v>
          </cell>
          <cell r="G1166">
            <v>8.4600000000000009</v>
          </cell>
          <cell r="H1166">
            <v>9.06</v>
          </cell>
          <cell r="I1166">
            <v>9.51</v>
          </cell>
        </row>
        <row r="1167">
          <cell r="A1167">
            <v>99770</v>
          </cell>
          <cell r="B1167" t="str">
            <v/>
          </cell>
          <cell r="C1167">
            <v>7.5</v>
          </cell>
          <cell r="D1167">
            <v>0.6</v>
          </cell>
          <cell r="E1167">
            <v>8.1</v>
          </cell>
          <cell r="F1167">
            <v>8.25</v>
          </cell>
          <cell r="G1167">
            <v>8.4600000000000009</v>
          </cell>
          <cell r="H1167">
            <v>9.06</v>
          </cell>
          <cell r="I1167">
            <v>9.51</v>
          </cell>
        </row>
        <row r="1168">
          <cell r="A1168">
            <v>99780</v>
          </cell>
          <cell r="B1168" t="str">
            <v/>
          </cell>
          <cell r="C1168">
            <v>7.5</v>
          </cell>
          <cell r="D1168">
            <v>0.6</v>
          </cell>
          <cell r="E1168">
            <v>8.1</v>
          </cell>
          <cell r="F1168">
            <v>8.25</v>
          </cell>
          <cell r="G1168">
            <v>8.4600000000000009</v>
          </cell>
          <cell r="H1168">
            <v>9.06</v>
          </cell>
          <cell r="I1168">
            <v>9.51</v>
          </cell>
        </row>
        <row r="1169">
          <cell r="A1169">
            <v>99790</v>
          </cell>
          <cell r="B1169" t="str">
            <v/>
          </cell>
          <cell r="C1169">
            <v>7.5</v>
          </cell>
          <cell r="D1169">
            <v>0.6</v>
          </cell>
          <cell r="E1169">
            <v>8.1</v>
          </cell>
          <cell r="F1169">
            <v>8.25</v>
          </cell>
          <cell r="G1169">
            <v>8.4600000000000009</v>
          </cell>
          <cell r="H1169">
            <v>9.06</v>
          </cell>
          <cell r="I1169">
            <v>9.51</v>
          </cell>
        </row>
        <row r="1170">
          <cell r="A1170">
            <v>99800</v>
          </cell>
          <cell r="B1170" t="str">
            <v/>
          </cell>
          <cell r="C1170">
            <v>7.5</v>
          </cell>
          <cell r="D1170">
            <v>0.6</v>
          </cell>
          <cell r="E1170">
            <v>8.1</v>
          </cell>
          <cell r="F1170">
            <v>8.25</v>
          </cell>
          <cell r="G1170">
            <v>8.4600000000000009</v>
          </cell>
          <cell r="H1170">
            <v>9.06</v>
          </cell>
          <cell r="I1170">
            <v>9.51</v>
          </cell>
        </row>
        <row r="1171">
          <cell r="A1171">
            <v>99801.82</v>
          </cell>
          <cell r="B1171" t="str">
            <v>PY - MSE</v>
          </cell>
          <cell r="C1171">
            <v>7.5</v>
          </cell>
          <cell r="D1171">
            <v>0.6</v>
          </cell>
          <cell r="E1171">
            <v>8.1</v>
          </cell>
          <cell r="F1171">
            <v>8.25</v>
          </cell>
          <cell r="G1171">
            <v>8.4600000000000009</v>
          </cell>
          <cell r="H1171">
            <v>9.06</v>
          </cell>
          <cell r="I1171">
            <v>9.51</v>
          </cell>
        </row>
        <row r="1172">
          <cell r="A1172">
            <v>99810</v>
          </cell>
          <cell r="B1172" t="str">
            <v/>
          </cell>
          <cell r="C1172">
            <v>7.5</v>
          </cell>
          <cell r="D1172">
            <v>0.43</v>
          </cell>
          <cell r="E1172">
            <v>7.93</v>
          </cell>
          <cell r="F1172">
            <v>8.08</v>
          </cell>
          <cell r="G1172">
            <v>8.2900000000000009</v>
          </cell>
          <cell r="H1172">
            <v>8.89</v>
          </cell>
          <cell r="I1172">
            <v>9.34</v>
          </cell>
        </row>
        <row r="1173">
          <cell r="A1173">
            <v>99816.82</v>
          </cell>
          <cell r="B1173" t="str">
            <v>PT</v>
          </cell>
          <cell r="C1173">
            <v>7.5</v>
          </cell>
          <cell r="D1173">
            <v>0.3</v>
          </cell>
          <cell r="E1173">
            <v>7.8</v>
          </cell>
          <cell r="F1173">
            <v>7.95</v>
          </cell>
          <cell r="G1173">
            <v>8.16</v>
          </cell>
          <cell r="H1173">
            <v>8.76</v>
          </cell>
          <cell r="I1173">
            <v>9.2099999999999991</v>
          </cell>
        </row>
        <row r="1174">
          <cell r="A1174">
            <v>99820</v>
          </cell>
          <cell r="B1174" t="str">
            <v/>
          </cell>
          <cell r="C1174">
            <v>7.5</v>
          </cell>
          <cell r="D1174">
            <v>0.23</v>
          </cell>
          <cell r="E1174">
            <v>7.73</v>
          </cell>
          <cell r="F1174">
            <v>7.8800000000000008</v>
          </cell>
          <cell r="G1174">
            <v>8.0900000000000016</v>
          </cell>
          <cell r="H1174">
            <v>8.6900000000000013</v>
          </cell>
          <cell r="I1174">
            <v>9.14</v>
          </cell>
        </row>
        <row r="1175">
          <cell r="A1175">
            <v>99830</v>
          </cell>
          <cell r="B1175" t="str">
            <v/>
          </cell>
          <cell r="C1175">
            <v>7.5</v>
          </cell>
          <cell r="D1175">
            <v>0</v>
          </cell>
          <cell r="E1175">
            <v>7.5</v>
          </cell>
          <cell r="F1175">
            <v>7.65</v>
          </cell>
          <cell r="G1175">
            <v>7.86</v>
          </cell>
          <cell r="H1175">
            <v>8.4600000000000009</v>
          </cell>
          <cell r="I1175">
            <v>8.91</v>
          </cell>
        </row>
        <row r="1176">
          <cell r="A1176">
            <v>99831.82</v>
          </cell>
          <cell r="B1176" t="str">
            <v>PX</v>
          </cell>
          <cell r="C1176">
            <v>7.5</v>
          </cell>
          <cell r="D1176">
            <v>0</v>
          </cell>
          <cell r="E1176">
            <v>7.5</v>
          </cell>
          <cell r="F1176">
            <v>7.65</v>
          </cell>
          <cell r="G1176">
            <v>7.86</v>
          </cell>
          <cell r="H1176">
            <v>8.4600000000000009</v>
          </cell>
          <cell r="I1176">
            <v>8.91</v>
          </cell>
        </row>
        <row r="1177">
          <cell r="A1177">
            <v>99840</v>
          </cell>
          <cell r="B1177" t="str">
            <v/>
          </cell>
          <cell r="C1177">
            <v>7.5</v>
          </cell>
          <cell r="D1177">
            <v>0</v>
          </cell>
          <cell r="E1177">
            <v>7.5</v>
          </cell>
          <cell r="F1177">
            <v>7.65</v>
          </cell>
          <cell r="G1177">
            <v>7.86</v>
          </cell>
          <cell r="H1177">
            <v>8.4600000000000009</v>
          </cell>
          <cell r="I1177">
            <v>8.91</v>
          </cell>
        </row>
        <row r="1178">
          <cell r="A1178">
            <v>99850</v>
          </cell>
          <cell r="B1178" t="str">
            <v/>
          </cell>
          <cell r="C1178">
            <v>7.5</v>
          </cell>
          <cell r="D1178">
            <v>0</v>
          </cell>
          <cell r="E1178">
            <v>7.5</v>
          </cell>
          <cell r="F1178">
            <v>7.65</v>
          </cell>
          <cell r="G1178">
            <v>7.86</v>
          </cell>
          <cell r="H1178">
            <v>8.4600000000000009</v>
          </cell>
          <cell r="I1178">
            <v>8.91</v>
          </cell>
        </row>
        <row r="1179">
          <cell r="A1179">
            <v>99860</v>
          </cell>
          <cell r="B1179" t="str">
            <v/>
          </cell>
          <cell r="C1179">
            <v>7.5</v>
          </cell>
          <cell r="D1179">
            <v>0</v>
          </cell>
          <cell r="E1179">
            <v>7.5</v>
          </cell>
          <cell r="F1179">
            <v>7.65</v>
          </cell>
          <cell r="G1179">
            <v>7.86</v>
          </cell>
          <cell r="H1179">
            <v>8.4600000000000009</v>
          </cell>
          <cell r="I1179">
            <v>8.91</v>
          </cell>
        </row>
        <row r="1180">
          <cell r="A1180">
            <v>99861.82</v>
          </cell>
          <cell r="B1180" t="str">
            <v>BS</v>
          </cell>
          <cell r="C1180">
            <v>7.5</v>
          </cell>
          <cell r="D1180">
            <v>0</v>
          </cell>
          <cell r="E1180">
            <v>7.5</v>
          </cell>
          <cell r="F1180">
            <v>7.65</v>
          </cell>
          <cell r="G1180">
            <v>7.86</v>
          </cell>
          <cell r="H1180">
            <v>8.4600000000000009</v>
          </cell>
          <cell r="I1180">
            <v>8.91</v>
          </cell>
        </row>
        <row r="1181">
          <cell r="A1181">
            <v>99870</v>
          </cell>
          <cell r="B1181" t="str">
            <v/>
          </cell>
          <cell r="C1181">
            <v>7.5</v>
          </cell>
          <cell r="D1181">
            <v>0</v>
          </cell>
          <cell r="E1181">
            <v>7.5</v>
          </cell>
          <cell r="F1181">
            <v>7.65</v>
          </cell>
          <cell r="G1181">
            <v>7.86</v>
          </cell>
          <cell r="H1181">
            <v>8.4600000000000009</v>
          </cell>
          <cell r="I1181">
            <v>8.91</v>
          </cell>
        </row>
        <row r="1182">
          <cell r="A1182">
            <v>99880</v>
          </cell>
          <cell r="B1182" t="str">
            <v/>
          </cell>
          <cell r="C1182">
            <v>7.5</v>
          </cell>
          <cell r="D1182">
            <v>0</v>
          </cell>
          <cell r="E1182">
            <v>7.5</v>
          </cell>
          <cell r="F1182">
            <v>7.65</v>
          </cell>
          <cell r="G1182">
            <v>7.86</v>
          </cell>
          <cell r="H1182">
            <v>8.4600000000000009</v>
          </cell>
          <cell r="I1182">
            <v>8.91</v>
          </cell>
        </row>
        <row r="1183">
          <cell r="A1183">
            <v>99890</v>
          </cell>
          <cell r="B1183" t="str">
            <v/>
          </cell>
          <cell r="C1183">
            <v>7.5</v>
          </cell>
          <cell r="D1183">
            <v>0</v>
          </cell>
          <cell r="E1183">
            <v>7.5</v>
          </cell>
          <cell r="F1183">
            <v>7.65</v>
          </cell>
          <cell r="G1183">
            <v>7.86</v>
          </cell>
          <cell r="H1183">
            <v>8.4600000000000009</v>
          </cell>
          <cell r="I1183">
            <v>8.91</v>
          </cell>
        </row>
        <row r="1184">
          <cell r="A1184">
            <v>99900</v>
          </cell>
          <cell r="B1184" t="str">
            <v/>
          </cell>
          <cell r="C1184">
            <v>7.5</v>
          </cell>
          <cell r="D1184">
            <v>0</v>
          </cell>
          <cell r="E1184">
            <v>7.5</v>
          </cell>
          <cell r="F1184">
            <v>7.65</v>
          </cell>
          <cell r="G1184">
            <v>7.86</v>
          </cell>
          <cell r="H1184">
            <v>8.4600000000000009</v>
          </cell>
          <cell r="I1184">
            <v>8.91</v>
          </cell>
        </row>
        <row r="1185">
          <cell r="A1185">
            <v>99910</v>
          </cell>
          <cell r="B1185" t="str">
            <v/>
          </cell>
          <cell r="C1185">
            <v>7.5</v>
          </cell>
          <cell r="D1185">
            <v>0</v>
          </cell>
          <cell r="E1185">
            <v>7.5</v>
          </cell>
          <cell r="F1185">
            <v>7.65</v>
          </cell>
          <cell r="G1185">
            <v>7.86</v>
          </cell>
          <cell r="H1185">
            <v>8.4600000000000009</v>
          </cell>
          <cell r="I1185">
            <v>8.91</v>
          </cell>
        </row>
        <row r="1186">
          <cell r="A1186">
            <v>99920</v>
          </cell>
          <cell r="B1186" t="str">
            <v/>
          </cell>
          <cell r="C1186">
            <v>7.5</v>
          </cell>
          <cell r="D1186">
            <v>0</v>
          </cell>
          <cell r="E1186">
            <v>7.5</v>
          </cell>
          <cell r="F1186">
            <v>7.65</v>
          </cell>
          <cell r="G1186">
            <v>7.86</v>
          </cell>
          <cell r="H1186">
            <v>8.4600000000000009</v>
          </cell>
          <cell r="I1186">
            <v>8.91</v>
          </cell>
        </row>
        <row r="1187">
          <cell r="A1187">
            <v>99924.89</v>
          </cell>
          <cell r="B1187" t="str">
            <v>BS</v>
          </cell>
          <cell r="C1187">
            <v>7.5</v>
          </cell>
          <cell r="D1187">
            <v>0</v>
          </cell>
          <cell r="E1187">
            <v>7.5</v>
          </cell>
          <cell r="F1187">
            <v>7.65</v>
          </cell>
          <cell r="G1187">
            <v>7.86</v>
          </cell>
          <cell r="H1187">
            <v>8.4600000000000009</v>
          </cell>
          <cell r="I1187">
            <v>8.91</v>
          </cell>
        </row>
        <row r="1188">
          <cell r="A1188">
            <v>99930</v>
          </cell>
          <cell r="B1188" t="str">
            <v/>
          </cell>
          <cell r="C1188">
            <v>7.5</v>
          </cell>
          <cell r="D1188">
            <v>0</v>
          </cell>
          <cell r="E1188">
            <v>7.5</v>
          </cell>
          <cell r="F1188">
            <v>7.65</v>
          </cell>
          <cell r="G1188">
            <v>7.86</v>
          </cell>
          <cell r="H1188">
            <v>8.4600000000000009</v>
          </cell>
          <cell r="I1188">
            <v>8.91</v>
          </cell>
        </row>
        <row r="1189">
          <cell r="A1189">
            <v>99940</v>
          </cell>
          <cell r="B1189" t="str">
            <v/>
          </cell>
          <cell r="C1189">
            <v>7.5</v>
          </cell>
          <cell r="D1189">
            <v>0</v>
          </cell>
          <cell r="E1189">
            <v>7.5</v>
          </cell>
          <cell r="F1189">
            <v>7.65</v>
          </cell>
          <cell r="G1189">
            <v>7.86</v>
          </cell>
          <cell r="H1189">
            <v>8.4600000000000009</v>
          </cell>
          <cell r="I1189">
            <v>8.91</v>
          </cell>
        </row>
        <row r="1190">
          <cell r="A1190">
            <v>99950</v>
          </cell>
          <cell r="B1190" t="str">
            <v/>
          </cell>
          <cell r="C1190">
            <v>7.5</v>
          </cell>
          <cell r="D1190">
            <v>0</v>
          </cell>
          <cell r="E1190">
            <v>7.5</v>
          </cell>
          <cell r="F1190">
            <v>7.65</v>
          </cell>
          <cell r="G1190">
            <v>7.86</v>
          </cell>
          <cell r="H1190">
            <v>8.4600000000000009</v>
          </cell>
          <cell r="I1190">
            <v>8.91</v>
          </cell>
        </row>
        <row r="1191">
          <cell r="A1191">
            <v>99954.89</v>
          </cell>
          <cell r="B1191" t="str">
            <v>PX</v>
          </cell>
          <cell r="C1191">
            <v>7.5</v>
          </cell>
          <cell r="D1191">
            <v>0</v>
          </cell>
          <cell r="E1191">
            <v>7.5</v>
          </cell>
          <cell r="F1191">
            <v>7.65</v>
          </cell>
          <cell r="G1191">
            <v>7.86</v>
          </cell>
          <cell r="H1191">
            <v>8.4600000000000009</v>
          </cell>
          <cell r="I1191">
            <v>8.91</v>
          </cell>
        </row>
        <row r="1192">
          <cell r="A1192">
            <v>99960</v>
          </cell>
          <cell r="B1192" t="str">
            <v/>
          </cell>
          <cell r="C1192">
            <v>7.5</v>
          </cell>
          <cell r="D1192">
            <v>7.0000000000000007E-2</v>
          </cell>
          <cell r="E1192">
            <v>7.57</v>
          </cell>
          <cell r="F1192">
            <v>7.7200000000000006</v>
          </cell>
          <cell r="G1192">
            <v>7.9300000000000006</v>
          </cell>
          <cell r="H1192">
            <v>8.5300000000000011</v>
          </cell>
          <cell r="I1192">
            <v>8.98</v>
          </cell>
        </row>
        <row r="1193">
          <cell r="A1193">
            <v>99970</v>
          </cell>
          <cell r="B1193" t="str">
            <v/>
          </cell>
          <cell r="C1193">
            <v>7.5</v>
          </cell>
          <cell r="D1193">
            <v>0.22</v>
          </cell>
          <cell r="E1193">
            <v>7.72</v>
          </cell>
          <cell r="F1193">
            <v>7.87</v>
          </cell>
          <cell r="G1193">
            <v>8.08</v>
          </cell>
          <cell r="H1193">
            <v>8.68</v>
          </cell>
          <cell r="I1193">
            <v>9.129999999999999</v>
          </cell>
        </row>
        <row r="1194">
          <cell r="A1194">
            <v>99974.89</v>
          </cell>
          <cell r="B1194" t="str">
            <v>PC</v>
          </cell>
          <cell r="C1194">
            <v>7.5</v>
          </cell>
          <cell r="D1194">
            <v>0.3</v>
          </cell>
          <cell r="E1194">
            <v>7.8</v>
          </cell>
          <cell r="F1194">
            <v>7.95</v>
          </cell>
          <cell r="G1194">
            <v>8.16</v>
          </cell>
          <cell r="H1194">
            <v>8.76</v>
          </cell>
          <cell r="I1194">
            <v>9.2099999999999991</v>
          </cell>
        </row>
        <row r="1195">
          <cell r="A1195">
            <v>99980</v>
          </cell>
          <cell r="B1195" t="str">
            <v/>
          </cell>
          <cell r="C1195">
            <v>7.5</v>
          </cell>
          <cell r="D1195">
            <v>0.37</v>
          </cell>
          <cell r="E1195">
            <v>7.87</v>
          </cell>
          <cell r="F1195">
            <v>8.02</v>
          </cell>
          <cell r="G1195">
            <v>8.23</v>
          </cell>
          <cell r="H1195">
            <v>8.83</v>
          </cell>
          <cell r="I1195">
            <v>9.2799999999999994</v>
          </cell>
        </row>
        <row r="1196">
          <cell r="A1196">
            <v>99984.89</v>
          </cell>
          <cell r="B1196" t="str">
            <v>PY</v>
          </cell>
          <cell r="C1196">
            <v>7.5</v>
          </cell>
          <cell r="D1196">
            <v>0.45</v>
          </cell>
          <cell r="E1196">
            <v>7.95</v>
          </cell>
          <cell r="F1196">
            <v>8.1</v>
          </cell>
          <cell r="G1196">
            <v>8.31</v>
          </cell>
          <cell r="H1196">
            <v>8.91</v>
          </cell>
          <cell r="I1196">
            <v>9.36</v>
          </cell>
        </row>
        <row r="1197">
          <cell r="A1197">
            <v>99990</v>
          </cell>
          <cell r="B1197" t="str">
            <v/>
          </cell>
          <cell r="C1197">
            <v>7.5</v>
          </cell>
          <cell r="D1197">
            <v>0.52</v>
          </cell>
          <cell r="E1197">
            <v>8.02</v>
          </cell>
          <cell r="F1197">
            <v>8.17</v>
          </cell>
          <cell r="G1197">
            <v>8.3800000000000008</v>
          </cell>
          <cell r="H1197">
            <v>8.98</v>
          </cell>
          <cell r="I1197">
            <v>9.43</v>
          </cell>
        </row>
        <row r="1198">
          <cell r="A1198">
            <v>99994.89</v>
          </cell>
          <cell r="B1198" t="str">
            <v>MSE</v>
          </cell>
          <cell r="C1198">
            <v>7.5</v>
          </cell>
          <cell r="D1198">
            <v>0.6</v>
          </cell>
          <cell r="E1198">
            <v>8.1</v>
          </cell>
          <cell r="F1198">
            <v>8.25</v>
          </cell>
          <cell r="G1198">
            <v>8.4600000000000009</v>
          </cell>
          <cell r="H1198">
            <v>9.06</v>
          </cell>
          <cell r="I1198">
            <v>9.51</v>
          </cell>
        </row>
        <row r="1199">
          <cell r="A1199">
            <v>100000</v>
          </cell>
          <cell r="B1199" t="str">
            <v/>
          </cell>
          <cell r="C1199">
            <v>7.5</v>
          </cell>
          <cell r="D1199">
            <v>0.6</v>
          </cell>
          <cell r="E1199">
            <v>8.1</v>
          </cell>
          <cell r="F1199">
            <v>8.25</v>
          </cell>
          <cell r="G1199">
            <v>8.4600000000000009</v>
          </cell>
          <cell r="H1199">
            <v>9.06</v>
          </cell>
          <cell r="I1199">
            <v>9.51</v>
          </cell>
        </row>
        <row r="1218">
          <cell r="A1218">
            <v>100000</v>
          </cell>
          <cell r="B1218" t="str">
            <v/>
          </cell>
          <cell r="C1218">
            <v>7.5</v>
          </cell>
          <cell r="D1218">
            <v>0.6</v>
          </cell>
          <cell r="E1218">
            <v>8.1</v>
          </cell>
          <cell r="F1218">
            <v>8.25</v>
          </cell>
          <cell r="G1218">
            <v>8.4600000000000009</v>
          </cell>
          <cell r="H1218">
            <v>9.06</v>
          </cell>
          <cell r="I1218">
            <v>9.51</v>
          </cell>
        </row>
        <row r="1219">
          <cell r="A1219">
            <v>100010</v>
          </cell>
          <cell r="B1219" t="str">
            <v/>
          </cell>
          <cell r="C1219">
            <v>7.5</v>
          </cell>
          <cell r="D1219">
            <v>0.6</v>
          </cell>
          <cell r="E1219">
            <v>8.1</v>
          </cell>
          <cell r="F1219">
            <v>8.25</v>
          </cell>
          <cell r="G1219">
            <v>8.4600000000000009</v>
          </cell>
          <cell r="H1219">
            <v>9.06</v>
          </cell>
          <cell r="I1219">
            <v>9.51</v>
          </cell>
        </row>
        <row r="1220">
          <cell r="A1220">
            <v>100020</v>
          </cell>
          <cell r="B1220" t="str">
            <v/>
          </cell>
          <cell r="C1220">
            <v>7.5</v>
          </cell>
          <cell r="D1220">
            <v>0.6</v>
          </cell>
          <cell r="E1220">
            <v>8.1</v>
          </cell>
          <cell r="F1220">
            <v>8.25</v>
          </cell>
          <cell r="G1220">
            <v>8.4600000000000009</v>
          </cell>
          <cell r="H1220">
            <v>9.06</v>
          </cell>
          <cell r="I1220">
            <v>9.51</v>
          </cell>
        </row>
        <row r="1221">
          <cell r="A1221">
            <v>100030</v>
          </cell>
          <cell r="B1221" t="str">
            <v/>
          </cell>
          <cell r="C1221">
            <v>7.5</v>
          </cell>
          <cell r="D1221">
            <v>0.6</v>
          </cell>
          <cell r="E1221">
            <v>8.1</v>
          </cell>
          <cell r="F1221">
            <v>8.25</v>
          </cell>
          <cell r="G1221">
            <v>8.4600000000000009</v>
          </cell>
          <cell r="H1221">
            <v>9.06</v>
          </cell>
          <cell r="I1221">
            <v>9.51</v>
          </cell>
        </row>
        <row r="1222">
          <cell r="A1222">
            <v>100040</v>
          </cell>
          <cell r="B1222" t="str">
            <v/>
          </cell>
          <cell r="C1222">
            <v>7.5</v>
          </cell>
          <cell r="D1222">
            <v>0.6</v>
          </cell>
          <cell r="E1222">
            <v>8.1</v>
          </cell>
          <cell r="F1222">
            <v>8.25</v>
          </cell>
          <cell r="G1222">
            <v>8.4600000000000009</v>
          </cell>
          <cell r="H1222">
            <v>9.06</v>
          </cell>
          <cell r="I1222">
            <v>9.51</v>
          </cell>
        </row>
        <row r="1223">
          <cell r="A1223">
            <v>100050</v>
          </cell>
          <cell r="B1223" t="str">
            <v/>
          </cell>
          <cell r="C1223">
            <v>7.5</v>
          </cell>
          <cell r="D1223">
            <v>0.6</v>
          </cell>
          <cell r="E1223">
            <v>8.1</v>
          </cell>
          <cell r="F1223">
            <v>8.25</v>
          </cell>
          <cell r="G1223">
            <v>8.4600000000000009</v>
          </cell>
          <cell r="H1223">
            <v>9.06</v>
          </cell>
          <cell r="I1223">
            <v>9.51</v>
          </cell>
        </row>
        <row r="1224">
          <cell r="A1224">
            <v>100060</v>
          </cell>
          <cell r="B1224" t="str">
            <v/>
          </cell>
          <cell r="C1224">
            <v>7.5</v>
          </cell>
          <cell r="D1224">
            <v>0.6</v>
          </cell>
          <cell r="E1224">
            <v>8.1</v>
          </cell>
          <cell r="F1224">
            <v>8.25</v>
          </cell>
          <cell r="G1224">
            <v>8.4600000000000009</v>
          </cell>
          <cell r="H1224">
            <v>9.06</v>
          </cell>
          <cell r="I1224">
            <v>9.51</v>
          </cell>
        </row>
        <row r="1225">
          <cell r="A1225">
            <v>100070</v>
          </cell>
          <cell r="B1225" t="str">
            <v/>
          </cell>
          <cell r="C1225">
            <v>7.5</v>
          </cell>
          <cell r="D1225">
            <v>0.6</v>
          </cell>
          <cell r="E1225">
            <v>8.1</v>
          </cell>
          <cell r="F1225">
            <v>8.25</v>
          </cell>
          <cell r="G1225">
            <v>8.4600000000000009</v>
          </cell>
          <cell r="H1225">
            <v>9.06</v>
          </cell>
          <cell r="I1225">
            <v>9.51</v>
          </cell>
        </row>
        <row r="1226">
          <cell r="A1226">
            <v>100080</v>
          </cell>
          <cell r="B1226" t="str">
            <v/>
          </cell>
          <cell r="C1226">
            <v>7.5</v>
          </cell>
          <cell r="D1226">
            <v>0.6</v>
          </cell>
          <cell r="E1226">
            <v>8.1</v>
          </cell>
          <cell r="F1226">
            <v>8.25</v>
          </cell>
          <cell r="G1226">
            <v>8.4600000000000009</v>
          </cell>
          <cell r="H1226">
            <v>9.06</v>
          </cell>
          <cell r="I1226">
            <v>9.51</v>
          </cell>
        </row>
        <row r="1227">
          <cell r="A1227">
            <v>100090</v>
          </cell>
          <cell r="B1227" t="str">
            <v/>
          </cell>
          <cell r="C1227">
            <v>7.5</v>
          </cell>
          <cell r="D1227">
            <v>0.6</v>
          </cell>
          <cell r="E1227">
            <v>8.1</v>
          </cell>
          <cell r="F1227">
            <v>8.25</v>
          </cell>
          <cell r="G1227">
            <v>8.4600000000000009</v>
          </cell>
          <cell r="H1227">
            <v>9.06</v>
          </cell>
          <cell r="I1227">
            <v>9.51</v>
          </cell>
        </row>
        <row r="1228">
          <cell r="A1228">
            <v>100100</v>
          </cell>
          <cell r="B1228" t="str">
            <v/>
          </cell>
          <cell r="C1228">
            <v>7.5</v>
          </cell>
          <cell r="D1228">
            <v>0.6</v>
          </cell>
          <cell r="E1228">
            <v>8.1</v>
          </cell>
          <cell r="F1228">
            <v>8.25</v>
          </cell>
          <cell r="G1228">
            <v>8.4600000000000009</v>
          </cell>
          <cell r="H1228">
            <v>9.06</v>
          </cell>
          <cell r="I1228">
            <v>9.51</v>
          </cell>
        </row>
        <row r="1229">
          <cell r="A1229">
            <v>100110</v>
          </cell>
          <cell r="B1229" t="str">
            <v/>
          </cell>
          <cell r="C1229">
            <v>7.5</v>
          </cell>
          <cell r="D1229">
            <v>0.6</v>
          </cell>
          <cell r="E1229">
            <v>8.1</v>
          </cell>
          <cell r="F1229">
            <v>8.25</v>
          </cell>
          <cell r="G1229">
            <v>8.4600000000000009</v>
          </cell>
          <cell r="H1229">
            <v>9.06</v>
          </cell>
          <cell r="I1229">
            <v>9.51</v>
          </cell>
        </row>
        <row r="1230">
          <cell r="A1230">
            <v>100120</v>
          </cell>
          <cell r="B1230" t="str">
            <v/>
          </cell>
          <cell r="C1230">
            <v>7.5</v>
          </cell>
          <cell r="D1230">
            <v>0.6</v>
          </cell>
          <cell r="E1230">
            <v>8.1</v>
          </cell>
          <cell r="F1230">
            <v>8.25</v>
          </cell>
          <cell r="G1230">
            <v>8.4600000000000009</v>
          </cell>
          <cell r="H1230">
            <v>9.06</v>
          </cell>
          <cell r="I1230">
            <v>9.51</v>
          </cell>
        </row>
        <row r="1231">
          <cell r="A1231">
            <v>100130</v>
          </cell>
          <cell r="B1231" t="str">
            <v/>
          </cell>
          <cell r="C1231">
            <v>7.5</v>
          </cell>
          <cell r="D1231">
            <v>0.6</v>
          </cell>
          <cell r="E1231">
            <v>8.1</v>
          </cell>
          <cell r="F1231">
            <v>8.25</v>
          </cell>
          <cell r="G1231">
            <v>8.4600000000000009</v>
          </cell>
          <cell r="H1231">
            <v>9.06</v>
          </cell>
          <cell r="I1231">
            <v>9.51</v>
          </cell>
        </row>
        <row r="1232">
          <cell r="A1232">
            <v>100140</v>
          </cell>
          <cell r="B1232" t="str">
            <v/>
          </cell>
          <cell r="C1232">
            <v>7.5</v>
          </cell>
          <cell r="D1232">
            <v>0.6</v>
          </cell>
          <cell r="E1232">
            <v>8.1</v>
          </cell>
          <cell r="F1232">
            <v>8.25</v>
          </cell>
          <cell r="G1232">
            <v>8.4600000000000009</v>
          </cell>
          <cell r="H1232">
            <v>9.06</v>
          </cell>
          <cell r="I1232">
            <v>9.51</v>
          </cell>
        </row>
        <row r="1233">
          <cell r="A1233">
            <v>100150</v>
          </cell>
          <cell r="B1233" t="str">
            <v/>
          </cell>
          <cell r="C1233">
            <v>7.5</v>
          </cell>
          <cell r="D1233">
            <v>0.6</v>
          </cell>
          <cell r="E1233">
            <v>8.1</v>
          </cell>
          <cell r="F1233">
            <v>8.25</v>
          </cell>
          <cell r="G1233">
            <v>8.4600000000000009</v>
          </cell>
          <cell r="H1233">
            <v>9.06</v>
          </cell>
          <cell r="I1233">
            <v>9.51</v>
          </cell>
        </row>
        <row r="1234">
          <cell r="A1234">
            <v>100160</v>
          </cell>
          <cell r="B1234" t="str">
            <v/>
          </cell>
          <cell r="C1234">
            <v>7.5</v>
          </cell>
          <cell r="D1234">
            <v>0.6</v>
          </cell>
          <cell r="E1234">
            <v>8.1</v>
          </cell>
          <cell r="F1234">
            <v>8.25</v>
          </cell>
          <cell r="G1234">
            <v>8.4600000000000009</v>
          </cell>
          <cell r="H1234">
            <v>9.06</v>
          </cell>
          <cell r="I1234">
            <v>9.51</v>
          </cell>
        </row>
        <row r="1235">
          <cell r="A1235">
            <v>100170</v>
          </cell>
          <cell r="B1235" t="str">
            <v/>
          </cell>
          <cell r="C1235">
            <v>7.5</v>
          </cell>
          <cell r="D1235">
            <v>0.6</v>
          </cell>
          <cell r="E1235">
            <v>8.1</v>
          </cell>
          <cell r="F1235">
            <v>8.25</v>
          </cell>
          <cell r="G1235">
            <v>8.4600000000000009</v>
          </cell>
          <cell r="H1235">
            <v>9.06</v>
          </cell>
          <cell r="I1235">
            <v>9.51</v>
          </cell>
        </row>
        <row r="1236">
          <cell r="A1236">
            <v>100180</v>
          </cell>
          <cell r="B1236" t="str">
            <v/>
          </cell>
          <cell r="C1236">
            <v>7.5</v>
          </cell>
          <cell r="D1236">
            <v>0.6</v>
          </cell>
          <cell r="E1236">
            <v>8.1</v>
          </cell>
          <cell r="F1236">
            <v>8.25</v>
          </cell>
          <cell r="G1236">
            <v>8.4600000000000009</v>
          </cell>
          <cell r="H1236">
            <v>9.06</v>
          </cell>
          <cell r="I1236">
            <v>9.51</v>
          </cell>
        </row>
        <row r="1237">
          <cell r="A1237">
            <v>100190</v>
          </cell>
          <cell r="B1237" t="str">
            <v/>
          </cell>
          <cell r="C1237">
            <v>7.5</v>
          </cell>
          <cell r="D1237">
            <v>0.6</v>
          </cell>
          <cell r="E1237">
            <v>8.1</v>
          </cell>
          <cell r="F1237">
            <v>8.25</v>
          </cell>
          <cell r="G1237">
            <v>8.4600000000000009</v>
          </cell>
          <cell r="H1237">
            <v>9.06</v>
          </cell>
          <cell r="I1237">
            <v>9.51</v>
          </cell>
        </row>
        <row r="1238">
          <cell r="A1238">
            <v>100200</v>
          </cell>
          <cell r="B1238" t="str">
            <v/>
          </cell>
          <cell r="C1238">
            <v>7.5</v>
          </cell>
          <cell r="D1238">
            <v>0.6</v>
          </cell>
          <cell r="E1238">
            <v>8.1</v>
          </cell>
          <cell r="F1238">
            <v>8.25</v>
          </cell>
          <cell r="G1238">
            <v>8.4600000000000009</v>
          </cell>
          <cell r="H1238">
            <v>9.06</v>
          </cell>
          <cell r="I1238">
            <v>9.51</v>
          </cell>
        </row>
        <row r="1239">
          <cell r="A1239">
            <v>100210</v>
          </cell>
          <cell r="B1239" t="str">
            <v/>
          </cell>
          <cell r="C1239">
            <v>7.5</v>
          </cell>
          <cell r="D1239">
            <v>0.6</v>
          </cell>
          <cell r="E1239">
            <v>8.1</v>
          </cell>
          <cell r="F1239">
            <v>8.25</v>
          </cell>
          <cell r="G1239">
            <v>8.4600000000000009</v>
          </cell>
          <cell r="H1239">
            <v>9.06</v>
          </cell>
          <cell r="I1239">
            <v>9.51</v>
          </cell>
        </row>
        <row r="1240">
          <cell r="A1240">
            <v>100220</v>
          </cell>
          <cell r="B1240" t="str">
            <v/>
          </cell>
          <cell r="C1240">
            <v>7.5</v>
          </cell>
          <cell r="D1240">
            <v>0.6</v>
          </cell>
          <cell r="E1240">
            <v>8.1</v>
          </cell>
          <cell r="F1240">
            <v>8.25</v>
          </cell>
          <cell r="G1240">
            <v>8.4600000000000009</v>
          </cell>
          <cell r="H1240">
            <v>9.06</v>
          </cell>
          <cell r="I1240">
            <v>9.51</v>
          </cell>
        </row>
        <row r="1241">
          <cell r="A1241">
            <v>100230</v>
          </cell>
          <cell r="B1241" t="str">
            <v/>
          </cell>
          <cell r="C1241">
            <v>7.5</v>
          </cell>
          <cell r="D1241">
            <v>0.6</v>
          </cell>
          <cell r="E1241">
            <v>8.1</v>
          </cell>
          <cell r="F1241">
            <v>8.25</v>
          </cell>
          <cell r="G1241">
            <v>8.4600000000000009</v>
          </cell>
          <cell r="H1241">
            <v>9.06</v>
          </cell>
          <cell r="I1241">
            <v>9.51</v>
          </cell>
        </row>
        <row r="1242">
          <cell r="A1242">
            <v>100240</v>
          </cell>
          <cell r="B1242" t="str">
            <v/>
          </cell>
          <cell r="C1242">
            <v>7.5</v>
          </cell>
          <cell r="D1242">
            <v>0.6</v>
          </cell>
          <cell r="E1242">
            <v>8.1</v>
          </cell>
          <cell r="F1242">
            <v>8.25</v>
          </cell>
          <cell r="G1242">
            <v>8.4600000000000009</v>
          </cell>
          <cell r="H1242">
            <v>9.06</v>
          </cell>
          <cell r="I1242">
            <v>9.51</v>
          </cell>
        </row>
        <row r="1243">
          <cell r="A1243">
            <v>100241.52</v>
          </cell>
          <cell r="B1243" t="str">
            <v>MSE</v>
          </cell>
          <cell r="C1243">
            <v>7.5</v>
          </cell>
          <cell r="D1243">
            <v>0.6</v>
          </cell>
          <cell r="E1243">
            <v>8.1</v>
          </cell>
          <cell r="F1243">
            <v>8.25</v>
          </cell>
          <cell r="G1243">
            <v>8.4600000000000009</v>
          </cell>
          <cell r="H1243">
            <v>9.06</v>
          </cell>
          <cell r="I1243">
            <v>9.51</v>
          </cell>
        </row>
        <row r="1244">
          <cell r="A1244">
            <v>100250</v>
          </cell>
          <cell r="B1244" t="str">
            <v/>
          </cell>
          <cell r="C1244">
            <v>7.5</v>
          </cell>
          <cell r="D1244">
            <v>0.47</v>
          </cell>
          <cell r="E1244">
            <v>7.97</v>
          </cell>
          <cell r="F1244">
            <v>8.1199999999999992</v>
          </cell>
          <cell r="G1244">
            <v>8.33</v>
          </cell>
          <cell r="H1244">
            <v>8.93</v>
          </cell>
          <cell r="I1244">
            <v>9.379999999999999</v>
          </cell>
        </row>
        <row r="1245">
          <cell r="A1245">
            <v>100254.85</v>
          </cell>
          <cell r="B1245" t="str">
            <v>PY</v>
          </cell>
          <cell r="C1245">
            <v>7.5</v>
          </cell>
          <cell r="D1245">
            <v>0.4</v>
          </cell>
          <cell r="E1245">
            <v>7.9</v>
          </cell>
          <cell r="F1245">
            <v>8.0500000000000007</v>
          </cell>
          <cell r="G1245">
            <v>8.2600000000000016</v>
          </cell>
          <cell r="H1245">
            <v>8.8600000000000012</v>
          </cell>
          <cell r="I1245">
            <v>9.31</v>
          </cell>
        </row>
        <row r="1246">
          <cell r="A1246">
            <v>100260</v>
          </cell>
          <cell r="B1246" t="str">
            <v/>
          </cell>
          <cell r="C1246">
            <v>7.5</v>
          </cell>
          <cell r="D1246">
            <v>0.32</v>
          </cell>
          <cell r="E1246">
            <v>7.82</v>
          </cell>
          <cell r="F1246">
            <v>7.9700000000000006</v>
          </cell>
          <cell r="G1246">
            <v>8.1800000000000015</v>
          </cell>
          <cell r="H1246">
            <v>8.7800000000000011</v>
          </cell>
          <cell r="I1246">
            <v>9.23</v>
          </cell>
        </row>
        <row r="1247">
          <cell r="A1247">
            <v>100261.52</v>
          </cell>
          <cell r="B1247" t="str">
            <v>PT</v>
          </cell>
          <cell r="C1247">
            <v>7.5</v>
          </cell>
          <cell r="D1247">
            <v>0.3</v>
          </cell>
          <cell r="E1247">
            <v>7.8</v>
          </cell>
          <cell r="F1247">
            <v>7.95</v>
          </cell>
          <cell r="G1247">
            <v>8.16</v>
          </cell>
          <cell r="H1247">
            <v>8.76</v>
          </cell>
          <cell r="I1247">
            <v>9.2099999999999991</v>
          </cell>
        </row>
        <row r="1248">
          <cell r="A1248">
            <v>100270</v>
          </cell>
          <cell r="B1248" t="str">
            <v/>
          </cell>
          <cell r="C1248">
            <v>7.5</v>
          </cell>
          <cell r="D1248">
            <v>0.17</v>
          </cell>
          <cell r="E1248">
            <v>7.67</v>
          </cell>
          <cell r="F1248">
            <v>7.82</v>
          </cell>
          <cell r="G1248">
            <v>8.0300000000000011</v>
          </cell>
          <cell r="H1248">
            <v>8.6300000000000008</v>
          </cell>
          <cell r="I1248">
            <v>9.08</v>
          </cell>
        </row>
        <row r="1249">
          <cell r="A1249">
            <v>100280</v>
          </cell>
          <cell r="B1249" t="str">
            <v/>
          </cell>
          <cell r="C1249">
            <v>7.5</v>
          </cell>
          <cell r="D1249">
            <v>0.02</v>
          </cell>
          <cell r="E1249">
            <v>7.52</v>
          </cell>
          <cell r="F1249">
            <v>7.67</v>
          </cell>
          <cell r="G1249">
            <v>7.88</v>
          </cell>
          <cell r="H1249">
            <v>8.48</v>
          </cell>
          <cell r="I1249">
            <v>8.93</v>
          </cell>
        </row>
        <row r="1250">
          <cell r="A1250">
            <v>100281.52</v>
          </cell>
          <cell r="B1250" t="str">
            <v>PX</v>
          </cell>
          <cell r="C1250">
            <v>7.5</v>
          </cell>
          <cell r="D1250">
            <v>0</v>
          </cell>
          <cell r="E1250">
            <v>7.5</v>
          </cell>
          <cell r="F1250">
            <v>7.65</v>
          </cell>
          <cell r="G1250">
            <v>7.86</v>
          </cell>
          <cell r="H1250">
            <v>8.4600000000000009</v>
          </cell>
          <cell r="I1250">
            <v>8.91</v>
          </cell>
        </row>
        <row r="1251">
          <cell r="A1251">
            <v>100290</v>
          </cell>
          <cell r="B1251" t="str">
            <v/>
          </cell>
          <cell r="C1251">
            <v>7.5</v>
          </cell>
          <cell r="D1251">
            <v>0</v>
          </cell>
          <cell r="E1251">
            <v>7.5</v>
          </cell>
          <cell r="F1251">
            <v>7.65</v>
          </cell>
          <cell r="G1251">
            <v>7.86</v>
          </cell>
          <cell r="H1251">
            <v>8.4600000000000009</v>
          </cell>
          <cell r="I1251">
            <v>8.91</v>
          </cell>
        </row>
        <row r="1252">
          <cell r="A1252">
            <v>100300</v>
          </cell>
          <cell r="B1252" t="str">
            <v/>
          </cell>
          <cell r="C1252">
            <v>7.5</v>
          </cell>
          <cell r="D1252">
            <v>0</v>
          </cell>
          <cell r="E1252">
            <v>7.5</v>
          </cell>
          <cell r="F1252">
            <v>7.65</v>
          </cell>
          <cell r="G1252">
            <v>7.86</v>
          </cell>
          <cell r="H1252">
            <v>8.4600000000000009</v>
          </cell>
          <cell r="I1252">
            <v>8.91</v>
          </cell>
        </row>
        <row r="1253">
          <cell r="A1253">
            <v>100308.19</v>
          </cell>
          <cell r="B1253" t="str">
            <v>BS</v>
          </cell>
          <cell r="C1253">
            <v>7.5</v>
          </cell>
          <cell r="D1253">
            <v>0</v>
          </cell>
          <cell r="E1253">
            <v>7.5</v>
          </cell>
          <cell r="F1253">
            <v>7.65</v>
          </cell>
          <cell r="G1253">
            <v>7.86</v>
          </cell>
          <cell r="H1253">
            <v>8.4600000000000009</v>
          </cell>
          <cell r="I1253">
            <v>8.91</v>
          </cell>
        </row>
        <row r="1254">
          <cell r="A1254">
            <v>100310</v>
          </cell>
          <cell r="B1254" t="str">
            <v/>
          </cell>
          <cell r="C1254">
            <v>7.5</v>
          </cell>
          <cell r="D1254">
            <v>0</v>
          </cell>
          <cell r="E1254">
            <v>7.5</v>
          </cell>
          <cell r="F1254">
            <v>7.65</v>
          </cell>
          <cell r="G1254">
            <v>7.86</v>
          </cell>
          <cell r="H1254">
            <v>8.4600000000000009</v>
          </cell>
          <cell r="I1254">
            <v>8.91</v>
          </cell>
        </row>
        <row r="1255">
          <cell r="A1255">
            <v>100320</v>
          </cell>
          <cell r="B1255" t="str">
            <v/>
          </cell>
          <cell r="C1255">
            <v>7.5</v>
          </cell>
          <cell r="D1255">
            <v>0</v>
          </cell>
          <cell r="E1255">
            <v>7.5</v>
          </cell>
          <cell r="F1255">
            <v>7.65</v>
          </cell>
          <cell r="G1255">
            <v>7.86</v>
          </cell>
          <cell r="H1255">
            <v>8.4600000000000009</v>
          </cell>
          <cell r="I1255">
            <v>8.91</v>
          </cell>
        </row>
        <row r="1256">
          <cell r="A1256">
            <v>100330</v>
          </cell>
          <cell r="B1256" t="str">
            <v/>
          </cell>
          <cell r="C1256">
            <v>7.5</v>
          </cell>
          <cell r="D1256">
            <v>0</v>
          </cell>
          <cell r="E1256">
            <v>7.5</v>
          </cell>
          <cell r="F1256">
            <v>7.65</v>
          </cell>
          <cell r="G1256">
            <v>7.86</v>
          </cell>
          <cell r="H1256">
            <v>8.4600000000000009</v>
          </cell>
          <cell r="I1256">
            <v>8.91</v>
          </cell>
        </row>
        <row r="1257">
          <cell r="A1257">
            <v>100340</v>
          </cell>
          <cell r="B1257" t="str">
            <v/>
          </cell>
          <cell r="C1257">
            <v>7.5</v>
          </cell>
          <cell r="D1257">
            <v>0</v>
          </cell>
          <cell r="E1257">
            <v>7.5</v>
          </cell>
          <cell r="F1257">
            <v>7.65</v>
          </cell>
          <cell r="G1257">
            <v>7.86</v>
          </cell>
          <cell r="H1257">
            <v>8.4600000000000009</v>
          </cell>
          <cell r="I1257">
            <v>8.91</v>
          </cell>
        </row>
        <row r="1258">
          <cell r="A1258">
            <v>100350</v>
          </cell>
          <cell r="B1258" t="str">
            <v/>
          </cell>
          <cell r="C1258">
            <v>7.5</v>
          </cell>
          <cell r="D1258">
            <v>0</v>
          </cell>
          <cell r="E1258">
            <v>7.5</v>
          </cell>
          <cell r="F1258">
            <v>7.65</v>
          </cell>
          <cell r="G1258">
            <v>7.86</v>
          </cell>
          <cell r="H1258">
            <v>8.4600000000000009</v>
          </cell>
          <cell r="I1258">
            <v>8.91</v>
          </cell>
        </row>
        <row r="1259">
          <cell r="A1259">
            <v>100360</v>
          </cell>
          <cell r="B1259" t="str">
            <v/>
          </cell>
          <cell r="C1259">
            <v>7.5</v>
          </cell>
          <cell r="D1259">
            <v>0</v>
          </cell>
          <cell r="E1259">
            <v>7.5</v>
          </cell>
          <cell r="F1259">
            <v>7.65</v>
          </cell>
          <cell r="G1259">
            <v>7.86</v>
          </cell>
          <cell r="H1259">
            <v>8.4600000000000009</v>
          </cell>
          <cell r="I1259">
            <v>8.91</v>
          </cell>
        </row>
        <row r="1260">
          <cell r="A1260">
            <v>100363.82</v>
          </cell>
          <cell r="B1260" t="str">
            <v>BS</v>
          </cell>
          <cell r="C1260">
            <v>7.5</v>
          </cell>
          <cell r="D1260">
            <v>0</v>
          </cell>
          <cell r="E1260">
            <v>7.5</v>
          </cell>
          <cell r="F1260">
            <v>7.65</v>
          </cell>
          <cell r="G1260">
            <v>7.86</v>
          </cell>
          <cell r="H1260">
            <v>8.4600000000000009</v>
          </cell>
          <cell r="I1260">
            <v>8.91</v>
          </cell>
        </row>
        <row r="1261">
          <cell r="A1261">
            <v>100370</v>
          </cell>
          <cell r="B1261" t="str">
            <v/>
          </cell>
          <cell r="C1261">
            <v>7.5</v>
          </cell>
          <cell r="D1261">
            <v>0</v>
          </cell>
          <cell r="E1261">
            <v>7.5</v>
          </cell>
          <cell r="F1261">
            <v>7.65</v>
          </cell>
          <cell r="G1261">
            <v>7.86</v>
          </cell>
          <cell r="H1261">
            <v>8.4600000000000009</v>
          </cell>
          <cell r="I1261">
            <v>8.91</v>
          </cell>
        </row>
        <row r="1262">
          <cell r="A1262">
            <v>100380</v>
          </cell>
          <cell r="B1262" t="str">
            <v/>
          </cell>
          <cell r="C1262">
            <v>7.5</v>
          </cell>
          <cell r="D1262">
            <v>0</v>
          </cell>
          <cell r="E1262">
            <v>7.5</v>
          </cell>
          <cell r="F1262">
            <v>7.65</v>
          </cell>
          <cell r="G1262">
            <v>7.86</v>
          </cell>
          <cell r="H1262">
            <v>8.4600000000000009</v>
          </cell>
          <cell r="I1262">
            <v>8.91</v>
          </cell>
        </row>
        <row r="1263">
          <cell r="A1263">
            <v>100390</v>
          </cell>
          <cell r="B1263" t="str">
            <v/>
          </cell>
          <cell r="C1263">
            <v>7.5</v>
          </cell>
          <cell r="D1263">
            <v>0</v>
          </cell>
          <cell r="E1263">
            <v>7.5</v>
          </cell>
          <cell r="F1263">
            <v>7.65</v>
          </cell>
          <cell r="G1263">
            <v>7.86</v>
          </cell>
          <cell r="H1263">
            <v>8.4600000000000009</v>
          </cell>
          <cell r="I1263">
            <v>8.91</v>
          </cell>
        </row>
        <row r="1264">
          <cell r="A1264">
            <v>100393.82</v>
          </cell>
          <cell r="B1264" t="str">
            <v>PX</v>
          </cell>
          <cell r="C1264">
            <v>7.5</v>
          </cell>
          <cell r="D1264">
            <v>0</v>
          </cell>
          <cell r="E1264">
            <v>7.5</v>
          </cell>
          <cell r="F1264">
            <v>7.65</v>
          </cell>
          <cell r="G1264">
            <v>7.86</v>
          </cell>
          <cell r="H1264">
            <v>8.4600000000000009</v>
          </cell>
          <cell r="I1264">
            <v>8.91</v>
          </cell>
        </row>
        <row r="1265">
          <cell r="A1265">
            <v>100400</v>
          </cell>
          <cell r="B1265" t="str">
            <v/>
          </cell>
          <cell r="C1265">
            <v>7.5</v>
          </cell>
          <cell r="D1265">
            <v>0.09</v>
          </cell>
          <cell r="E1265">
            <v>7.59</v>
          </cell>
          <cell r="F1265">
            <v>7.74</v>
          </cell>
          <cell r="G1265">
            <v>7.95</v>
          </cell>
          <cell r="H1265">
            <v>8.5500000000000007</v>
          </cell>
          <cell r="I1265">
            <v>9</v>
          </cell>
        </row>
        <row r="1266">
          <cell r="A1266">
            <v>100410</v>
          </cell>
          <cell r="B1266" t="str">
            <v/>
          </cell>
          <cell r="C1266">
            <v>7.5</v>
          </cell>
          <cell r="D1266">
            <v>0.3</v>
          </cell>
          <cell r="E1266">
            <v>7.8</v>
          </cell>
          <cell r="F1266">
            <v>7.95</v>
          </cell>
          <cell r="G1266">
            <v>8.16</v>
          </cell>
          <cell r="H1266">
            <v>8.76</v>
          </cell>
          <cell r="I1266">
            <v>9.2099999999999991</v>
          </cell>
        </row>
        <row r="1267">
          <cell r="A1267">
            <v>100413.82</v>
          </cell>
          <cell r="B1267" t="str">
            <v>PC</v>
          </cell>
          <cell r="C1267">
            <v>7.5</v>
          </cell>
          <cell r="D1267">
            <v>0.39</v>
          </cell>
          <cell r="E1267">
            <v>7.89</v>
          </cell>
          <cell r="F1267">
            <v>8.0399999999999991</v>
          </cell>
          <cell r="G1267">
            <v>8.25</v>
          </cell>
          <cell r="H1267">
            <v>8.85</v>
          </cell>
          <cell r="I1267">
            <v>9.2999999999999989</v>
          </cell>
        </row>
        <row r="1268">
          <cell r="A1268">
            <v>100420</v>
          </cell>
          <cell r="B1268" t="str">
            <v/>
          </cell>
          <cell r="C1268">
            <v>7.5</v>
          </cell>
          <cell r="D1268">
            <v>0.45</v>
          </cell>
          <cell r="E1268">
            <v>7.95</v>
          </cell>
          <cell r="F1268">
            <v>8.1</v>
          </cell>
          <cell r="G1268">
            <v>8.31</v>
          </cell>
          <cell r="H1268">
            <v>8.91</v>
          </cell>
          <cell r="I1268">
            <v>9.36</v>
          </cell>
        </row>
        <row r="1269">
          <cell r="A1269">
            <v>100423.82</v>
          </cell>
          <cell r="B1269" t="str">
            <v>PY</v>
          </cell>
          <cell r="C1269">
            <v>7.5</v>
          </cell>
          <cell r="D1269">
            <v>0.54</v>
          </cell>
          <cell r="E1269">
            <v>8.0399999999999991</v>
          </cell>
          <cell r="F1269">
            <v>8.19</v>
          </cell>
          <cell r="G1269">
            <v>8.4</v>
          </cell>
          <cell r="H1269">
            <v>9</v>
          </cell>
          <cell r="I1269">
            <v>9.4499999999999993</v>
          </cell>
        </row>
        <row r="1270">
          <cell r="A1270">
            <v>100430</v>
          </cell>
          <cell r="B1270" t="str">
            <v/>
          </cell>
          <cell r="C1270">
            <v>7.5</v>
          </cell>
          <cell r="D1270">
            <v>0.6</v>
          </cell>
          <cell r="E1270">
            <v>8.1</v>
          </cell>
          <cell r="F1270">
            <v>8.25</v>
          </cell>
          <cell r="G1270">
            <v>8.4600000000000009</v>
          </cell>
          <cell r="H1270">
            <v>9.06</v>
          </cell>
          <cell r="I1270">
            <v>9.51</v>
          </cell>
        </row>
        <row r="1271">
          <cell r="A1271">
            <v>100433.82</v>
          </cell>
          <cell r="B1271" t="str">
            <v>MSE</v>
          </cell>
          <cell r="C1271">
            <v>7.5</v>
          </cell>
          <cell r="D1271">
            <v>0.6</v>
          </cell>
          <cell r="E1271">
            <v>8.1</v>
          </cell>
          <cell r="F1271">
            <v>8.25</v>
          </cell>
          <cell r="G1271">
            <v>8.4600000000000009</v>
          </cell>
          <cell r="H1271">
            <v>9.06</v>
          </cell>
          <cell r="I1271">
            <v>9.51</v>
          </cell>
        </row>
        <row r="1272">
          <cell r="A1272">
            <v>100440</v>
          </cell>
          <cell r="B1272" t="str">
            <v/>
          </cell>
          <cell r="C1272">
            <v>7.5</v>
          </cell>
          <cell r="D1272">
            <v>0.6</v>
          </cell>
          <cell r="E1272">
            <v>8.1</v>
          </cell>
          <cell r="F1272">
            <v>8.25</v>
          </cell>
          <cell r="G1272">
            <v>8.4600000000000009</v>
          </cell>
          <cell r="H1272">
            <v>9.06</v>
          </cell>
          <cell r="I1272">
            <v>9.51</v>
          </cell>
        </row>
        <row r="1273">
          <cell r="A1273">
            <v>100450</v>
          </cell>
          <cell r="B1273" t="str">
            <v/>
          </cell>
          <cell r="C1273">
            <v>7.5</v>
          </cell>
          <cell r="D1273">
            <v>0.6</v>
          </cell>
          <cell r="E1273">
            <v>8.1</v>
          </cell>
          <cell r="F1273">
            <v>8.25</v>
          </cell>
          <cell r="G1273">
            <v>8.4600000000000009</v>
          </cell>
          <cell r="H1273">
            <v>9.06</v>
          </cell>
          <cell r="I1273">
            <v>9.51</v>
          </cell>
        </row>
        <row r="1274">
          <cell r="A1274">
            <v>100460</v>
          </cell>
          <cell r="B1274" t="str">
            <v/>
          </cell>
          <cell r="C1274">
            <v>7.5</v>
          </cell>
          <cell r="D1274">
            <v>0.6</v>
          </cell>
          <cell r="E1274">
            <v>8.1</v>
          </cell>
          <cell r="F1274">
            <v>8.25</v>
          </cell>
          <cell r="G1274">
            <v>8.4600000000000009</v>
          </cell>
          <cell r="H1274">
            <v>9.06</v>
          </cell>
          <cell r="I1274">
            <v>9.51</v>
          </cell>
        </row>
        <row r="1275">
          <cell r="A1275">
            <v>100470</v>
          </cell>
          <cell r="B1275" t="str">
            <v/>
          </cell>
          <cell r="C1275">
            <v>7.5</v>
          </cell>
          <cell r="D1275">
            <v>0.6</v>
          </cell>
          <cell r="E1275">
            <v>8.1</v>
          </cell>
          <cell r="F1275">
            <v>8.25</v>
          </cell>
          <cell r="G1275">
            <v>8.4600000000000009</v>
          </cell>
          <cell r="H1275">
            <v>9.06</v>
          </cell>
          <cell r="I1275">
            <v>9.51</v>
          </cell>
        </row>
        <row r="1276">
          <cell r="A1276">
            <v>100480</v>
          </cell>
          <cell r="B1276" t="str">
            <v/>
          </cell>
          <cell r="C1276">
            <v>7.5</v>
          </cell>
          <cell r="D1276">
            <v>0.6</v>
          </cell>
          <cell r="E1276">
            <v>8.1</v>
          </cell>
          <cell r="F1276">
            <v>8.25</v>
          </cell>
          <cell r="G1276">
            <v>8.4600000000000009</v>
          </cell>
          <cell r="H1276">
            <v>9.06</v>
          </cell>
          <cell r="I1276">
            <v>9.51</v>
          </cell>
        </row>
        <row r="1277">
          <cell r="A1277">
            <v>100490</v>
          </cell>
          <cell r="B1277" t="str">
            <v/>
          </cell>
          <cell r="C1277">
            <v>7.5</v>
          </cell>
          <cell r="D1277">
            <v>0.6</v>
          </cell>
          <cell r="E1277">
            <v>8.1</v>
          </cell>
          <cell r="F1277">
            <v>8.25</v>
          </cell>
          <cell r="G1277">
            <v>8.4600000000000009</v>
          </cell>
          <cell r="H1277">
            <v>9.06</v>
          </cell>
          <cell r="I1277">
            <v>9.51</v>
          </cell>
        </row>
        <row r="1278">
          <cell r="A1278">
            <v>100500</v>
          </cell>
          <cell r="B1278" t="str">
            <v/>
          </cell>
          <cell r="C1278">
            <v>7.5</v>
          </cell>
          <cell r="D1278">
            <v>0.6</v>
          </cell>
          <cell r="E1278">
            <v>8.1</v>
          </cell>
          <cell r="F1278">
            <v>8.25</v>
          </cell>
          <cell r="G1278">
            <v>8.4600000000000009</v>
          </cell>
          <cell r="H1278">
            <v>9.06</v>
          </cell>
          <cell r="I1278">
            <v>9.51</v>
          </cell>
        </row>
        <row r="1279">
          <cell r="A1279">
            <v>100510</v>
          </cell>
          <cell r="B1279" t="str">
            <v/>
          </cell>
          <cell r="C1279">
            <v>7.5</v>
          </cell>
          <cell r="D1279">
            <v>0.6</v>
          </cell>
          <cell r="E1279">
            <v>8.1</v>
          </cell>
          <cell r="F1279">
            <v>8.25</v>
          </cell>
          <cell r="G1279">
            <v>8.4600000000000009</v>
          </cell>
          <cell r="H1279">
            <v>9.06</v>
          </cell>
          <cell r="I1279">
            <v>9.51</v>
          </cell>
        </row>
        <row r="1280">
          <cell r="A1280">
            <v>100520</v>
          </cell>
          <cell r="B1280" t="str">
            <v/>
          </cell>
          <cell r="C1280">
            <v>7.5</v>
          </cell>
          <cell r="D1280">
            <v>0.6</v>
          </cell>
          <cell r="E1280">
            <v>8.1</v>
          </cell>
          <cell r="F1280">
            <v>8.25</v>
          </cell>
          <cell r="G1280">
            <v>8.4600000000000009</v>
          </cell>
          <cell r="H1280">
            <v>9.06</v>
          </cell>
          <cell r="I1280">
            <v>9.51</v>
          </cell>
        </row>
        <row r="1281">
          <cell r="A1281">
            <v>100530</v>
          </cell>
          <cell r="B1281" t="str">
            <v/>
          </cell>
          <cell r="C1281">
            <v>7.5</v>
          </cell>
          <cell r="D1281">
            <v>0.6</v>
          </cell>
          <cell r="E1281">
            <v>8.1</v>
          </cell>
          <cell r="F1281">
            <v>8.25</v>
          </cell>
          <cell r="G1281">
            <v>8.4600000000000009</v>
          </cell>
          <cell r="H1281">
            <v>9.06</v>
          </cell>
          <cell r="I1281">
            <v>9.51</v>
          </cell>
        </row>
        <row r="1282">
          <cell r="A1282">
            <v>100540</v>
          </cell>
          <cell r="B1282" t="str">
            <v/>
          </cell>
          <cell r="C1282">
            <v>7.5</v>
          </cell>
          <cell r="D1282">
            <v>0.6</v>
          </cell>
          <cell r="E1282">
            <v>8.1</v>
          </cell>
          <cell r="F1282">
            <v>8.25</v>
          </cell>
          <cell r="G1282">
            <v>8.4600000000000009</v>
          </cell>
          <cell r="H1282">
            <v>9.06</v>
          </cell>
          <cell r="I1282">
            <v>9.51</v>
          </cell>
        </row>
        <row r="1283">
          <cell r="A1283">
            <v>100550</v>
          </cell>
          <cell r="B1283" t="str">
            <v/>
          </cell>
          <cell r="C1283">
            <v>7.5</v>
          </cell>
          <cell r="D1283">
            <v>0.6</v>
          </cell>
          <cell r="E1283">
            <v>8.1</v>
          </cell>
          <cell r="F1283">
            <v>8.25</v>
          </cell>
          <cell r="G1283">
            <v>8.4600000000000009</v>
          </cell>
          <cell r="H1283">
            <v>9.06</v>
          </cell>
          <cell r="I1283">
            <v>9.51</v>
          </cell>
        </row>
        <row r="1284">
          <cell r="A1284">
            <v>100560</v>
          </cell>
          <cell r="B1284" t="str">
            <v/>
          </cell>
          <cell r="C1284">
            <v>7.5</v>
          </cell>
          <cell r="D1284">
            <v>0.6</v>
          </cell>
          <cell r="E1284">
            <v>8.1</v>
          </cell>
          <cell r="F1284">
            <v>8.25</v>
          </cell>
          <cell r="G1284">
            <v>8.4600000000000009</v>
          </cell>
          <cell r="H1284">
            <v>9.06</v>
          </cell>
          <cell r="I1284">
            <v>9.51</v>
          </cell>
        </row>
        <row r="1285">
          <cell r="A1285">
            <v>100570</v>
          </cell>
          <cell r="B1285" t="str">
            <v/>
          </cell>
          <cell r="C1285">
            <v>7.5</v>
          </cell>
          <cell r="D1285">
            <v>0.6</v>
          </cell>
          <cell r="E1285">
            <v>8.1</v>
          </cell>
          <cell r="F1285">
            <v>8.25</v>
          </cell>
          <cell r="G1285">
            <v>8.4600000000000009</v>
          </cell>
          <cell r="H1285">
            <v>9.06</v>
          </cell>
          <cell r="I1285">
            <v>9.51</v>
          </cell>
        </row>
        <row r="1286">
          <cell r="A1286">
            <v>100580</v>
          </cell>
          <cell r="B1286" t="str">
            <v/>
          </cell>
          <cell r="C1286">
            <v>7.5</v>
          </cell>
          <cell r="D1286">
            <v>0.6</v>
          </cell>
          <cell r="E1286">
            <v>8.1</v>
          </cell>
          <cell r="F1286">
            <v>8.25</v>
          </cell>
          <cell r="G1286">
            <v>8.4600000000000009</v>
          </cell>
          <cell r="H1286">
            <v>9.06</v>
          </cell>
          <cell r="I1286">
            <v>9.51</v>
          </cell>
        </row>
        <row r="1287">
          <cell r="A1287">
            <v>100590</v>
          </cell>
          <cell r="B1287" t="str">
            <v/>
          </cell>
          <cell r="C1287">
            <v>7.5</v>
          </cell>
          <cell r="D1287">
            <v>0.6</v>
          </cell>
          <cell r="E1287">
            <v>8.1</v>
          </cell>
          <cell r="F1287">
            <v>8.25</v>
          </cell>
          <cell r="G1287">
            <v>8.4600000000000009</v>
          </cell>
          <cell r="H1287">
            <v>9.06</v>
          </cell>
          <cell r="I1287">
            <v>9.51</v>
          </cell>
        </row>
        <row r="1288">
          <cell r="A1288">
            <v>100600</v>
          </cell>
          <cell r="B1288" t="str">
            <v/>
          </cell>
          <cell r="C1288">
            <v>7.5</v>
          </cell>
          <cell r="D1288">
            <v>0.6</v>
          </cell>
          <cell r="E1288">
            <v>8.1</v>
          </cell>
          <cell r="F1288">
            <v>8.25</v>
          </cell>
          <cell r="G1288">
            <v>8.4600000000000009</v>
          </cell>
          <cell r="H1288">
            <v>9.06</v>
          </cell>
          <cell r="I1288">
            <v>9.51</v>
          </cell>
        </row>
        <row r="1289">
          <cell r="A1289">
            <v>100610</v>
          </cell>
          <cell r="B1289" t="str">
            <v/>
          </cell>
          <cell r="C1289">
            <v>7.5</v>
          </cell>
          <cell r="D1289">
            <v>0.6</v>
          </cell>
          <cell r="E1289">
            <v>8.1</v>
          </cell>
          <cell r="F1289">
            <v>8.25</v>
          </cell>
          <cell r="G1289">
            <v>8.4600000000000009</v>
          </cell>
          <cell r="H1289">
            <v>9.06</v>
          </cell>
          <cell r="I1289">
            <v>9.51</v>
          </cell>
        </row>
        <row r="1290">
          <cell r="A1290">
            <v>100620</v>
          </cell>
          <cell r="B1290" t="str">
            <v/>
          </cell>
          <cell r="C1290">
            <v>7.5</v>
          </cell>
          <cell r="D1290">
            <v>0.6</v>
          </cell>
          <cell r="E1290">
            <v>8.1</v>
          </cell>
          <cell r="F1290">
            <v>8.25</v>
          </cell>
          <cell r="G1290">
            <v>8.4600000000000009</v>
          </cell>
          <cell r="H1290">
            <v>9.06</v>
          </cell>
          <cell r="I1290">
            <v>9.51</v>
          </cell>
        </row>
        <row r="1291">
          <cell r="A1291">
            <v>100630</v>
          </cell>
          <cell r="B1291" t="str">
            <v/>
          </cell>
          <cell r="C1291">
            <v>7.5</v>
          </cell>
          <cell r="D1291">
            <v>0.6</v>
          </cell>
          <cell r="E1291">
            <v>8.1</v>
          </cell>
          <cell r="F1291">
            <v>8.25</v>
          </cell>
          <cell r="G1291">
            <v>8.4600000000000009</v>
          </cell>
          <cell r="H1291">
            <v>9.06</v>
          </cell>
          <cell r="I1291">
            <v>9.51</v>
          </cell>
        </row>
        <row r="1292">
          <cell r="A1292">
            <v>100640</v>
          </cell>
          <cell r="B1292" t="str">
            <v/>
          </cell>
          <cell r="C1292">
            <v>7.5</v>
          </cell>
          <cell r="D1292">
            <v>0.6</v>
          </cell>
          <cell r="E1292">
            <v>8.1</v>
          </cell>
          <cell r="F1292">
            <v>8.25</v>
          </cell>
          <cell r="G1292">
            <v>8.4600000000000009</v>
          </cell>
          <cell r="H1292">
            <v>9.06</v>
          </cell>
          <cell r="I1292">
            <v>9.51</v>
          </cell>
        </row>
        <row r="1293">
          <cell r="A1293">
            <v>100650</v>
          </cell>
          <cell r="B1293" t="str">
            <v/>
          </cell>
          <cell r="C1293">
            <v>7.5</v>
          </cell>
          <cell r="D1293">
            <v>0.6</v>
          </cell>
          <cell r="E1293">
            <v>8.1</v>
          </cell>
          <cell r="F1293">
            <v>8.25</v>
          </cell>
          <cell r="G1293">
            <v>8.4600000000000009</v>
          </cell>
          <cell r="H1293">
            <v>9.06</v>
          </cell>
          <cell r="I1293">
            <v>9.51</v>
          </cell>
        </row>
        <row r="1294">
          <cell r="A1294">
            <v>100660</v>
          </cell>
          <cell r="B1294" t="str">
            <v/>
          </cell>
          <cell r="C1294">
            <v>7.5</v>
          </cell>
          <cell r="D1294">
            <v>0.6</v>
          </cell>
          <cell r="E1294">
            <v>8.1</v>
          </cell>
          <cell r="F1294">
            <v>8.25</v>
          </cell>
          <cell r="G1294">
            <v>8.4600000000000009</v>
          </cell>
          <cell r="H1294">
            <v>9.06</v>
          </cell>
          <cell r="I1294">
            <v>9.51</v>
          </cell>
        </row>
        <row r="1295">
          <cell r="A1295">
            <v>100670</v>
          </cell>
          <cell r="B1295" t="str">
            <v/>
          </cell>
          <cell r="C1295">
            <v>7.5</v>
          </cell>
          <cell r="D1295">
            <v>0.6</v>
          </cell>
          <cell r="E1295">
            <v>8.1</v>
          </cell>
          <cell r="F1295">
            <v>8.25</v>
          </cell>
          <cell r="G1295">
            <v>8.4600000000000009</v>
          </cell>
          <cell r="H1295">
            <v>9.06</v>
          </cell>
          <cell r="I1295">
            <v>9.51</v>
          </cell>
        </row>
        <row r="1296">
          <cell r="A1296">
            <v>100680</v>
          </cell>
          <cell r="B1296" t="str">
            <v/>
          </cell>
          <cell r="C1296">
            <v>7.5</v>
          </cell>
          <cell r="D1296">
            <v>0.6</v>
          </cell>
          <cell r="E1296">
            <v>8.1</v>
          </cell>
          <cell r="F1296">
            <v>8.25</v>
          </cell>
          <cell r="G1296">
            <v>8.4600000000000009</v>
          </cell>
          <cell r="H1296">
            <v>9.06</v>
          </cell>
          <cell r="I1296">
            <v>9.51</v>
          </cell>
        </row>
        <row r="1297">
          <cell r="A1297">
            <v>100690</v>
          </cell>
          <cell r="B1297" t="str">
            <v/>
          </cell>
          <cell r="C1297">
            <v>7.5</v>
          </cell>
          <cell r="D1297">
            <v>0.6</v>
          </cell>
          <cell r="E1297">
            <v>8.1</v>
          </cell>
          <cell r="F1297">
            <v>8.25</v>
          </cell>
          <cell r="G1297">
            <v>8.4600000000000009</v>
          </cell>
          <cell r="H1297">
            <v>9.06</v>
          </cell>
          <cell r="I1297">
            <v>9.51</v>
          </cell>
        </row>
        <row r="1298">
          <cell r="A1298">
            <v>100700</v>
          </cell>
          <cell r="B1298" t="str">
            <v/>
          </cell>
          <cell r="C1298">
            <v>7.5</v>
          </cell>
          <cell r="D1298">
            <v>0.6</v>
          </cell>
          <cell r="E1298">
            <v>8.1</v>
          </cell>
          <cell r="F1298">
            <v>8.25</v>
          </cell>
          <cell r="G1298">
            <v>8.4600000000000009</v>
          </cell>
          <cell r="H1298">
            <v>9.06</v>
          </cell>
          <cell r="I1298">
            <v>9.51</v>
          </cell>
        </row>
        <row r="1299">
          <cell r="A1299">
            <v>100710</v>
          </cell>
          <cell r="B1299" t="str">
            <v/>
          </cell>
          <cell r="C1299">
            <v>7.5</v>
          </cell>
          <cell r="D1299">
            <v>0.6</v>
          </cell>
          <cell r="E1299">
            <v>8.1</v>
          </cell>
          <cell r="F1299">
            <v>8.25</v>
          </cell>
          <cell r="G1299">
            <v>8.4600000000000009</v>
          </cell>
          <cell r="H1299">
            <v>9.06</v>
          </cell>
          <cell r="I1299">
            <v>9.51</v>
          </cell>
        </row>
        <row r="1300">
          <cell r="A1300">
            <v>100720</v>
          </cell>
          <cell r="B1300" t="str">
            <v/>
          </cell>
          <cell r="C1300">
            <v>7.5</v>
          </cell>
          <cell r="D1300">
            <v>0.6</v>
          </cell>
          <cell r="E1300">
            <v>8.1</v>
          </cell>
          <cell r="F1300">
            <v>8.25</v>
          </cell>
          <cell r="G1300">
            <v>8.4600000000000009</v>
          </cell>
          <cell r="H1300">
            <v>9.06</v>
          </cell>
          <cell r="I1300">
            <v>9.51</v>
          </cell>
        </row>
        <row r="1301">
          <cell r="A1301">
            <v>100720.49</v>
          </cell>
          <cell r="B1301" t="str">
            <v>MSE</v>
          </cell>
          <cell r="C1301">
            <v>7.5</v>
          </cell>
          <cell r="D1301">
            <v>0.6</v>
          </cell>
          <cell r="E1301">
            <v>8.1</v>
          </cell>
          <cell r="F1301">
            <v>8.25</v>
          </cell>
          <cell r="G1301">
            <v>8.4600000000000009</v>
          </cell>
          <cell r="H1301">
            <v>9.06</v>
          </cell>
          <cell r="I1301">
            <v>9.51</v>
          </cell>
        </row>
        <row r="1302">
          <cell r="A1302">
            <v>100730</v>
          </cell>
          <cell r="B1302" t="str">
            <v/>
          </cell>
          <cell r="C1302">
            <v>7.5</v>
          </cell>
          <cell r="D1302">
            <v>0.44999999999999929</v>
          </cell>
          <cell r="E1302">
            <v>7.9499999999999993</v>
          </cell>
          <cell r="F1302">
            <v>8.1</v>
          </cell>
          <cell r="G1302">
            <v>8.31</v>
          </cell>
          <cell r="H1302">
            <v>8.91</v>
          </cell>
          <cell r="I1302">
            <v>9.36</v>
          </cell>
        </row>
        <row r="1303">
          <cell r="A1303">
            <v>100730.49</v>
          </cell>
          <cell r="B1303" t="str">
            <v>PY</v>
          </cell>
          <cell r="C1303">
            <v>7.5</v>
          </cell>
          <cell r="D1303">
            <v>0.45</v>
          </cell>
          <cell r="E1303">
            <v>7.95</v>
          </cell>
          <cell r="F1303">
            <v>8.1</v>
          </cell>
          <cell r="G1303">
            <v>8.31</v>
          </cell>
          <cell r="H1303">
            <v>8.91</v>
          </cell>
          <cell r="I1303">
            <v>9.36</v>
          </cell>
        </row>
        <row r="1304">
          <cell r="A1304">
            <v>100740</v>
          </cell>
          <cell r="B1304" t="str">
            <v/>
          </cell>
          <cell r="C1304">
            <v>7.5</v>
          </cell>
          <cell r="D1304">
            <v>0.3</v>
          </cell>
          <cell r="E1304">
            <v>7.8</v>
          </cell>
          <cell r="F1304">
            <v>7.95</v>
          </cell>
          <cell r="G1304">
            <v>8.16</v>
          </cell>
          <cell r="H1304">
            <v>8.76</v>
          </cell>
          <cell r="I1304">
            <v>9.2099999999999991</v>
          </cell>
        </row>
        <row r="1305">
          <cell r="A1305">
            <v>100740.49</v>
          </cell>
          <cell r="B1305" t="str">
            <v>PT</v>
          </cell>
          <cell r="C1305">
            <v>7.5</v>
          </cell>
          <cell r="D1305">
            <v>0.3</v>
          </cell>
          <cell r="E1305">
            <v>7.8</v>
          </cell>
          <cell r="F1305">
            <v>7.95</v>
          </cell>
          <cell r="G1305">
            <v>8.16</v>
          </cell>
          <cell r="H1305">
            <v>8.76</v>
          </cell>
          <cell r="I1305">
            <v>9.2099999999999991</v>
          </cell>
        </row>
        <row r="1306">
          <cell r="A1306">
            <v>100750</v>
          </cell>
          <cell r="B1306" t="str">
            <v/>
          </cell>
          <cell r="C1306">
            <v>7.5</v>
          </cell>
          <cell r="D1306">
            <v>0.15</v>
          </cell>
          <cell r="E1306">
            <v>7.65</v>
          </cell>
          <cell r="F1306">
            <v>7.8000000000000007</v>
          </cell>
          <cell r="G1306">
            <v>8.0100000000000016</v>
          </cell>
          <cell r="H1306">
            <v>8.6100000000000012</v>
          </cell>
          <cell r="I1306">
            <v>9.06</v>
          </cell>
        </row>
        <row r="1307">
          <cell r="A1307">
            <v>100760</v>
          </cell>
          <cell r="B1307" t="str">
            <v/>
          </cell>
          <cell r="C1307">
            <v>7.5</v>
          </cell>
          <cell r="D1307">
            <v>0</v>
          </cell>
          <cell r="E1307">
            <v>7.5</v>
          </cell>
          <cell r="F1307">
            <v>7.65</v>
          </cell>
          <cell r="G1307">
            <v>7.86</v>
          </cell>
          <cell r="H1307">
            <v>8.4600000000000009</v>
          </cell>
          <cell r="I1307">
            <v>8.91</v>
          </cell>
        </row>
        <row r="1308">
          <cell r="A1308">
            <v>100760.49</v>
          </cell>
          <cell r="B1308" t="str">
            <v>PX</v>
          </cell>
          <cell r="C1308">
            <v>7.5</v>
          </cell>
          <cell r="D1308">
            <v>0</v>
          </cell>
          <cell r="E1308">
            <v>7.5</v>
          </cell>
          <cell r="F1308">
            <v>7.65</v>
          </cell>
          <cell r="G1308">
            <v>7.86</v>
          </cell>
          <cell r="H1308">
            <v>8.4600000000000009</v>
          </cell>
          <cell r="I1308">
            <v>8.91</v>
          </cell>
        </row>
        <row r="1309">
          <cell r="A1309">
            <v>100770</v>
          </cell>
          <cell r="B1309" t="str">
            <v/>
          </cell>
          <cell r="C1309">
            <v>7.5</v>
          </cell>
          <cell r="D1309">
            <v>0</v>
          </cell>
          <cell r="E1309">
            <v>7.5</v>
          </cell>
          <cell r="F1309">
            <v>7.65</v>
          </cell>
          <cell r="G1309">
            <v>7.86</v>
          </cell>
          <cell r="H1309">
            <v>8.4600000000000009</v>
          </cell>
          <cell r="I1309">
            <v>8.91</v>
          </cell>
        </row>
        <row r="1310">
          <cell r="A1310">
            <v>100780</v>
          </cell>
          <cell r="B1310" t="str">
            <v/>
          </cell>
          <cell r="C1310">
            <v>7.5</v>
          </cell>
          <cell r="D1310">
            <v>0</v>
          </cell>
          <cell r="E1310">
            <v>7.5</v>
          </cell>
          <cell r="F1310">
            <v>7.65</v>
          </cell>
          <cell r="G1310">
            <v>7.86</v>
          </cell>
          <cell r="H1310">
            <v>8.4600000000000009</v>
          </cell>
          <cell r="I1310">
            <v>8.91</v>
          </cell>
        </row>
        <row r="1311">
          <cell r="A1311">
            <v>100790</v>
          </cell>
          <cell r="B1311" t="str">
            <v/>
          </cell>
          <cell r="C1311">
            <v>7.5</v>
          </cell>
          <cell r="D1311">
            <v>0</v>
          </cell>
          <cell r="E1311">
            <v>7.5</v>
          </cell>
          <cell r="F1311">
            <v>7.65</v>
          </cell>
          <cell r="G1311">
            <v>7.86</v>
          </cell>
          <cell r="H1311">
            <v>8.4600000000000009</v>
          </cell>
          <cell r="I1311">
            <v>8.91</v>
          </cell>
        </row>
        <row r="1312">
          <cell r="A1312">
            <v>100790.49</v>
          </cell>
          <cell r="B1312" t="str">
            <v>BS</v>
          </cell>
          <cell r="C1312">
            <v>7.5</v>
          </cell>
          <cell r="D1312">
            <v>0</v>
          </cell>
          <cell r="E1312">
            <v>7.5</v>
          </cell>
          <cell r="F1312">
            <v>7.65</v>
          </cell>
          <cell r="G1312">
            <v>7.86</v>
          </cell>
          <cell r="H1312">
            <v>8.4600000000000009</v>
          </cell>
          <cell r="I1312">
            <v>8.91</v>
          </cell>
        </row>
        <row r="1313">
          <cell r="A1313">
            <v>100800</v>
          </cell>
          <cell r="B1313" t="str">
            <v/>
          </cell>
          <cell r="C1313">
            <v>7.5</v>
          </cell>
          <cell r="D1313">
            <v>0</v>
          </cell>
          <cell r="E1313">
            <v>7.5</v>
          </cell>
          <cell r="F1313">
            <v>7.65</v>
          </cell>
          <cell r="G1313">
            <v>7.86</v>
          </cell>
          <cell r="H1313">
            <v>8.4600000000000009</v>
          </cell>
          <cell r="I1313">
            <v>8.91</v>
          </cell>
        </row>
        <row r="1314">
          <cell r="A1314">
            <v>100810</v>
          </cell>
          <cell r="B1314" t="str">
            <v/>
          </cell>
          <cell r="C1314">
            <v>7.5</v>
          </cell>
          <cell r="D1314">
            <v>0</v>
          </cell>
          <cell r="E1314">
            <v>7.5</v>
          </cell>
          <cell r="F1314">
            <v>7.65</v>
          </cell>
          <cell r="G1314">
            <v>7.86</v>
          </cell>
          <cell r="H1314">
            <v>8.4600000000000009</v>
          </cell>
          <cell r="I1314">
            <v>8.91</v>
          </cell>
        </row>
        <row r="1315">
          <cell r="A1315">
            <v>100820</v>
          </cell>
          <cell r="B1315" t="str">
            <v/>
          </cell>
          <cell r="C1315">
            <v>7.5</v>
          </cell>
          <cell r="D1315">
            <v>0</v>
          </cell>
          <cell r="E1315">
            <v>7.5</v>
          </cell>
          <cell r="F1315">
            <v>7.65</v>
          </cell>
          <cell r="G1315">
            <v>7.86</v>
          </cell>
          <cell r="H1315">
            <v>8.4600000000000009</v>
          </cell>
          <cell r="I1315">
            <v>8.91</v>
          </cell>
        </row>
        <row r="1316">
          <cell r="A1316">
            <v>100830</v>
          </cell>
          <cell r="B1316" t="str">
            <v/>
          </cell>
          <cell r="C1316">
            <v>7.5</v>
          </cell>
          <cell r="D1316">
            <v>0</v>
          </cell>
          <cell r="E1316">
            <v>7.5</v>
          </cell>
          <cell r="F1316">
            <v>7.65</v>
          </cell>
          <cell r="G1316">
            <v>7.86</v>
          </cell>
          <cell r="H1316">
            <v>8.4600000000000009</v>
          </cell>
          <cell r="I1316">
            <v>8.91</v>
          </cell>
        </row>
        <row r="1317">
          <cell r="A1317">
            <v>100840</v>
          </cell>
          <cell r="B1317" t="str">
            <v/>
          </cell>
          <cell r="C1317">
            <v>7.5</v>
          </cell>
          <cell r="D1317">
            <v>0</v>
          </cell>
          <cell r="E1317">
            <v>7.5</v>
          </cell>
          <cell r="F1317">
            <v>7.65</v>
          </cell>
          <cell r="G1317">
            <v>7.86</v>
          </cell>
          <cell r="H1317">
            <v>8.4600000000000009</v>
          </cell>
          <cell r="I1317">
            <v>8.91</v>
          </cell>
        </row>
        <row r="1318">
          <cell r="A1318">
            <v>100850</v>
          </cell>
          <cell r="B1318" t="str">
            <v/>
          </cell>
          <cell r="C1318">
            <v>7.5</v>
          </cell>
          <cell r="D1318">
            <v>0</v>
          </cell>
          <cell r="E1318">
            <v>7.5</v>
          </cell>
          <cell r="F1318">
            <v>7.65</v>
          </cell>
          <cell r="G1318">
            <v>7.86</v>
          </cell>
          <cell r="H1318">
            <v>8.4600000000000009</v>
          </cell>
          <cell r="I1318">
            <v>8.91</v>
          </cell>
        </row>
        <row r="1319">
          <cell r="A1319">
            <v>100860</v>
          </cell>
          <cell r="B1319" t="str">
            <v/>
          </cell>
          <cell r="C1319">
            <v>7.5</v>
          </cell>
          <cell r="D1319">
            <v>0</v>
          </cell>
          <cell r="E1319">
            <v>7.5</v>
          </cell>
          <cell r="F1319">
            <v>7.65</v>
          </cell>
          <cell r="G1319">
            <v>7.86</v>
          </cell>
          <cell r="H1319">
            <v>8.4600000000000009</v>
          </cell>
          <cell r="I1319">
            <v>8.91</v>
          </cell>
        </row>
        <row r="1320">
          <cell r="A1320">
            <v>100870</v>
          </cell>
          <cell r="B1320" t="str">
            <v/>
          </cell>
          <cell r="C1320">
            <v>7.5</v>
          </cell>
          <cell r="D1320">
            <v>0</v>
          </cell>
          <cell r="E1320">
            <v>7.5</v>
          </cell>
          <cell r="F1320">
            <v>7.65</v>
          </cell>
          <cell r="G1320">
            <v>7.86</v>
          </cell>
          <cell r="H1320">
            <v>8.4600000000000009</v>
          </cell>
          <cell r="I1320">
            <v>8.91</v>
          </cell>
        </row>
        <row r="1321">
          <cell r="A1321">
            <v>100880</v>
          </cell>
          <cell r="B1321" t="str">
            <v/>
          </cell>
          <cell r="C1321">
            <v>7.5</v>
          </cell>
          <cell r="D1321">
            <v>0</v>
          </cell>
          <cell r="E1321">
            <v>7.5</v>
          </cell>
          <cell r="F1321">
            <v>7.65</v>
          </cell>
          <cell r="G1321">
            <v>7.86</v>
          </cell>
          <cell r="H1321">
            <v>8.4600000000000009</v>
          </cell>
          <cell r="I1321">
            <v>8.91</v>
          </cell>
        </row>
        <row r="1322">
          <cell r="A1322">
            <v>100890</v>
          </cell>
          <cell r="B1322" t="str">
            <v/>
          </cell>
          <cell r="C1322">
            <v>7.5</v>
          </cell>
          <cell r="D1322">
            <v>0</v>
          </cell>
          <cell r="E1322">
            <v>7.5</v>
          </cell>
          <cell r="F1322">
            <v>7.65</v>
          </cell>
          <cell r="G1322">
            <v>7.86</v>
          </cell>
          <cell r="H1322">
            <v>8.4600000000000009</v>
          </cell>
          <cell r="I1322">
            <v>8.91</v>
          </cell>
        </row>
        <row r="1323">
          <cell r="A1323">
            <v>100900</v>
          </cell>
          <cell r="B1323" t="str">
            <v/>
          </cell>
          <cell r="C1323">
            <v>7.5</v>
          </cell>
          <cell r="D1323">
            <v>0</v>
          </cell>
          <cell r="E1323">
            <v>7.5</v>
          </cell>
          <cell r="F1323">
            <v>7.65</v>
          </cell>
          <cell r="G1323">
            <v>7.86</v>
          </cell>
          <cell r="H1323">
            <v>8.4600000000000009</v>
          </cell>
          <cell r="I1323">
            <v>8.91</v>
          </cell>
        </row>
        <row r="1324">
          <cell r="A1324">
            <v>100910</v>
          </cell>
          <cell r="B1324" t="str">
            <v/>
          </cell>
          <cell r="C1324">
            <v>7.5</v>
          </cell>
          <cell r="D1324">
            <v>0</v>
          </cell>
          <cell r="E1324">
            <v>7.5</v>
          </cell>
          <cell r="F1324">
            <v>7.65</v>
          </cell>
          <cell r="G1324">
            <v>7.86</v>
          </cell>
          <cell r="H1324">
            <v>8.4600000000000009</v>
          </cell>
          <cell r="I1324">
            <v>8.91</v>
          </cell>
        </row>
        <row r="1325">
          <cell r="A1325">
            <v>100910.2</v>
          </cell>
          <cell r="B1325" t="str">
            <v>BS</v>
          </cell>
          <cell r="C1325">
            <v>7.5</v>
          </cell>
          <cell r="D1325">
            <v>0</v>
          </cell>
          <cell r="E1325">
            <v>7.5</v>
          </cell>
          <cell r="F1325">
            <v>7.65</v>
          </cell>
          <cell r="G1325">
            <v>7.86</v>
          </cell>
          <cell r="H1325">
            <v>8.4600000000000009</v>
          </cell>
          <cell r="I1325">
            <v>8.91</v>
          </cell>
        </row>
        <row r="1326">
          <cell r="A1326">
            <v>100920</v>
          </cell>
          <cell r="B1326" t="str">
            <v/>
          </cell>
          <cell r="C1326">
            <v>7.5</v>
          </cell>
          <cell r="D1326">
            <v>0</v>
          </cell>
          <cell r="E1326">
            <v>7.5</v>
          </cell>
          <cell r="F1326">
            <v>7.65</v>
          </cell>
          <cell r="G1326">
            <v>7.86</v>
          </cell>
          <cell r="H1326">
            <v>8.4600000000000009</v>
          </cell>
          <cell r="I1326">
            <v>8.91</v>
          </cell>
        </row>
        <row r="1327">
          <cell r="A1327">
            <v>100930</v>
          </cell>
          <cell r="B1327" t="str">
            <v/>
          </cell>
          <cell r="C1327">
            <v>7.5</v>
          </cell>
          <cell r="D1327">
            <v>0</v>
          </cell>
          <cell r="E1327">
            <v>7.5</v>
          </cell>
          <cell r="F1327">
            <v>7.65</v>
          </cell>
          <cell r="G1327">
            <v>7.86</v>
          </cell>
          <cell r="H1327">
            <v>8.4600000000000009</v>
          </cell>
          <cell r="I1327">
            <v>8.91</v>
          </cell>
        </row>
        <row r="1328">
          <cell r="A1328">
            <v>100940</v>
          </cell>
          <cell r="B1328" t="str">
            <v/>
          </cell>
          <cell r="C1328">
            <v>7.5</v>
          </cell>
          <cell r="D1328">
            <v>0</v>
          </cell>
          <cell r="E1328">
            <v>7.5</v>
          </cell>
          <cell r="F1328">
            <v>7.65</v>
          </cell>
          <cell r="G1328">
            <v>7.86</v>
          </cell>
          <cell r="H1328">
            <v>8.4600000000000009</v>
          </cell>
          <cell r="I1328">
            <v>8.91</v>
          </cell>
        </row>
        <row r="1329">
          <cell r="A1329">
            <v>100940.2</v>
          </cell>
          <cell r="B1329" t="str">
            <v>PX</v>
          </cell>
          <cell r="C1329">
            <v>7.5</v>
          </cell>
          <cell r="D1329">
            <v>0</v>
          </cell>
          <cell r="E1329">
            <v>7.5</v>
          </cell>
          <cell r="F1329">
            <v>7.65</v>
          </cell>
          <cell r="G1329">
            <v>7.86</v>
          </cell>
          <cell r="H1329">
            <v>8.4600000000000009</v>
          </cell>
          <cell r="I1329">
            <v>8.91</v>
          </cell>
        </row>
        <row r="1330">
          <cell r="A1330">
            <v>100950</v>
          </cell>
          <cell r="B1330" t="str">
            <v/>
          </cell>
          <cell r="C1330">
            <v>7.5</v>
          </cell>
          <cell r="D1330">
            <v>0.14000000000000001</v>
          </cell>
          <cell r="E1330">
            <v>7.64</v>
          </cell>
          <cell r="F1330">
            <v>7.79</v>
          </cell>
          <cell r="G1330">
            <v>8</v>
          </cell>
          <cell r="H1330">
            <v>8.6</v>
          </cell>
          <cell r="I1330">
            <v>9.0499999999999989</v>
          </cell>
        </row>
        <row r="1331">
          <cell r="A1331">
            <v>100960</v>
          </cell>
          <cell r="B1331" t="str">
            <v/>
          </cell>
          <cell r="C1331">
            <v>7.5</v>
          </cell>
          <cell r="D1331">
            <v>0.28999999999999998</v>
          </cell>
          <cell r="E1331">
            <v>7.79</v>
          </cell>
          <cell r="F1331">
            <v>7.94</v>
          </cell>
          <cell r="G1331">
            <v>8.15</v>
          </cell>
          <cell r="H1331">
            <v>8.75</v>
          </cell>
          <cell r="I1331">
            <v>9.1999999999999993</v>
          </cell>
        </row>
        <row r="1332">
          <cell r="A1332">
            <v>100960.2</v>
          </cell>
          <cell r="B1332" t="str">
            <v>PC</v>
          </cell>
          <cell r="C1332">
            <v>7.5</v>
          </cell>
          <cell r="D1332">
            <v>0.3</v>
          </cell>
          <cell r="E1332">
            <v>7.8</v>
          </cell>
          <cell r="F1332">
            <v>7.95</v>
          </cell>
          <cell r="G1332">
            <v>8.16</v>
          </cell>
          <cell r="H1332">
            <v>8.76</v>
          </cell>
          <cell r="I1332">
            <v>9.2099999999999991</v>
          </cell>
        </row>
        <row r="1333">
          <cell r="A1333">
            <v>100970</v>
          </cell>
          <cell r="B1333" t="str">
            <v/>
          </cell>
          <cell r="C1333">
            <v>7.5</v>
          </cell>
          <cell r="D1333">
            <v>0.44</v>
          </cell>
          <cell r="E1333">
            <v>7.94</v>
          </cell>
          <cell r="F1333">
            <v>8.09</v>
          </cell>
          <cell r="G1333">
            <v>8.3000000000000007</v>
          </cell>
          <cell r="H1333">
            <v>8.9</v>
          </cell>
          <cell r="I1333">
            <v>9.35</v>
          </cell>
        </row>
        <row r="1334">
          <cell r="A1334">
            <v>100970.2</v>
          </cell>
          <cell r="B1334" t="str">
            <v>PY</v>
          </cell>
          <cell r="C1334">
            <v>7.5</v>
          </cell>
          <cell r="D1334">
            <v>0.45</v>
          </cell>
          <cell r="E1334">
            <v>7.95</v>
          </cell>
          <cell r="F1334">
            <v>8.1</v>
          </cell>
          <cell r="G1334">
            <v>8.31</v>
          </cell>
          <cell r="H1334">
            <v>8.91</v>
          </cell>
          <cell r="I1334">
            <v>9.36</v>
          </cell>
        </row>
        <row r="1335">
          <cell r="A1335">
            <v>100980</v>
          </cell>
          <cell r="B1335" t="str">
            <v/>
          </cell>
          <cell r="C1335">
            <v>7.5</v>
          </cell>
          <cell r="D1335">
            <v>0.59</v>
          </cell>
          <cell r="E1335">
            <v>8.09</v>
          </cell>
          <cell r="F1335">
            <v>8.24</v>
          </cell>
          <cell r="G1335">
            <v>8.4500000000000011</v>
          </cell>
          <cell r="H1335">
            <v>9.0500000000000007</v>
          </cell>
          <cell r="I1335">
            <v>9.5</v>
          </cell>
        </row>
        <row r="1336">
          <cell r="A1336">
            <v>100980.2</v>
          </cell>
          <cell r="B1336" t="str">
            <v>MSE</v>
          </cell>
          <cell r="C1336">
            <v>7.5</v>
          </cell>
          <cell r="D1336">
            <v>0.6</v>
          </cell>
          <cell r="E1336">
            <v>8.1</v>
          </cell>
          <cell r="F1336">
            <v>8.25</v>
          </cell>
          <cell r="G1336">
            <v>8.4600000000000009</v>
          </cell>
          <cell r="H1336">
            <v>9.06</v>
          </cell>
          <cell r="I1336">
            <v>9.51</v>
          </cell>
        </row>
        <row r="1337">
          <cell r="A1337">
            <v>100990</v>
          </cell>
          <cell r="B1337" t="str">
            <v/>
          </cell>
          <cell r="C1337">
            <v>7.5</v>
          </cell>
          <cell r="D1337">
            <v>0.6</v>
          </cell>
          <cell r="E1337">
            <v>8.1</v>
          </cell>
          <cell r="F1337">
            <v>8.25</v>
          </cell>
          <cell r="G1337">
            <v>8.4600000000000009</v>
          </cell>
          <cell r="H1337">
            <v>9.06</v>
          </cell>
          <cell r="I1337">
            <v>9.51</v>
          </cell>
        </row>
        <row r="1338">
          <cell r="A1338">
            <v>101000</v>
          </cell>
          <cell r="B1338" t="str">
            <v/>
          </cell>
          <cell r="C1338">
            <v>7.5</v>
          </cell>
          <cell r="D1338">
            <v>0.6</v>
          </cell>
          <cell r="E1338">
            <v>8.1</v>
          </cell>
          <cell r="F1338">
            <v>8.25</v>
          </cell>
          <cell r="G1338">
            <v>8.4600000000000009</v>
          </cell>
          <cell r="H1338">
            <v>9.06</v>
          </cell>
          <cell r="I1338">
            <v>9.51</v>
          </cell>
        </row>
        <row r="1357">
          <cell r="A1357">
            <v>101000</v>
          </cell>
          <cell r="B1357" t="str">
            <v/>
          </cell>
          <cell r="C1357">
            <v>7.5</v>
          </cell>
          <cell r="D1357">
            <v>0.6</v>
          </cell>
          <cell r="E1357">
            <v>8.1</v>
          </cell>
          <cell r="F1357">
            <v>8.25</v>
          </cell>
          <cell r="G1357">
            <v>8.4600000000000009</v>
          </cell>
          <cell r="H1357">
            <v>9.06</v>
          </cell>
          <cell r="I1357">
            <v>9.51</v>
          </cell>
        </row>
        <row r="1358">
          <cell r="A1358">
            <v>101010</v>
          </cell>
          <cell r="B1358" t="str">
            <v/>
          </cell>
          <cell r="C1358">
            <v>7.5</v>
          </cell>
          <cell r="D1358">
            <v>0.6</v>
          </cell>
          <cell r="E1358">
            <v>8.1</v>
          </cell>
          <cell r="F1358">
            <v>8.25</v>
          </cell>
          <cell r="G1358">
            <v>8.4600000000000009</v>
          </cell>
          <cell r="H1358">
            <v>9.06</v>
          </cell>
          <cell r="I1358">
            <v>9.51</v>
          </cell>
        </row>
        <row r="1359">
          <cell r="A1359">
            <v>101020</v>
          </cell>
          <cell r="B1359" t="str">
            <v/>
          </cell>
          <cell r="C1359">
            <v>7.5</v>
          </cell>
          <cell r="D1359">
            <v>0.6</v>
          </cell>
          <cell r="E1359">
            <v>8.1</v>
          </cell>
          <cell r="F1359">
            <v>8.25</v>
          </cell>
          <cell r="G1359">
            <v>8.4600000000000009</v>
          </cell>
          <cell r="H1359">
            <v>9.06</v>
          </cell>
          <cell r="I1359">
            <v>9.51</v>
          </cell>
        </row>
        <row r="1360">
          <cell r="A1360">
            <v>101030</v>
          </cell>
          <cell r="B1360" t="str">
            <v/>
          </cell>
          <cell r="C1360">
            <v>7.5</v>
          </cell>
          <cell r="D1360">
            <v>0.6</v>
          </cell>
          <cell r="E1360">
            <v>8.1</v>
          </cell>
          <cell r="F1360">
            <v>8.25</v>
          </cell>
          <cell r="G1360">
            <v>8.4600000000000009</v>
          </cell>
          <cell r="H1360">
            <v>9.06</v>
          </cell>
          <cell r="I1360">
            <v>9.51</v>
          </cell>
        </row>
        <row r="1361">
          <cell r="A1361">
            <v>101040</v>
          </cell>
          <cell r="B1361" t="str">
            <v/>
          </cell>
          <cell r="C1361">
            <v>7.5</v>
          </cell>
          <cell r="D1361">
            <v>0.6</v>
          </cell>
          <cell r="E1361">
            <v>8.1</v>
          </cell>
          <cell r="F1361">
            <v>8.25</v>
          </cell>
          <cell r="G1361">
            <v>8.4600000000000009</v>
          </cell>
          <cell r="H1361">
            <v>9.06</v>
          </cell>
          <cell r="I1361">
            <v>9.51</v>
          </cell>
        </row>
        <row r="1362">
          <cell r="A1362">
            <v>101050</v>
          </cell>
          <cell r="B1362" t="str">
            <v/>
          </cell>
          <cell r="C1362">
            <v>7.5</v>
          </cell>
          <cell r="D1362">
            <v>0.6</v>
          </cell>
          <cell r="E1362">
            <v>8.1</v>
          </cell>
          <cell r="F1362">
            <v>8.25</v>
          </cell>
          <cell r="G1362">
            <v>8.4600000000000009</v>
          </cell>
          <cell r="H1362">
            <v>9.06</v>
          </cell>
          <cell r="I1362">
            <v>9.51</v>
          </cell>
        </row>
        <row r="1363">
          <cell r="A1363">
            <v>101060</v>
          </cell>
          <cell r="B1363" t="str">
            <v/>
          </cell>
          <cell r="C1363">
            <v>7.5</v>
          </cell>
          <cell r="D1363">
            <v>0.6</v>
          </cell>
          <cell r="E1363">
            <v>8.1</v>
          </cell>
          <cell r="F1363">
            <v>8.25</v>
          </cell>
          <cell r="G1363">
            <v>8.4600000000000009</v>
          </cell>
          <cell r="H1363">
            <v>9.06</v>
          </cell>
          <cell r="I1363">
            <v>9.51</v>
          </cell>
        </row>
        <row r="1364">
          <cell r="A1364">
            <v>101070</v>
          </cell>
          <cell r="B1364" t="str">
            <v/>
          </cell>
          <cell r="C1364">
            <v>7.5</v>
          </cell>
          <cell r="D1364">
            <v>0.6</v>
          </cell>
          <cell r="E1364">
            <v>8.1</v>
          </cell>
          <cell r="F1364">
            <v>8.25</v>
          </cell>
          <cell r="G1364">
            <v>8.4600000000000009</v>
          </cell>
          <cell r="H1364">
            <v>9.06</v>
          </cell>
          <cell r="I1364">
            <v>9.51</v>
          </cell>
        </row>
        <row r="1365">
          <cell r="A1365">
            <v>101080</v>
          </cell>
          <cell r="B1365" t="str">
            <v/>
          </cell>
          <cell r="C1365">
            <v>7.5</v>
          </cell>
          <cell r="D1365">
            <v>0.6</v>
          </cell>
          <cell r="E1365">
            <v>8.1</v>
          </cell>
          <cell r="F1365">
            <v>8.25</v>
          </cell>
          <cell r="G1365">
            <v>8.4600000000000009</v>
          </cell>
          <cell r="H1365">
            <v>9.06</v>
          </cell>
          <cell r="I1365">
            <v>9.51</v>
          </cell>
        </row>
        <row r="1366">
          <cell r="A1366">
            <v>101090</v>
          </cell>
          <cell r="B1366" t="str">
            <v/>
          </cell>
          <cell r="C1366">
            <v>7.5</v>
          </cell>
          <cell r="D1366">
            <v>0.6</v>
          </cell>
          <cell r="E1366">
            <v>8.1</v>
          </cell>
          <cell r="F1366">
            <v>8.25</v>
          </cell>
          <cell r="G1366">
            <v>8.4600000000000009</v>
          </cell>
          <cell r="H1366">
            <v>9.06</v>
          </cell>
          <cell r="I1366">
            <v>9.51</v>
          </cell>
        </row>
        <row r="1367">
          <cell r="A1367">
            <v>101100</v>
          </cell>
          <cell r="B1367" t="str">
            <v/>
          </cell>
          <cell r="C1367">
            <v>7.5</v>
          </cell>
          <cell r="D1367">
            <v>0.6</v>
          </cell>
          <cell r="E1367">
            <v>8.1</v>
          </cell>
          <cell r="F1367">
            <v>8.25</v>
          </cell>
          <cell r="G1367">
            <v>8.4600000000000009</v>
          </cell>
          <cell r="H1367">
            <v>9.06</v>
          </cell>
          <cell r="I1367">
            <v>9.51</v>
          </cell>
        </row>
        <row r="1368">
          <cell r="A1368">
            <v>101110</v>
          </cell>
          <cell r="B1368" t="str">
            <v/>
          </cell>
          <cell r="C1368">
            <v>7.5</v>
          </cell>
          <cell r="D1368">
            <v>0.6</v>
          </cell>
          <cell r="E1368">
            <v>8.1</v>
          </cell>
          <cell r="F1368">
            <v>8.25</v>
          </cell>
          <cell r="G1368">
            <v>8.4600000000000009</v>
          </cell>
          <cell r="H1368">
            <v>9.06</v>
          </cell>
          <cell r="I1368">
            <v>9.51</v>
          </cell>
        </row>
        <row r="1369">
          <cell r="A1369">
            <v>101120</v>
          </cell>
          <cell r="B1369" t="str">
            <v/>
          </cell>
          <cell r="C1369">
            <v>7.5</v>
          </cell>
          <cell r="D1369">
            <v>0.6</v>
          </cell>
          <cell r="E1369">
            <v>8.1</v>
          </cell>
          <cell r="F1369">
            <v>8.25</v>
          </cell>
          <cell r="G1369">
            <v>8.4600000000000009</v>
          </cell>
          <cell r="H1369">
            <v>9.06</v>
          </cell>
          <cell r="I1369">
            <v>9.51</v>
          </cell>
        </row>
        <row r="1370">
          <cell r="A1370">
            <v>101130</v>
          </cell>
          <cell r="B1370" t="str">
            <v/>
          </cell>
          <cell r="C1370">
            <v>7.5</v>
          </cell>
          <cell r="D1370">
            <v>0.6</v>
          </cell>
          <cell r="E1370">
            <v>8.1</v>
          </cell>
          <cell r="F1370">
            <v>8.25</v>
          </cell>
          <cell r="G1370">
            <v>8.4600000000000009</v>
          </cell>
          <cell r="H1370">
            <v>9.06</v>
          </cell>
          <cell r="I1370">
            <v>9.51</v>
          </cell>
        </row>
        <row r="1371">
          <cell r="A1371">
            <v>101140</v>
          </cell>
          <cell r="B1371" t="str">
            <v/>
          </cell>
          <cell r="C1371">
            <v>7.5</v>
          </cell>
          <cell r="D1371">
            <v>0.6</v>
          </cell>
          <cell r="E1371">
            <v>8.1</v>
          </cell>
          <cell r="F1371">
            <v>8.25</v>
          </cell>
          <cell r="G1371">
            <v>8.4600000000000009</v>
          </cell>
          <cell r="H1371">
            <v>9.06</v>
          </cell>
          <cell r="I1371">
            <v>9.51</v>
          </cell>
        </row>
        <row r="1372">
          <cell r="A1372">
            <v>101150</v>
          </cell>
          <cell r="B1372" t="str">
            <v/>
          </cell>
          <cell r="C1372">
            <v>7.5</v>
          </cell>
          <cell r="D1372">
            <v>0.6</v>
          </cell>
          <cell r="E1372">
            <v>8.1</v>
          </cell>
          <cell r="F1372">
            <v>8.25</v>
          </cell>
          <cell r="G1372">
            <v>8.4600000000000009</v>
          </cell>
          <cell r="H1372">
            <v>9.06</v>
          </cell>
          <cell r="I1372">
            <v>9.51</v>
          </cell>
        </row>
        <row r="1373">
          <cell r="A1373">
            <v>101160</v>
          </cell>
          <cell r="B1373" t="str">
            <v/>
          </cell>
          <cell r="C1373">
            <v>7.5</v>
          </cell>
          <cell r="D1373">
            <v>0.6</v>
          </cell>
          <cell r="E1373">
            <v>8.1</v>
          </cell>
          <cell r="F1373">
            <v>8.25</v>
          </cell>
          <cell r="G1373">
            <v>8.4600000000000009</v>
          </cell>
          <cell r="H1373">
            <v>9.06</v>
          </cell>
          <cell r="I1373">
            <v>9.51</v>
          </cell>
        </row>
        <row r="1374">
          <cell r="A1374">
            <v>101170</v>
          </cell>
          <cell r="B1374" t="str">
            <v/>
          </cell>
          <cell r="C1374">
            <v>7.5</v>
          </cell>
          <cell r="D1374">
            <v>0.6</v>
          </cell>
          <cell r="E1374">
            <v>8.1</v>
          </cell>
          <cell r="F1374">
            <v>8.25</v>
          </cell>
          <cell r="G1374">
            <v>8.4600000000000009</v>
          </cell>
          <cell r="H1374">
            <v>9.06</v>
          </cell>
          <cell r="I1374">
            <v>9.51</v>
          </cell>
        </row>
        <row r="1375">
          <cell r="A1375">
            <v>101180</v>
          </cell>
          <cell r="B1375" t="str">
            <v/>
          </cell>
          <cell r="C1375">
            <v>7.5</v>
          </cell>
          <cell r="D1375">
            <v>0.6</v>
          </cell>
          <cell r="E1375">
            <v>8.1</v>
          </cell>
          <cell r="F1375">
            <v>8.25</v>
          </cell>
          <cell r="G1375">
            <v>8.4600000000000009</v>
          </cell>
          <cell r="H1375">
            <v>9.06</v>
          </cell>
          <cell r="I1375">
            <v>9.51</v>
          </cell>
        </row>
        <row r="1376">
          <cell r="A1376">
            <v>101190</v>
          </cell>
          <cell r="B1376" t="str">
            <v/>
          </cell>
          <cell r="C1376">
            <v>7.5</v>
          </cell>
          <cell r="D1376">
            <v>0.6</v>
          </cell>
          <cell r="E1376">
            <v>8.1</v>
          </cell>
          <cell r="F1376">
            <v>8.25</v>
          </cell>
          <cell r="G1376">
            <v>8.4600000000000009</v>
          </cell>
          <cell r="H1376">
            <v>9.06</v>
          </cell>
          <cell r="I1376">
            <v>9.51</v>
          </cell>
        </row>
        <row r="1377">
          <cell r="A1377">
            <v>101200</v>
          </cell>
          <cell r="B1377" t="str">
            <v/>
          </cell>
          <cell r="C1377">
            <v>7.5</v>
          </cell>
          <cell r="D1377">
            <v>0.6</v>
          </cell>
          <cell r="E1377">
            <v>8.1</v>
          </cell>
          <cell r="F1377">
            <v>8.25</v>
          </cell>
          <cell r="G1377">
            <v>8.4600000000000009</v>
          </cell>
          <cell r="H1377">
            <v>9.06</v>
          </cell>
          <cell r="I1377">
            <v>9.51</v>
          </cell>
        </row>
        <row r="1378">
          <cell r="A1378">
            <v>101210</v>
          </cell>
          <cell r="B1378" t="str">
            <v/>
          </cell>
          <cell r="C1378">
            <v>7.5</v>
          </cell>
          <cell r="D1378">
            <v>0.6</v>
          </cell>
          <cell r="E1378">
            <v>8.1</v>
          </cell>
          <cell r="F1378">
            <v>8.25</v>
          </cell>
          <cell r="G1378">
            <v>8.4600000000000009</v>
          </cell>
          <cell r="H1378">
            <v>9.06</v>
          </cell>
          <cell r="I1378">
            <v>9.51</v>
          </cell>
        </row>
        <row r="1379">
          <cell r="A1379">
            <v>101220</v>
          </cell>
          <cell r="B1379" t="str">
            <v/>
          </cell>
          <cell r="C1379">
            <v>7.5</v>
          </cell>
          <cell r="D1379">
            <v>0.6</v>
          </cell>
          <cell r="E1379">
            <v>8.1</v>
          </cell>
          <cell r="F1379">
            <v>8.25</v>
          </cell>
          <cell r="G1379">
            <v>8.4600000000000009</v>
          </cell>
          <cell r="H1379">
            <v>9.06</v>
          </cell>
          <cell r="I1379">
            <v>9.51</v>
          </cell>
        </row>
        <row r="1380">
          <cell r="A1380">
            <v>101230</v>
          </cell>
          <cell r="B1380" t="str">
            <v/>
          </cell>
          <cell r="C1380">
            <v>7.5</v>
          </cell>
          <cell r="D1380">
            <v>0.6</v>
          </cell>
          <cell r="E1380">
            <v>8.1</v>
          </cell>
          <cell r="F1380">
            <v>8.25</v>
          </cell>
          <cell r="G1380">
            <v>8.4600000000000009</v>
          </cell>
          <cell r="H1380">
            <v>9.06</v>
          </cell>
          <cell r="I1380">
            <v>9.51</v>
          </cell>
        </row>
        <row r="1381">
          <cell r="A1381">
            <v>101240</v>
          </cell>
          <cell r="B1381" t="str">
            <v/>
          </cell>
          <cell r="C1381">
            <v>7.5</v>
          </cell>
          <cell r="D1381">
            <v>0.6</v>
          </cell>
          <cell r="E1381">
            <v>8.1</v>
          </cell>
          <cell r="F1381">
            <v>8.25</v>
          </cell>
          <cell r="G1381">
            <v>8.4600000000000009</v>
          </cell>
          <cell r="H1381">
            <v>9.06</v>
          </cell>
          <cell r="I1381">
            <v>9.51</v>
          </cell>
        </row>
        <row r="1382">
          <cell r="A1382">
            <v>101245.87</v>
          </cell>
          <cell r="B1382" t="str">
            <v>MSE</v>
          </cell>
          <cell r="C1382">
            <v>7.5</v>
          </cell>
          <cell r="D1382">
            <v>0.6</v>
          </cell>
          <cell r="E1382">
            <v>8.1</v>
          </cell>
          <cell r="F1382">
            <v>8.25</v>
          </cell>
          <cell r="G1382">
            <v>8.4600000000000009</v>
          </cell>
          <cell r="H1382">
            <v>9.06</v>
          </cell>
          <cell r="I1382">
            <v>9.51</v>
          </cell>
        </row>
        <row r="1383">
          <cell r="A1383">
            <v>101250</v>
          </cell>
          <cell r="B1383" t="str">
            <v/>
          </cell>
          <cell r="C1383">
            <v>7.5</v>
          </cell>
          <cell r="D1383">
            <v>0.53</v>
          </cell>
          <cell r="E1383">
            <v>8.0299999999999994</v>
          </cell>
          <cell r="F1383">
            <v>8.18</v>
          </cell>
          <cell r="G1383">
            <v>8.39</v>
          </cell>
          <cell r="H1383">
            <v>8.99</v>
          </cell>
          <cell r="I1383">
            <v>9.44</v>
          </cell>
        </row>
        <row r="1384">
          <cell r="A1384">
            <v>101255.87</v>
          </cell>
          <cell r="B1384" t="str">
            <v>PY</v>
          </cell>
          <cell r="C1384">
            <v>7.5</v>
          </cell>
          <cell r="D1384">
            <v>0.45</v>
          </cell>
          <cell r="E1384">
            <v>7.95</v>
          </cell>
          <cell r="F1384">
            <v>8.1</v>
          </cell>
          <cell r="G1384">
            <v>8.31</v>
          </cell>
          <cell r="H1384">
            <v>8.91</v>
          </cell>
          <cell r="I1384">
            <v>9.36</v>
          </cell>
        </row>
        <row r="1385">
          <cell r="A1385">
            <v>101260</v>
          </cell>
          <cell r="B1385" t="str">
            <v/>
          </cell>
          <cell r="C1385">
            <v>7.5</v>
          </cell>
          <cell r="D1385">
            <v>0.38</v>
          </cell>
          <cell r="E1385">
            <v>7.88</v>
          </cell>
          <cell r="F1385">
            <v>8.0299999999999994</v>
          </cell>
          <cell r="G1385">
            <v>8.24</v>
          </cell>
          <cell r="H1385">
            <v>8.84</v>
          </cell>
          <cell r="I1385">
            <v>9.2899999999999991</v>
          </cell>
        </row>
        <row r="1386">
          <cell r="A1386">
            <v>101265.87</v>
          </cell>
          <cell r="B1386" t="str">
            <v>PT</v>
          </cell>
          <cell r="C1386">
            <v>7.5</v>
          </cell>
          <cell r="D1386">
            <v>0.3</v>
          </cell>
          <cell r="E1386">
            <v>7.8</v>
          </cell>
          <cell r="F1386">
            <v>7.95</v>
          </cell>
          <cell r="G1386">
            <v>8.16</v>
          </cell>
          <cell r="H1386">
            <v>8.76</v>
          </cell>
          <cell r="I1386">
            <v>9.2099999999999991</v>
          </cell>
        </row>
        <row r="1387">
          <cell r="A1387">
            <v>101270</v>
          </cell>
          <cell r="B1387" t="str">
            <v/>
          </cell>
          <cell r="C1387">
            <v>7.5</v>
          </cell>
          <cell r="D1387">
            <v>0.23</v>
          </cell>
          <cell r="E1387">
            <v>7.73</v>
          </cell>
          <cell r="F1387">
            <v>7.8800000000000008</v>
          </cell>
          <cell r="G1387">
            <v>8.0900000000000016</v>
          </cell>
          <cell r="H1387">
            <v>8.6900000000000013</v>
          </cell>
          <cell r="I1387">
            <v>9.14</v>
          </cell>
        </row>
        <row r="1388">
          <cell r="A1388">
            <v>101280</v>
          </cell>
          <cell r="B1388" t="str">
            <v/>
          </cell>
          <cell r="C1388">
            <v>7.5</v>
          </cell>
          <cell r="D1388">
            <v>0.08</v>
          </cell>
          <cell r="E1388">
            <v>7.58</v>
          </cell>
          <cell r="F1388">
            <v>7.73</v>
          </cell>
          <cell r="G1388">
            <v>7.94</v>
          </cell>
          <cell r="H1388">
            <v>8.5400000000000009</v>
          </cell>
          <cell r="I1388">
            <v>8.99</v>
          </cell>
        </row>
        <row r="1389">
          <cell r="A1389">
            <v>101285.87</v>
          </cell>
          <cell r="B1389" t="str">
            <v>PX</v>
          </cell>
          <cell r="C1389">
            <v>7.5</v>
          </cell>
          <cell r="D1389">
            <v>0</v>
          </cell>
          <cell r="E1389">
            <v>7.5</v>
          </cell>
          <cell r="F1389">
            <v>7.65</v>
          </cell>
          <cell r="G1389">
            <v>7.86</v>
          </cell>
          <cell r="H1389">
            <v>8.4600000000000009</v>
          </cell>
          <cell r="I1389">
            <v>8.91</v>
          </cell>
        </row>
        <row r="1390">
          <cell r="A1390">
            <v>101290</v>
          </cell>
          <cell r="B1390" t="str">
            <v/>
          </cell>
          <cell r="C1390">
            <v>7.5</v>
          </cell>
          <cell r="D1390">
            <v>0</v>
          </cell>
          <cell r="E1390">
            <v>7.5</v>
          </cell>
          <cell r="F1390">
            <v>7.65</v>
          </cell>
          <cell r="G1390">
            <v>7.86</v>
          </cell>
          <cell r="H1390">
            <v>8.4600000000000009</v>
          </cell>
          <cell r="I1390">
            <v>8.91</v>
          </cell>
        </row>
        <row r="1391">
          <cell r="A1391">
            <v>101300</v>
          </cell>
          <cell r="B1391" t="str">
            <v/>
          </cell>
          <cell r="C1391">
            <v>7.5</v>
          </cell>
          <cell r="D1391">
            <v>0</v>
          </cell>
          <cell r="E1391">
            <v>7.5</v>
          </cell>
          <cell r="F1391">
            <v>7.65</v>
          </cell>
          <cell r="G1391">
            <v>7.86</v>
          </cell>
          <cell r="H1391">
            <v>8.4600000000000009</v>
          </cell>
          <cell r="I1391">
            <v>8.91</v>
          </cell>
        </row>
        <row r="1392">
          <cell r="A1392">
            <v>101310</v>
          </cell>
          <cell r="B1392" t="str">
            <v/>
          </cell>
          <cell r="C1392">
            <v>7.5</v>
          </cell>
          <cell r="D1392">
            <v>0</v>
          </cell>
          <cell r="E1392">
            <v>7.5</v>
          </cell>
          <cell r="F1392">
            <v>7.65</v>
          </cell>
          <cell r="G1392">
            <v>7.86</v>
          </cell>
          <cell r="H1392">
            <v>8.4600000000000009</v>
          </cell>
          <cell r="I1392">
            <v>8.91</v>
          </cell>
        </row>
        <row r="1393">
          <cell r="A1393">
            <v>101315.87</v>
          </cell>
          <cell r="B1393" t="str">
            <v>BS</v>
          </cell>
          <cell r="C1393">
            <v>7.5</v>
          </cell>
          <cell r="D1393">
            <v>0</v>
          </cell>
          <cell r="E1393">
            <v>7.5</v>
          </cell>
          <cell r="F1393">
            <v>7.65</v>
          </cell>
          <cell r="G1393">
            <v>7.86</v>
          </cell>
          <cell r="H1393">
            <v>8.4600000000000009</v>
          </cell>
          <cell r="I1393">
            <v>8.91</v>
          </cell>
        </row>
        <row r="1394">
          <cell r="A1394">
            <v>101320</v>
          </cell>
          <cell r="B1394" t="str">
            <v/>
          </cell>
          <cell r="C1394">
            <v>7.5</v>
          </cell>
          <cell r="D1394">
            <v>0</v>
          </cell>
          <cell r="E1394">
            <v>7.5</v>
          </cell>
          <cell r="F1394">
            <v>7.65</v>
          </cell>
          <cell r="G1394">
            <v>7.86</v>
          </cell>
          <cell r="H1394">
            <v>8.4600000000000009</v>
          </cell>
          <cell r="I1394">
            <v>8.91</v>
          </cell>
        </row>
        <row r="1395">
          <cell r="A1395">
            <v>101330</v>
          </cell>
          <cell r="B1395" t="str">
            <v/>
          </cell>
          <cell r="C1395">
            <v>7.5</v>
          </cell>
          <cell r="D1395">
            <v>0</v>
          </cell>
          <cell r="E1395">
            <v>7.5</v>
          </cell>
          <cell r="F1395">
            <v>7.65</v>
          </cell>
          <cell r="G1395">
            <v>7.86</v>
          </cell>
          <cell r="H1395">
            <v>8.4600000000000009</v>
          </cell>
          <cell r="I1395">
            <v>8.91</v>
          </cell>
        </row>
        <row r="1396">
          <cell r="A1396">
            <v>101340</v>
          </cell>
          <cell r="B1396" t="str">
            <v/>
          </cell>
          <cell r="C1396">
            <v>7.5</v>
          </cell>
          <cell r="D1396">
            <v>0</v>
          </cell>
          <cell r="E1396">
            <v>7.5</v>
          </cell>
          <cell r="F1396">
            <v>7.65</v>
          </cell>
          <cell r="G1396">
            <v>7.86</v>
          </cell>
          <cell r="H1396">
            <v>8.4600000000000009</v>
          </cell>
          <cell r="I1396">
            <v>8.91</v>
          </cell>
        </row>
        <row r="1397">
          <cell r="A1397">
            <v>101350</v>
          </cell>
          <cell r="B1397" t="str">
            <v/>
          </cell>
          <cell r="C1397">
            <v>7.5</v>
          </cell>
          <cell r="D1397">
            <v>0</v>
          </cell>
          <cell r="E1397">
            <v>7.5</v>
          </cell>
          <cell r="F1397">
            <v>7.65</v>
          </cell>
          <cell r="G1397">
            <v>7.86</v>
          </cell>
          <cell r="H1397">
            <v>8.4600000000000009</v>
          </cell>
          <cell r="I1397">
            <v>8.91</v>
          </cell>
        </row>
        <row r="1398">
          <cell r="A1398">
            <v>101360</v>
          </cell>
          <cell r="B1398" t="str">
            <v/>
          </cell>
          <cell r="C1398">
            <v>7.5</v>
          </cell>
          <cell r="D1398">
            <v>0</v>
          </cell>
          <cell r="E1398">
            <v>7.5</v>
          </cell>
          <cell r="F1398">
            <v>7.65</v>
          </cell>
          <cell r="G1398">
            <v>7.86</v>
          </cell>
          <cell r="H1398">
            <v>8.4600000000000009</v>
          </cell>
          <cell r="I1398">
            <v>8.91</v>
          </cell>
        </row>
        <row r="1399">
          <cell r="A1399">
            <v>101370</v>
          </cell>
          <cell r="B1399" t="str">
            <v/>
          </cell>
          <cell r="C1399">
            <v>7.5</v>
          </cell>
          <cell r="D1399">
            <v>0</v>
          </cell>
          <cell r="E1399">
            <v>7.5</v>
          </cell>
          <cell r="F1399">
            <v>7.65</v>
          </cell>
          <cell r="G1399">
            <v>7.86</v>
          </cell>
          <cell r="H1399">
            <v>8.4600000000000009</v>
          </cell>
          <cell r="I1399">
            <v>8.91</v>
          </cell>
        </row>
        <row r="1400">
          <cell r="A1400">
            <v>101380</v>
          </cell>
          <cell r="B1400" t="str">
            <v/>
          </cell>
          <cell r="C1400">
            <v>7.5</v>
          </cell>
          <cell r="D1400">
            <v>0</v>
          </cell>
          <cell r="E1400">
            <v>7.5</v>
          </cell>
          <cell r="F1400">
            <v>7.65</v>
          </cell>
          <cell r="G1400">
            <v>7.86</v>
          </cell>
          <cell r="H1400">
            <v>8.4600000000000009</v>
          </cell>
          <cell r="I1400">
            <v>8.91</v>
          </cell>
        </row>
        <row r="1401">
          <cell r="A1401">
            <v>101387.62</v>
          </cell>
          <cell r="B1401" t="str">
            <v>BS</v>
          </cell>
          <cell r="C1401">
            <v>7.5</v>
          </cell>
          <cell r="D1401">
            <v>0</v>
          </cell>
          <cell r="E1401">
            <v>7.5</v>
          </cell>
          <cell r="F1401">
            <v>7.65</v>
          </cell>
          <cell r="G1401">
            <v>7.86</v>
          </cell>
          <cell r="H1401">
            <v>8.4600000000000009</v>
          </cell>
          <cell r="I1401">
            <v>8.91</v>
          </cell>
        </row>
        <row r="1402">
          <cell r="A1402">
            <v>101390</v>
          </cell>
          <cell r="B1402" t="str">
            <v/>
          </cell>
          <cell r="C1402">
            <v>7.5</v>
          </cell>
          <cell r="D1402">
            <v>0</v>
          </cell>
          <cell r="E1402">
            <v>7.5</v>
          </cell>
          <cell r="F1402">
            <v>7.65</v>
          </cell>
          <cell r="G1402">
            <v>7.86</v>
          </cell>
          <cell r="H1402">
            <v>8.4600000000000009</v>
          </cell>
          <cell r="I1402">
            <v>8.91</v>
          </cell>
        </row>
        <row r="1403">
          <cell r="A1403">
            <v>101400</v>
          </cell>
          <cell r="B1403" t="str">
            <v/>
          </cell>
          <cell r="C1403">
            <v>7.5</v>
          </cell>
          <cell r="D1403">
            <v>0</v>
          </cell>
          <cell r="E1403">
            <v>7.5</v>
          </cell>
          <cell r="F1403">
            <v>7.65</v>
          </cell>
          <cell r="G1403">
            <v>7.86</v>
          </cell>
          <cell r="H1403">
            <v>8.4600000000000009</v>
          </cell>
          <cell r="I1403">
            <v>8.91</v>
          </cell>
        </row>
        <row r="1404">
          <cell r="A1404">
            <v>101409.44</v>
          </cell>
          <cell r="B1404" t="str">
            <v>PX</v>
          </cell>
          <cell r="C1404">
            <v>7.5</v>
          </cell>
          <cell r="D1404">
            <v>0</v>
          </cell>
          <cell r="E1404">
            <v>7.5</v>
          </cell>
          <cell r="F1404">
            <v>7.65</v>
          </cell>
          <cell r="G1404">
            <v>7.86</v>
          </cell>
          <cell r="H1404">
            <v>8.4600000000000009</v>
          </cell>
          <cell r="I1404">
            <v>8.91</v>
          </cell>
        </row>
        <row r="1405">
          <cell r="A1405">
            <v>101410</v>
          </cell>
          <cell r="B1405" t="str">
            <v/>
          </cell>
          <cell r="C1405">
            <v>7.5</v>
          </cell>
          <cell r="D1405">
            <v>0.01</v>
          </cell>
          <cell r="E1405">
            <v>7.51</v>
          </cell>
          <cell r="F1405">
            <v>7.66</v>
          </cell>
          <cell r="G1405">
            <v>7.87</v>
          </cell>
          <cell r="H1405">
            <v>8.4700000000000006</v>
          </cell>
          <cell r="I1405">
            <v>8.92</v>
          </cell>
        </row>
        <row r="1406">
          <cell r="A1406">
            <v>101420</v>
          </cell>
          <cell r="B1406" t="str">
            <v/>
          </cell>
          <cell r="C1406">
            <v>7.5</v>
          </cell>
          <cell r="D1406">
            <v>0.23</v>
          </cell>
          <cell r="E1406">
            <v>7.73</v>
          </cell>
          <cell r="F1406">
            <v>7.8800000000000008</v>
          </cell>
          <cell r="G1406">
            <v>8.0900000000000016</v>
          </cell>
          <cell r="H1406">
            <v>8.6900000000000013</v>
          </cell>
          <cell r="I1406">
            <v>9.14</v>
          </cell>
        </row>
        <row r="1407">
          <cell r="A1407">
            <v>101429.44</v>
          </cell>
          <cell r="B1407" t="str">
            <v>PC</v>
          </cell>
          <cell r="C1407">
            <v>7.5</v>
          </cell>
          <cell r="D1407">
            <v>0.45</v>
          </cell>
          <cell r="E1407">
            <v>7.95</v>
          </cell>
          <cell r="F1407">
            <v>8.1</v>
          </cell>
          <cell r="G1407">
            <v>8.31</v>
          </cell>
          <cell r="H1407">
            <v>8.91</v>
          </cell>
          <cell r="I1407">
            <v>9.36</v>
          </cell>
        </row>
        <row r="1408">
          <cell r="A1408">
            <v>101430</v>
          </cell>
          <cell r="B1408" t="str">
            <v/>
          </cell>
          <cell r="C1408">
            <v>7.5</v>
          </cell>
          <cell r="D1408">
            <v>0.46</v>
          </cell>
          <cell r="E1408">
            <v>7.96</v>
          </cell>
          <cell r="F1408">
            <v>8.11</v>
          </cell>
          <cell r="G1408">
            <v>8.32</v>
          </cell>
          <cell r="H1408">
            <v>8.92</v>
          </cell>
          <cell r="I1408">
            <v>9.3699999999999992</v>
          </cell>
        </row>
        <row r="1409">
          <cell r="A1409">
            <v>101431.26</v>
          </cell>
          <cell r="B1409" t="str">
            <v>PY</v>
          </cell>
          <cell r="C1409">
            <v>7.5</v>
          </cell>
          <cell r="D1409">
            <v>0.49</v>
          </cell>
          <cell r="E1409">
            <v>7.99</v>
          </cell>
          <cell r="F1409">
            <v>8.14</v>
          </cell>
          <cell r="G1409">
            <v>8.3500000000000014</v>
          </cell>
          <cell r="H1409">
            <v>8.9500000000000011</v>
          </cell>
          <cell r="I1409">
            <v>9.4</v>
          </cell>
        </row>
        <row r="1410">
          <cell r="A1410">
            <v>101440</v>
          </cell>
          <cell r="B1410" t="str">
            <v/>
          </cell>
          <cell r="C1410">
            <v>7.5</v>
          </cell>
          <cell r="D1410">
            <v>0.68</v>
          </cell>
          <cell r="E1410">
            <v>8.18</v>
          </cell>
          <cell r="F1410">
            <v>8.33</v>
          </cell>
          <cell r="G1410">
            <v>8.5400000000000009</v>
          </cell>
          <cell r="H1410">
            <v>9.14</v>
          </cell>
          <cell r="I1410">
            <v>9.59</v>
          </cell>
        </row>
        <row r="1411">
          <cell r="A1411">
            <v>101449.44</v>
          </cell>
          <cell r="B1411" t="str">
            <v>MSE</v>
          </cell>
          <cell r="C1411">
            <v>7.5</v>
          </cell>
          <cell r="D1411">
            <v>0.9</v>
          </cell>
          <cell r="E1411">
            <v>8.4</v>
          </cell>
          <cell r="F1411">
            <v>8.5500000000000007</v>
          </cell>
          <cell r="G1411">
            <v>8.7600000000000016</v>
          </cell>
          <cell r="H1411">
            <v>9.3600000000000012</v>
          </cell>
          <cell r="I1411">
            <v>9.81</v>
          </cell>
        </row>
        <row r="1412">
          <cell r="A1412">
            <v>101450</v>
          </cell>
          <cell r="B1412" t="str">
            <v/>
          </cell>
          <cell r="C1412">
            <v>7.5</v>
          </cell>
          <cell r="D1412">
            <v>0.9</v>
          </cell>
          <cell r="E1412">
            <v>8.4</v>
          </cell>
          <cell r="F1412">
            <v>8.5500000000000007</v>
          </cell>
          <cell r="G1412">
            <v>8.7600000000000016</v>
          </cell>
          <cell r="H1412">
            <v>9.3600000000000012</v>
          </cell>
          <cell r="I1412">
            <v>9.81</v>
          </cell>
        </row>
        <row r="1413">
          <cell r="A1413">
            <v>101451.58</v>
          </cell>
          <cell r="B1413" t="str">
            <v>MSE</v>
          </cell>
          <cell r="C1413">
            <v>7.5</v>
          </cell>
          <cell r="D1413">
            <v>0.9</v>
          </cell>
          <cell r="E1413">
            <v>8.4</v>
          </cell>
          <cell r="F1413">
            <v>8.5500000000000007</v>
          </cell>
          <cell r="G1413">
            <v>8.7600000000000016</v>
          </cell>
          <cell r="H1413">
            <v>9.3600000000000012</v>
          </cell>
          <cell r="I1413">
            <v>9.81</v>
          </cell>
        </row>
        <row r="1414">
          <cell r="A1414">
            <v>101460</v>
          </cell>
          <cell r="B1414" t="str">
            <v/>
          </cell>
          <cell r="C1414">
            <v>7.5</v>
          </cell>
          <cell r="D1414">
            <v>0.71</v>
          </cell>
          <cell r="E1414">
            <v>8.2100000000000009</v>
          </cell>
          <cell r="F1414">
            <v>8.3600000000000012</v>
          </cell>
          <cell r="G1414">
            <v>8.5700000000000021</v>
          </cell>
          <cell r="H1414">
            <v>9.1700000000000017</v>
          </cell>
          <cell r="I1414">
            <v>9.620000000000001</v>
          </cell>
        </row>
        <row r="1415">
          <cell r="A1415">
            <v>101469.75999999999</v>
          </cell>
          <cell r="B1415" t="str">
            <v>PY</v>
          </cell>
          <cell r="C1415">
            <v>7.5</v>
          </cell>
          <cell r="D1415">
            <v>0.49</v>
          </cell>
          <cell r="E1415">
            <v>7.99</v>
          </cell>
          <cell r="F1415">
            <v>8.14</v>
          </cell>
          <cell r="G1415">
            <v>8.3500000000000014</v>
          </cell>
          <cell r="H1415">
            <v>8.9500000000000011</v>
          </cell>
          <cell r="I1415">
            <v>9.4</v>
          </cell>
        </row>
        <row r="1416">
          <cell r="A1416">
            <v>101470</v>
          </cell>
          <cell r="B1416" t="str">
            <v/>
          </cell>
          <cell r="C1416">
            <v>7.5</v>
          </cell>
          <cell r="D1416">
            <v>0.48</v>
          </cell>
          <cell r="E1416">
            <v>7.98</v>
          </cell>
          <cell r="F1416">
            <v>8.1300000000000008</v>
          </cell>
          <cell r="G1416">
            <v>8.3400000000000016</v>
          </cell>
          <cell r="H1416">
            <v>8.9400000000000013</v>
          </cell>
          <cell r="I1416">
            <v>9.39</v>
          </cell>
        </row>
        <row r="1417">
          <cell r="A1417">
            <v>101471.58</v>
          </cell>
          <cell r="B1417" t="str">
            <v>PT</v>
          </cell>
          <cell r="C1417">
            <v>7.5</v>
          </cell>
          <cell r="D1417">
            <v>0.45</v>
          </cell>
          <cell r="E1417">
            <v>7.95</v>
          </cell>
          <cell r="F1417">
            <v>8.1</v>
          </cell>
          <cell r="G1417">
            <v>8.31</v>
          </cell>
          <cell r="H1417">
            <v>8.91</v>
          </cell>
          <cell r="I1417">
            <v>9.36</v>
          </cell>
        </row>
        <row r="1418">
          <cell r="A1418">
            <v>101480</v>
          </cell>
          <cell r="B1418" t="str">
            <v/>
          </cell>
          <cell r="C1418">
            <v>7.5</v>
          </cell>
          <cell r="D1418">
            <v>0.26</v>
          </cell>
          <cell r="E1418">
            <v>7.76</v>
          </cell>
          <cell r="F1418">
            <v>7.91</v>
          </cell>
          <cell r="G1418">
            <v>8.120000000000001</v>
          </cell>
          <cell r="H1418">
            <v>8.7200000000000006</v>
          </cell>
          <cell r="I1418">
            <v>9.17</v>
          </cell>
        </row>
        <row r="1419">
          <cell r="A1419">
            <v>101490</v>
          </cell>
          <cell r="B1419" t="str">
            <v/>
          </cell>
          <cell r="C1419">
            <v>7.5</v>
          </cell>
          <cell r="D1419">
            <v>0.03</v>
          </cell>
          <cell r="E1419">
            <v>7.53</v>
          </cell>
          <cell r="F1419">
            <v>7.6800000000000006</v>
          </cell>
          <cell r="G1419">
            <v>7.8900000000000006</v>
          </cell>
          <cell r="H1419">
            <v>8.49</v>
          </cell>
          <cell r="I1419">
            <v>8.94</v>
          </cell>
        </row>
        <row r="1420">
          <cell r="A1420">
            <v>101491.58</v>
          </cell>
          <cell r="B1420" t="str">
            <v>PX</v>
          </cell>
          <cell r="C1420">
            <v>7.5</v>
          </cell>
          <cell r="D1420">
            <v>0</v>
          </cell>
          <cell r="E1420">
            <v>7.5</v>
          </cell>
          <cell r="F1420">
            <v>7.65</v>
          </cell>
          <cell r="G1420">
            <v>7.86</v>
          </cell>
          <cell r="H1420">
            <v>8.4600000000000009</v>
          </cell>
          <cell r="I1420">
            <v>8.91</v>
          </cell>
        </row>
        <row r="1421">
          <cell r="A1421">
            <v>101500</v>
          </cell>
          <cell r="B1421" t="str">
            <v/>
          </cell>
          <cell r="C1421">
            <v>7.5</v>
          </cell>
          <cell r="D1421">
            <v>0</v>
          </cell>
          <cell r="E1421">
            <v>7.5</v>
          </cell>
          <cell r="F1421">
            <v>7.65</v>
          </cell>
          <cell r="G1421">
            <v>7.86</v>
          </cell>
          <cell r="H1421">
            <v>8.4600000000000009</v>
          </cell>
          <cell r="I1421">
            <v>8.91</v>
          </cell>
        </row>
        <row r="1422">
          <cell r="A1422">
            <v>101510</v>
          </cell>
          <cell r="B1422" t="str">
            <v/>
          </cell>
          <cell r="C1422">
            <v>7.5</v>
          </cell>
          <cell r="D1422">
            <v>0</v>
          </cell>
          <cell r="E1422">
            <v>7.5</v>
          </cell>
          <cell r="F1422">
            <v>7.65</v>
          </cell>
          <cell r="G1422">
            <v>7.86</v>
          </cell>
          <cell r="H1422">
            <v>8.4600000000000009</v>
          </cell>
          <cell r="I1422">
            <v>8.91</v>
          </cell>
        </row>
        <row r="1423">
          <cell r="A1423">
            <v>101513.4</v>
          </cell>
          <cell r="B1423" t="str">
            <v>BS</v>
          </cell>
          <cell r="C1423">
            <v>7.5</v>
          </cell>
          <cell r="D1423">
            <v>0</v>
          </cell>
          <cell r="E1423">
            <v>7.5</v>
          </cell>
          <cell r="F1423">
            <v>7.65</v>
          </cell>
          <cell r="G1423">
            <v>7.86</v>
          </cell>
          <cell r="H1423">
            <v>8.4600000000000009</v>
          </cell>
          <cell r="I1423">
            <v>8.91</v>
          </cell>
        </row>
        <row r="1424">
          <cell r="A1424">
            <v>101520</v>
          </cell>
          <cell r="B1424" t="str">
            <v/>
          </cell>
          <cell r="C1424">
            <v>7.5</v>
          </cell>
          <cell r="D1424">
            <v>0</v>
          </cell>
          <cell r="E1424">
            <v>7.5</v>
          </cell>
          <cell r="F1424">
            <v>7.65</v>
          </cell>
          <cell r="G1424">
            <v>7.86</v>
          </cell>
          <cell r="H1424">
            <v>8.4600000000000009</v>
          </cell>
          <cell r="I1424">
            <v>8.91</v>
          </cell>
        </row>
        <row r="1425">
          <cell r="A1425">
            <v>101530</v>
          </cell>
          <cell r="B1425" t="str">
            <v/>
          </cell>
          <cell r="C1425">
            <v>7.5</v>
          </cell>
          <cell r="D1425">
            <v>0</v>
          </cell>
          <cell r="E1425">
            <v>7.5</v>
          </cell>
          <cell r="F1425">
            <v>7.65</v>
          </cell>
          <cell r="G1425">
            <v>7.86</v>
          </cell>
          <cell r="H1425">
            <v>8.4600000000000009</v>
          </cell>
          <cell r="I1425">
            <v>8.91</v>
          </cell>
        </row>
        <row r="1426">
          <cell r="A1426">
            <v>101533.14</v>
          </cell>
          <cell r="B1426" t="str">
            <v>BS</v>
          </cell>
          <cell r="C1426">
            <v>7.5</v>
          </cell>
          <cell r="D1426">
            <v>0</v>
          </cell>
          <cell r="E1426">
            <v>7.5</v>
          </cell>
          <cell r="F1426">
            <v>7.65</v>
          </cell>
          <cell r="G1426">
            <v>7.86</v>
          </cell>
          <cell r="H1426">
            <v>8.4600000000000009</v>
          </cell>
          <cell r="I1426">
            <v>8.91</v>
          </cell>
        </row>
        <row r="1427">
          <cell r="A1427">
            <v>101540</v>
          </cell>
          <cell r="B1427" t="str">
            <v/>
          </cell>
          <cell r="C1427">
            <v>7.5</v>
          </cell>
          <cell r="D1427">
            <v>0</v>
          </cell>
          <cell r="E1427">
            <v>7.5</v>
          </cell>
          <cell r="F1427">
            <v>7.65</v>
          </cell>
          <cell r="G1427">
            <v>7.86</v>
          </cell>
          <cell r="H1427">
            <v>8.4600000000000009</v>
          </cell>
          <cell r="I1427">
            <v>8.91</v>
          </cell>
        </row>
        <row r="1428">
          <cell r="A1428">
            <v>101550</v>
          </cell>
          <cell r="B1428" t="str">
            <v/>
          </cell>
          <cell r="C1428">
            <v>7.5</v>
          </cell>
          <cell r="D1428">
            <v>0</v>
          </cell>
          <cell r="E1428">
            <v>7.5</v>
          </cell>
          <cell r="F1428">
            <v>7.65</v>
          </cell>
          <cell r="G1428">
            <v>7.86</v>
          </cell>
          <cell r="H1428">
            <v>8.4600000000000009</v>
          </cell>
          <cell r="I1428">
            <v>8.91</v>
          </cell>
        </row>
        <row r="1429">
          <cell r="A1429">
            <v>101560</v>
          </cell>
          <cell r="B1429" t="str">
            <v/>
          </cell>
          <cell r="C1429">
            <v>7.5</v>
          </cell>
          <cell r="D1429">
            <v>0</v>
          </cell>
          <cell r="E1429">
            <v>7.5</v>
          </cell>
          <cell r="F1429">
            <v>7.65</v>
          </cell>
          <cell r="G1429">
            <v>7.86</v>
          </cell>
          <cell r="H1429">
            <v>8.4600000000000009</v>
          </cell>
          <cell r="I1429">
            <v>8.91</v>
          </cell>
        </row>
        <row r="1430">
          <cell r="A1430">
            <v>101563.14</v>
          </cell>
          <cell r="B1430" t="str">
            <v>PX</v>
          </cell>
          <cell r="C1430">
            <v>7.5</v>
          </cell>
          <cell r="D1430">
            <v>0</v>
          </cell>
          <cell r="E1430">
            <v>7.5</v>
          </cell>
          <cell r="F1430">
            <v>7.65</v>
          </cell>
          <cell r="G1430">
            <v>7.86</v>
          </cell>
          <cell r="H1430">
            <v>8.4600000000000009</v>
          </cell>
          <cell r="I1430">
            <v>8.91</v>
          </cell>
        </row>
        <row r="1431">
          <cell r="A1431">
            <v>101570</v>
          </cell>
          <cell r="B1431" t="str">
            <v/>
          </cell>
          <cell r="C1431">
            <v>7.5</v>
          </cell>
          <cell r="D1431">
            <v>0.13</v>
          </cell>
          <cell r="E1431">
            <v>7.63</v>
          </cell>
          <cell r="F1431">
            <v>7.78</v>
          </cell>
          <cell r="G1431">
            <v>7.99</v>
          </cell>
          <cell r="H1431">
            <v>8.59</v>
          </cell>
          <cell r="I1431">
            <v>9.0399999999999991</v>
          </cell>
        </row>
        <row r="1432">
          <cell r="A1432">
            <v>101578.14</v>
          </cell>
          <cell r="B1432" t="str">
            <v>PC</v>
          </cell>
          <cell r="C1432">
            <v>7.5</v>
          </cell>
          <cell r="D1432">
            <v>0.3</v>
          </cell>
          <cell r="E1432">
            <v>7.8</v>
          </cell>
          <cell r="F1432">
            <v>7.95</v>
          </cell>
          <cell r="G1432">
            <v>8.16</v>
          </cell>
          <cell r="H1432">
            <v>8.76</v>
          </cell>
          <cell r="I1432">
            <v>9.2099999999999991</v>
          </cell>
        </row>
        <row r="1433">
          <cell r="A1433">
            <v>101580</v>
          </cell>
          <cell r="B1433" t="str">
            <v/>
          </cell>
          <cell r="C1433">
            <v>7.5</v>
          </cell>
          <cell r="D1433">
            <v>0.33</v>
          </cell>
          <cell r="E1433">
            <v>7.83</v>
          </cell>
          <cell r="F1433">
            <v>7.98</v>
          </cell>
          <cell r="G1433">
            <v>8.1900000000000013</v>
          </cell>
          <cell r="H1433">
            <v>8.7900000000000009</v>
          </cell>
          <cell r="I1433">
            <v>9.24</v>
          </cell>
        </row>
        <row r="1434">
          <cell r="A1434">
            <v>101590</v>
          </cell>
          <cell r="B1434" t="str">
            <v/>
          </cell>
          <cell r="C1434">
            <v>7.5</v>
          </cell>
          <cell r="D1434">
            <v>0.53</v>
          </cell>
          <cell r="E1434">
            <v>8.0299999999999994</v>
          </cell>
          <cell r="F1434">
            <v>8.18</v>
          </cell>
          <cell r="G1434">
            <v>8.39</v>
          </cell>
          <cell r="H1434">
            <v>8.99</v>
          </cell>
          <cell r="I1434">
            <v>9.44</v>
          </cell>
        </row>
        <row r="1435">
          <cell r="A1435">
            <v>101593.14</v>
          </cell>
          <cell r="B1435" t="str">
            <v>PY - MSE</v>
          </cell>
          <cell r="C1435">
            <v>7.5</v>
          </cell>
          <cell r="D1435">
            <v>0.6</v>
          </cell>
          <cell r="E1435">
            <v>8.1</v>
          </cell>
          <cell r="F1435">
            <v>8.25</v>
          </cell>
          <cell r="G1435">
            <v>8.4600000000000009</v>
          </cell>
          <cell r="H1435">
            <v>9.06</v>
          </cell>
          <cell r="I1435">
            <v>9.51</v>
          </cell>
        </row>
        <row r="1436">
          <cell r="A1436">
            <v>101600</v>
          </cell>
          <cell r="B1436" t="str">
            <v/>
          </cell>
          <cell r="C1436">
            <v>7.5</v>
          </cell>
          <cell r="D1436">
            <v>0.6</v>
          </cell>
          <cell r="E1436">
            <v>8.1</v>
          </cell>
          <cell r="F1436">
            <v>8.25</v>
          </cell>
          <cell r="G1436">
            <v>8.4600000000000009</v>
          </cell>
          <cell r="H1436">
            <v>9.06</v>
          </cell>
          <cell r="I1436">
            <v>9.51</v>
          </cell>
        </row>
        <row r="1437">
          <cell r="A1437">
            <v>101610</v>
          </cell>
          <cell r="B1437" t="str">
            <v/>
          </cell>
          <cell r="C1437">
            <v>7.5</v>
          </cell>
          <cell r="D1437">
            <v>0.6</v>
          </cell>
          <cell r="E1437">
            <v>8.1</v>
          </cell>
          <cell r="F1437">
            <v>8.25</v>
          </cell>
          <cell r="G1437">
            <v>8.4600000000000009</v>
          </cell>
          <cell r="H1437">
            <v>9.06</v>
          </cell>
          <cell r="I1437">
            <v>9.51</v>
          </cell>
        </row>
        <row r="1438">
          <cell r="A1438">
            <v>101620</v>
          </cell>
          <cell r="B1438" t="str">
            <v/>
          </cell>
          <cell r="C1438">
            <v>7.5</v>
          </cell>
          <cell r="D1438">
            <v>0.6</v>
          </cell>
          <cell r="E1438">
            <v>8.1</v>
          </cell>
          <cell r="F1438">
            <v>8.25</v>
          </cell>
          <cell r="G1438">
            <v>8.4600000000000009</v>
          </cell>
          <cell r="H1438">
            <v>9.06</v>
          </cell>
          <cell r="I1438">
            <v>9.51</v>
          </cell>
        </row>
        <row r="1439">
          <cell r="A1439">
            <v>101630</v>
          </cell>
          <cell r="B1439" t="str">
            <v/>
          </cell>
          <cell r="C1439">
            <v>7.5</v>
          </cell>
          <cell r="D1439">
            <v>0.6</v>
          </cell>
          <cell r="E1439">
            <v>8.1</v>
          </cell>
          <cell r="F1439">
            <v>8.25</v>
          </cell>
          <cell r="G1439">
            <v>8.4600000000000009</v>
          </cell>
          <cell r="H1439">
            <v>9.06</v>
          </cell>
          <cell r="I1439">
            <v>9.51</v>
          </cell>
        </row>
        <row r="1440">
          <cell r="A1440">
            <v>101640</v>
          </cell>
          <cell r="B1440" t="str">
            <v/>
          </cell>
          <cell r="C1440">
            <v>7.5</v>
          </cell>
          <cell r="D1440">
            <v>0.6</v>
          </cell>
          <cell r="E1440">
            <v>8.1</v>
          </cell>
          <cell r="F1440">
            <v>8.25</v>
          </cell>
          <cell r="G1440">
            <v>8.4600000000000009</v>
          </cell>
          <cell r="H1440">
            <v>9.06</v>
          </cell>
          <cell r="I1440">
            <v>9.51</v>
          </cell>
        </row>
        <row r="1441">
          <cell r="A1441">
            <v>101650</v>
          </cell>
          <cell r="B1441" t="str">
            <v/>
          </cell>
          <cell r="C1441">
            <v>7.5</v>
          </cell>
          <cell r="D1441">
            <v>0.6</v>
          </cell>
          <cell r="E1441">
            <v>8.1</v>
          </cell>
          <cell r="F1441">
            <v>8.25</v>
          </cell>
          <cell r="G1441">
            <v>8.4600000000000009</v>
          </cell>
          <cell r="H1441">
            <v>9.06</v>
          </cell>
          <cell r="I1441">
            <v>9.51</v>
          </cell>
        </row>
        <row r="1442">
          <cell r="A1442">
            <v>101660</v>
          </cell>
          <cell r="B1442" t="str">
            <v/>
          </cell>
          <cell r="C1442">
            <v>7.5</v>
          </cell>
          <cell r="D1442">
            <v>0.6</v>
          </cell>
          <cell r="E1442">
            <v>8.1</v>
          </cell>
          <cell r="F1442">
            <v>8.25</v>
          </cell>
          <cell r="G1442">
            <v>8.4600000000000009</v>
          </cell>
          <cell r="H1442">
            <v>9.06</v>
          </cell>
          <cell r="I1442">
            <v>9.51</v>
          </cell>
        </row>
        <row r="1443">
          <cell r="A1443">
            <v>101662.6</v>
          </cell>
          <cell r="B1443" t="str">
            <v>PY - MSE</v>
          </cell>
          <cell r="C1443">
            <v>7.5</v>
          </cell>
          <cell r="D1443">
            <v>0.6</v>
          </cell>
          <cell r="E1443">
            <v>8.1</v>
          </cell>
          <cell r="F1443">
            <v>8.25</v>
          </cell>
          <cell r="G1443">
            <v>8.4600000000000009</v>
          </cell>
          <cell r="H1443">
            <v>9.06</v>
          </cell>
          <cell r="I1443">
            <v>9.51</v>
          </cell>
        </row>
        <row r="1444">
          <cell r="A1444">
            <v>101670</v>
          </cell>
          <cell r="B1444" t="str">
            <v/>
          </cell>
          <cell r="C1444">
            <v>7.5</v>
          </cell>
          <cell r="D1444">
            <v>0.45</v>
          </cell>
          <cell r="E1444">
            <v>7.95</v>
          </cell>
          <cell r="F1444">
            <v>8.1</v>
          </cell>
          <cell r="G1444">
            <v>8.31</v>
          </cell>
          <cell r="H1444">
            <v>8.91</v>
          </cell>
          <cell r="I1444">
            <v>9.36</v>
          </cell>
        </row>
        <row r="1445">
          <cell r="A1445">
            <v>101677.6</v>
          </cell>
          <cell r="B1445" t="str">
            <v>PT</v>
          </cell>
          <cell r="C1445">
            <v>7.5</v>
          </cell>
          <cell r="D1445">
            <v>0.3</v>
          </cell>
          <cell r="E1445">
            <v>7.8</v>
          </cell>
          <cell r="F1445">
            <v>7.95</v>
          </cell>
          <cell r="G1445">
            <v>8.16</v>
          </cell>
          <cell r="H1445">
            <v>8.76</v>
          </cell>
          <cell r="I1445">
            <v>9.2099999999999991</v>
          </cell>
        </row>
        <row r="1446">
          <cell r="A1446">
            <v>101680</v>
          </cell>
          <cell r="B1446" t="str">
            <v/>
          </cell>
          <cell r="C1446">
            <v>7.5</v>
          </cell>
          <cell r="D1446">
            <v>0.25</v>
          </cell>
          <cell r="E1446">
            <v>7.75</v>
          </cell>
          <cell r="F1446">
            <v>7.9</v>
          </cell>
          <cell r="G1446">
            <v>8.1100000000000012</v>
          </cell>
          <cell r="H1446">
            <v>8.7100000000000009</v>
          </cell>
          <cell r="I1446">
            <v>9.16</v>
          </cell>
        </row>
        <row r="1447">
          <cell r="A1447">
            <v>101690</v>
          </cell>
          <cell r="B1447" t="str">
            <v/>
          </cell>
          <cell r="C1447">
            <v>7.5</v>
          </cell>
          <cell r="D1447">
            <v>0.05</v>
          </cell>
          <cell r="E1447">
            <v>7.55</v>
          </cell>
          <cell r="F1447">
            <v>7.7</v>
          </cell>
          <cell r="G1447">
            <v>7.91</v>
          </cell>
          <cell r="H1447">
            <v>8.51</v>
          </cell>
          <cell r="I1447">
            <v>8.9599999999999991</v>
          </cell>
        </row>
        <row r="1448">
          <cell r="A1448">
            <v>101692.6</v>
          </cell>
          <cell r="B1448" t="str">
            <v>PX</v>
          </cell>
          <cell r="C1448">
            <v>7.5</v>
          </cell>
          <cell r="D1448">
            <v>0</v>
          </cell>
          <cell r="E1448">
            <v>7.5</v>
          </cell>
          <cell r="F1448">
            <v>7.65</v>
          </cell>
          <cell r="G1448">
            <v>7.86</v>
          </cell>
          <cell r="H1448">
            <v>8.4600000000000009</v>
          </cell>
          <cell r="I1448">
            <v>8.91</v>
          </cell>
        </row>
        <row r="1449">
          <cell r="A1449">
            <v>101700</v>
          </cell>
          <cell r="B1449" t="str">
            <v/>
          </cell>
          <cell r="C1449">
            <v>7.5</v>
          </cell>
          <cell r="D1449">
            <v>0</v>
          </cell>
          <cell r="E1449">
            <v>7.5</v>
          </cell>
          <cell r="F1449">
            <v>7.65</v>
          </cell>
          <cell r="G1449">
            <v>7.86</v>
          </cell>
          <cell r="H1449">
            <v>8.4600000000000009</v>
          </cell>
          <cell r="I1449">
            <v>8.91</v>
          </cell>
        </row>
        <row r="1450">
          <cell r="A1450">
            <v>101710</v>
          </cell>
          <cell r="B1450" t="str">
            <v/>
          </cell>
          <cell r="C1450">
            <v>7.5</v>
          </cell>
          <cell r="D1450">
            <v>0</v>
          </cell>
          <cell r="E1450">
            <v>7.5</v>
          </cell>
          <cell r="F1450">
            <v>7.65</v>
          </cell>
          <cell r="G1450">
            <v>7.86</v>
          </cell>
          <cell r="H1450">
            <v>8.4600000000000009</v>
          </cell>
          <cell r="I1450">
            <v>8.91</v>
          </cell>
        </row>
        <row r="1451">
          <cell r="A1451">
            <v>101720</v>
          </cell>
          <cell r="B1451" t="str">
            <v/>
          </cell>
          <cell r="C1451">
            <v>7.5</v>
          </cell>
          <cell r="D1451">
            <v>0</v>
          </cell>
          <cell r="E1451">
            <v>7.5</v>
          </cell>
          <cell r="F1451">
            <v>7.65</v>
          </cell>
          <cell r="G1451">
            <v>7.86</v>
          </cell>
          <cell r="H1451">
            <v>8.4600000000000009</v>
          </cell>
          <cell r="I1451">
            <v>8.91</v>
          </cell>
        </row>
        <row r="1452">
          <cell r="A1452">
            <v>101722.6</v>
          </cell>
          <cell r="B1452" t="str">
            <v>BS</v>
          </cell>
          <cell r="C1452">
            <v>7.5</v>
          </cell>
          <cell r="D1452">
            <v>0</v>
          </cell>
          <cell r="E1452">
            <v>7.5</v>
          </cell>
          <cell r="F1452">
            <v>7.65</v>
          </cell>
          <cell r="G1452">
            <v>7.86</v>
          </cell>
          <cell r="H1452">
            <v>8.4600000000000009</v>
          </cell>
          <cell r="I1452">
            <v>8.91</v>
          </cell>
        </row>
        <row r="1453">
          <cell r="A1453">
            <v>101730</v>
          </cell>
          <cell r="B1453" t="str">
            <v/>
          </cell>
          <cell r="C1453">
            <v>7.5</v>
          </cell>
          <cell r="D1453">
            <v>0</v>
          </cell>
          <cell r="E1453">
            <v>7.5</v>
          </cell>
          <cell r="F1453">
            <v>7.65</v>
          </cell>
          <cell r="G1453">
            <v>7.86</v>
          </cell>
          <cell r="H1453">
            <v>8.4600000000000009</v>
          </cell>
          <cell r="I1453">
            <v>8.91</v>
          </cell>
        </row>
        <row r="1454">
          <cell r="A1454">
            <v>101740</v>
          </cell>
          <cell r="B1454" t="str">
            <v/>
          </cell>
          <cell r="C1454">
            <v>7.5</v>
          </cell>
          <cell r="D1454">
            <v>0</v>
          </cell>
          <cell r="E1454">
            <v>7.5</v>
          </cell>
          <cell r="F1454">
            <v>7.65</v>
          </cell>
          <cell r="G1454">
            <v>7.86</v>
          </cell>
          <cell r="H1454">
            <v>8.4600000000000009</v>
          </cell>
          <cell r="I1454">
            <v>8.91</v>
          </cell>
        </row>
        <row r="1455">
          <cell r="A1455">
            <v>101750</v>
          </cell>
          <cell r="B1455" t="str">
            <v/>
          </cell>
          <cell r="C1455">
            <v>7.5</v>
          </cell>
          <cell r="D1455">
            <v>0</v>
          </cell>
          <cell r="E1455">
            <v>7.5</v>
          </cell>
          <cell r="F1455">
            <v>7.65</v>
          </cell>
          <cell r="G1455">
            <v>7.86</v>
          </cell>
          <cell r="H1455">
            <v>8.4600000000000009</v>
          </cell>
          <cell r="I1455">
            <v>8.91</v>
          </cell>
        </row>
        <row r="1456">
          <cell r="A1456">
            <v>101760</v>
          </cell>
          <cell r="B1456" t="str">
            <v/>
          </cell>
          <cell r="C1456">
            <v>7.5</v>
          </cell>
          <cell r="D1456">
            <v>0</v>
          </cell>
          <cell r="E1456">
            <v>7.5</v>
          </cell>
          <cell r="F1456">
            <v>7.65</v>
          </cell>
          <cell r="G1456">
            <v>7.86</v>
          </cell>
          <cell r="H1456">
            <v>8.4600000000000009</v>
          </cell>
          <cell r="I1456">
            <v>8.91</v>
          </cell>
        </row>
        <row r="1457">
          <cell r="A1457">
            <v>101770</v>
          </cell>
          <cell r="B1457" t="str">
            <v/>
          </cell>
          <cell r="C1457">
            <v>7.5</v>
          </cell>
          <cell r="D1457">
            <v>0</v>
          </cell>
          <cell r="E1457">
            <v>7.5</v>
          </cell>
          <cell r="F1457">
            <v>7.65</v>
          </cell>
          <cell r="G1457">
            <v>7.86</v>
          </cell>
          <cell r="H1457">
            <v>8.4600000000000009</v>
          </cell>
          <cell r="I1457">
            <v>8.91</v>
          </cell>
        </row>
        <row r="1458">
          <cell r="A1458">
            <v>101780</v>
          </cell>
          <cell r="B1458" t="str">
            <v/>
          </cell>
          <cell r="C1458">
            <v>7.5</v>
          </cell>
          <cell r="D1458">
            <v>0</v>
          </cell>
          <cell r="E1458">
            <v>7.5</v>
          </cell>
          <cell r="F1458">
            <v>7.65</v>
          </cell>
          <cell r="G1458">
            <v>7.86</v>
          </cell>
          <cell r="H1458">
            <v>8.4600000000000009</v>
          </cell>
          <cell r="I1458">
            <v>8.91</v>
          </cell>
        </row>
        <row r="1459">
          <cell r="A1459">
            <v>101790</v>
          </cell>
          <cell r="B1459" t="str">
            <v/>
          </cell>
          <cell r="C1459">
            <v>7.5</v>
          </cell>
          <cell r="D1459">
            <v>0</v>
          </cell>
          <cell r="E1459">
            <v>7.5</v>
          </cell>
          <cell r="F1459">
            <v>7.65</v>
          </cell>
          <cell r="G1459">
            <v>7.86</v>
          </cell>
          <cell r="H1459">
            <v>8.4600000000000009</v>
          </cell>
          <cell r="I1459">
            <v>8.91</v>
          </cell>
        </row>
        <row r="1460">
          <cell r="A1460">
            <v>101800</v>
          </cell>
          <cell r="B1460" t="str">
            <v/>
          </cell>
          <cell r="C1460">
            <v>7.5</v>
          </cell>
          <cell r="D1460">
            <v>0</v>
          </cell>
          <cell r="E1460">
            <v>7.5</v>
          </cell>
          <cell r="F1460">
            <v>7.65</v>
          </cell>
          <cell r="G1460">
            <v>7.86</v>
          </cell>
          <cell r="H1460">
            <v>8.4600000000000009</v>
          </cell>
          <cell r="I1460">
            <v>8.91</v>
          </cell>
        </row>
        <row r="1461">
          <cell r="A1461">
            <v>101810</v>
          </cell>
          <cell r="B1461" t="str">
            <v/>
          </cell>
          <cell r="C1461">
            <v>7.5</v>
          </cell>
          <cell r="D1461">
            <v>0</v>
          </cell>
          <cell r="E1461">
            <v>7.5</v>
          </cell>
          <cell r="F1461">
            <v>7.65</v>
          </cell>
          <cell r="G1461">
            <v>7.86</v>
          </cell>
          <cell r="H1461">
            <v>8.4600000000000009</v>
          </cell>
          <cell r="I1461">
            <v>8.91</v>
          </cell>
        </row>
        <row r="1462">
          <cell r="A1462">
            <v>101820</v>
          </cell>
          <cell r="B1462" t="str">
            <v/>
          </cell>
          <cell r="C1462">
            <v>7.5</v>
          </cell>
          <cell r="D1462">
            <v>0</v>
          </cell>
          <cell r="E1462">
            <v>7.5</v>
          </cell>
          <cell r="F1462">
            <v>7.65</v>
          </cell>
          <cell r="G1462">
            <v>7.86</v>
          </cell>
          <cell r="H1462">
            <v>8.4600000000000009</v>
          </cell>
          <cell r="I1462">
            <v>8.91</v>
          </cell>
        </row>
        <row r="1463">
          <cell r="A1463">
            <v>101830</v>
          </cell>
          <cell r="B1463" t="str">
            <v/>
          </cell>
          <cell r="C1463">
            <v>7.5</v>
          </cell>
          <cell r="D1463">
            <v>0</v>
          </cell>
          <cell r="E1463">
            <v>7.5</v>
          </cell>
          <cell r="F1463">
            <v>7.65</v>
          </cell>
          <cell r="G1463">
            <v>7.86</v>
          </cell>
          <cell r="H1463">
            <v>8.4600000000000009</v>
          </cell>
          <cell r="I1463">
            <v>8.91</v>
          </cell>
        </row>
        <row r="1464">
          <cell r="A1464">
            <v>101840</v>
          </cell>
          <cell r="B1464" t="str">
            <v/>
          </cell>
          <cell r="C1464">
            <v>7.5</v>
          </cell>
          <cell r="D1464">
            <v>0</v>
          </cell>
          <cell r="E1464">
            <v>7.5</v>
          </cell>
          <cell r="F1464">
            <v>7.65</v>
          </cell>
          <cell r="G1464">
            <v>7.86</v>
          </cell>
          <cell r="H1464">
            <v>8.4600000000000009</v>
          </cell>
          <cell r="I1464">
            <v>8.91</v>
          </cell>
        </row>
        <row r="1465">
          <cell r="A1465">
            <v>101850</v>
          </cell>
          <cell r="B1465" t="str">
            <v/>
          </cell>
          <cell r="C1465">
            <v>7.5</v>
          </cell>
          <cell r="D1465">
            <v>0</v>
          </cell>
          <cell r="E1465">
            <v>7.5</v>
          </cell>
          <cell r="F1465">
            <v>7.65</v>
          </cell>
          <cell r="G1465">
            <v>7.86</v>
          </cell>
          <cell r="H1465">
            <v>8.4600000000000009</v>
          </cell>
          <cell r="I1465">
            <v>8.91</v>
          </cell>
        </row>
        <row r="1466">
          <cell r="A1466">
            <v>101860</v>
          </cell>
          <cell r="B1466" t="str">
            <v/>
          </cell>
          <cell r="C1466">
            <v>7.5</v>
          </cell>
          <cell r="D1466">
            <v>0</v>
          </cell>
          <cell r="E1466">
            <v>7.5</v>
          </cell>
          <cell r="F1466">
            <v>7.65</v>
          </cell>
          <cell r="G1466">
            <v>7.86</v>
          </cell>
          <cell r="H1466">
            <v>8.4600000000000009</v>
          </cell>
          <cell r="I1466">
            <v>8.91</v>
          </cell>
        </row>
        <row r="1467">
          <cell r="A1467">
            <v>101870</v>
          </cell>
          <cell r="B1467" t="str">
            <v/>
          </cell>
          <cell r="C1467">
            <v>7.5</v>
          </cell>
          <cell r="D1467">
            <v>0</v>
          </cell>
          <cell r="E1467">
            <v>7.5</v>
          </cell>
          <cell r="F1467">
            <v>7.65</v>
          </cell>
          <cell r="G1467">
            <v>7.86</v>
          </cell>
          <cell r="H1467">
            <v>8.4600000000000009</v>
          </cell>
          <cell r="I1467">
            <v>8.91</v>
          </cell>
        </row>
        <row r="1468">
          <cell r="A1468">
            <v>101880</v>
          </cell>
          <cell r="B1468" t="str">
            <v/>
          </cell>
          <cell r="C1468">
            <v>7.5</v>
          </cell>
          <cell r="D1468">
            <v>0</v>
          </cell>
          <cell r="E1468">
            <v>7.5</v>
          </cell>
          <cell r="F1468">
            <v>7.65</v>
          </cell>
          <cell r="G1468">
            <v>7.86</v>
          </cell>
          <cell r="H1468">
            <v>8.4600000000000009</v>
          </cell>
          <cell r="I1468">
            <v>8.91</v>
          </cell>
        </row>
        <row r="1469">
          <cell r="A1469">
            <v>101890</v>
          </cell>
          <cell r="B1469" t="str">
            <v/>
          </cell>
          <cell r="C1469">
            <v>7.5</v>
          </cell>
          <cell r="D1469">
            <v>0</v>
          </cell>
          <cell r="E1469">
            <v>7.5</v>
          </cell>
          <cell r="F1469">
            <v>7.65</v>
          </cell>
          <cell r="G1469">
            <v>7.86</v>
          </cell>
          <cell r="H1469">
            <v>8.4600000000000009</v>
          </cell>
          <cell r="I1469">
            <v>8.91</v>
          </cell>
        </row>
        <row r="1470">
          <cell r="A1470">
            <v>101900</v>
          </cell>
          <cell r="B1470" t="str">
            <v/>
          </cell>
          <cell r="C1470">
            <v>7.5</v>
          </cell>
          <cell r="D1470">
            <v>0</v>
          </cell>
          <cell r="E1470">
            <v>7.5</v>
          </cell>
          <cell r="F1470">
            <v>7.65</v>
          </cell>
          <cell r="G1470">
            <v>7.86</v>
          </cell>
          <cell r="H1470">
            <v>8.4600000000000009</v>
          </cell>
          <cell r="I1470">
            <v>8.91</v>
          </cell>
        </row>
        <row r="1471">
          <cell r="A1471">
            <v>101910</v>
          </cell>
          <cell r="B1471" t="str">
            <v/>
          </cell>
          <cell r="C1471">
            <v>7.5</v>
          </cell>
          <cell r="D1471">
            <v>0</v>
          </cell>
          <cell r="E1471">
            <v>7.5</v>
          </cell>
          <cell r="F1471">
            <v>7.65</v>
          </cell>
          <cell r="G1471">
            <v>7.86</v>
          </cell>
          <cell r="H1471">
            <v>8.4600000000000009</v>
          </cell>
          <cell r="I1471">
            <v>8.91</v>
          </cell>
        </row>
        <row r="1472">
          <cell r="A1472">
            <v>101920</v>
          </cell>
          <cell r="B1472" t="str">
            <v/>
          </cell>
          <cell r="C1472">
            <v>7.5</v>
          </cell>
          <cell r="D1472">
            <v>0</v>
          </cell>
          <cell r="E1472">
            <v>7.5</v>
          </cell>
          <cell r="F1472">
            <v>7.65</v>
          </cell>
          <cell r="G1472">
            <v>7.86</v>
          </cell>
          <cell r="H1472">
            <v>8.4600000000000009</v>
          </cell>
          <cell r="I1472">
            <v>8.91</v>
          </cell>
        </row>
        <row r="1473">
          <cell r="A1473">
            <v>101930</v>
          </cell>
          <cell r="B1473" t="str">
            <v/>
          </cell>
          <cell r="C1473">
            <v>7.5</v>
          </cell>
          <cell r="D1473">
            <v>0</v>
          </cell>
          <cell r="E1473">
            <v>7.5</v>
          </cell>
          <cell r="F1473">
            <v>7.65</v>
          </cell>
          <cell r="G1473">
            <v>7.86</v>
          </cell>
          <cell r="H1473">
            <v>8.4600000000000009</v>
          </cell>
          <cell r="I1473">
            <v>8.91</v>
          </cell>
        </row>
        <row r="1474">
          <cell r="A1474">
            <v>101940</v>
          </cell>
          <cell r="B1474" t="str">
            <v/>
          </cell>
          <cell r="C1474">
            <v>7.5</v>
          </cell>
          <cell r="D1474">
            <v>0</v>
          </cell>
          <cell r="E1474">
            <v>7.5</v>
          </cell>
          <cell r="F1474">
            <v>7.65</v>
          </cell>
          <cell r="G1474">
            <v>7.86</v>
          </cell>
          <cell r="H1474">
            <v>8.4600000000000009</v>
          </cell>
          <cell r="I1474">
            <v>8.91</v>
          </cell>
        </row>
        <row r="1475">
          <cell r="A1475">
            <v>101950</v>
          </cell>
          <cell r="B1475" t="str">
            <v/>
          </cell>
          <cell r="C1475">
            <v>7.5</v>
          </cell>
          <cell r="D1475">
            <v>0</v>
          </cell>
          <cell r="E1475">
            <v>7.5</v>
          </cell>
          <cell r="F1475">
            <v>7.65</v>
          </cell>
          <cell r="G1475">
            <v>7.86</v>
          </cell>
          <cell r="H1475">
            <v>8.4600000000000009</v>
          </cell>
          <cell r="I1475">
            <v>8.91</v>
          </cell>
        </row>
        <row r="1476">
          <cell r="A1476">
            <v>101960</v>
          </cell>
          <cell r="B1476" t="str">
            <v/>
          </cell>
          <cell r="C1476">
            <v>7.5</v>
          </cell>
          <cell r="D1476">
            <v>0</v>
          </cell>
          <cell r="E1476">
            <v>7.5</v>
          </cell>
          <cell r="F1476">
            <v>7.65</v>
          </cell>
          <cell r="G1476">
            <v>7.86</v>
          </cell>
          <cell r="H1476">
            <v>8.4600000000000009</v>
          </cell>
          <cell r="I1476">
            <v>8.91</v>
          </cell>
        </row>
        <row r="1477">
          <cell r="A1477">
            <v>101970</v>
          </cell>
          <cell r="B1477" t="str">
            <v/>
          </cell>
          <cell r="C1477">
            <v>7.5</v>
          </cell>
          <cell r="D1477">
            <v>0</v>
          </cell>
          <cell r="E1477">
            <v>7.5</v>
          </cell>
          <cell r="F1477">
            <v>7.65</v>
          </cell>
          <cell r="G1477">
            <v>7.86</v>
          </cell>
          <cell r="H1477">
            <v>8.4600000000000009</v>
          </cell>
          <cell r="I1477">
            <v>8.91</v>
          </cell>
        </row>
        <row r="1478">
          <cell r="A1478">
            <v>101980</v>
          </cell>
          <cell r="B1478" t="str">
            <v/>
          </cell>
          <cell r="C1478">
            <v>7.5</v>
          </cell>
          <cell r="D1478">
            <v>0</v>
          </cell>
          <cell r="E1478">
            <v>7.5</v>
          </cell>
          <cell r="F1478">
            <v>7.65</v>
          </cell>
          <cell r="G1478">
            <v>7.86</v>
          </cell>
          <cell r="H1478">
            <v>8.4600000000000009</v>
          </cell>
          <cell r="I1478">
            <v>8.91</v>
          </cell>
        </row>
        <row r="1479">
          <cell r="A1479">
            <v>101990</v>
          </cell>
          <cell r="B1479" t="str">
            <v/>
          </cell>
          <cell r="C1479">
            <v>7.5</v>
          </cell>
          <cell r="D1479">
            <v>0</v>
          </cell>
          <cell r="E1479">
            <v>7.5</v>
          </cell>
          <cell r="F1479">
            <v>7.65</v>
          </cell>
          <cell r="G1479">
            <v>7.86</v>
          </cell>
          <cell r="H1479">
            <v>8.4600000000000009</v>
          </cell>
          <cell r="I1479">
            <v>8.91</v>
          </cell>
        </row>
        <row r="1480">
          <cell r="A1480">
            <v>102000</v>
          </cell>
          <cell r="B1480" t="str">
            <v/>
          </cell>
          <cell r="C1480">
            <v>7.5</v>
          </cell>
          <cell r="D1480">
            <v>0</v>
          </cell>
          <cell r="E1480">
            <v>7.5</v>
          </cell>
          <cell r="F1480">
            <v>7.65</v>
          </cell>
          <cell r="G1480">
            <v>7.86</v>
          </cell>
          <cell r="H1480">
            <v>8.4600000000000009</v>
          </cell>
          <cell r="I1480">
            <v>8.91</v>
          </cell>
        </row>
        <row r="1499">
          <cell r="A1499">
            <v>102000</v>
          </cell>
          <cell r="B1499" t="str">
            <v/>
          </cell>
          <cell r="C1499">
            <v>7.5</v>
          </cell>
          <cell r="D1499">
            <v>0</v>
          </cell>
          <cell r="E1499">
            <v>7.5</v>
          </cell>
          <cell r="F1499">
            <v>7.65</v>
          </cell>
          <cell r="G1499">
            <v>7.86</v>
          </cell>
          <cell r="H1499">
            <v>8.4600000000000009</v>
          </cell>
          <cell r="I1499">
            <v>8.91</v>
          </cell>
        </row>
        <row r="1500">
          <cell r="A1500">
            <v>102010</v>
          </cell>
          <cell r="B1500" t="str">
            <v/>
          </cell>
          <cell r="C1500">
            <v>7.5</v>
          </cell>
          <cell r="D1500">
            <v>0</v>
          </cell>
          <cell r="E1500">
            <v>7.5</v>
          </cell>
          <cell r="F1500">
            <v>7.65</v>
          </cell>
          <cell r="G1500">
            <v>7.86</v>
          </cell>
          <cell r="H1500">
            <v>8.4600000000000009</v>
          </cell>
          <cell r="I1500">
            <v>8.91</v>
          </cell>
        </row>
        <row r="1501">
          <cell r="A1501">
            <v>102020</v>
          </cell>
          <cell r="B1501" t="str">
            <v/>
          </cell>
          <cell r="C1501">
            <v>7.5</v>
          </cell>
          <cell r="D1501">
            <v>0</v>
          </cell>
          <cell r="E1501">
            <v>7.5</v>
          </cell>
          <cell r="F1501">
            <v>7.65</v>
          </cell>
          <cell r="G1501">
            <v>7.86</v>
          </cell>
          <cell r="H1501">
            <v>8.4600000000000009</v>
          </cell>
          <cell r="I1501">
            <v>8.91</v>
          </cell>
        </row>
        <row r="1502">
          <cell r="A1502">
            <v>102030</v>
          </cell>
          <cell r="B1502" t="str">
            <v/>
          </cell>
          <cell r="C1502">
            <v>7.5</v>
          </cell>
          <cell r="D1502">
            <v>0</v>
          </cell>
          <cell r="E1502">
            <v>7.5</v>
          </cell>
          <cell r="F1502">
            <v>7.65</v>
          </cell>
          <cell r="G1502">
            <v>7.86</v>
          </cell>
          <cell r="H1502">
            <v>8.4600000000000009</v>
          </cell>
          <cell r="I1502">
            <v>8.91</v>
          </cell>
        </row>
        <row r="1503">
          <cell r="A1503">
            <v>102040</v>
          </cell>
          <cell r="B1503" t="str">
            <v/>
          </cell>
          <cell r="C1503">
            <v>7.5</v>
          </cell>
          <cell r="D1503">
            <v>0</v>
          </cell>
          <cell r="E1503">
            <v>7.5</v>
          </cell>
          <cell r="F1503">
            <v>7.65</v>
          </cell>
          <cell r="G1503">
            <v>7.86</v>
          </cell>
          <cell r="H1503">
            <v>8.4600000000000009</v>
          </cell>
          <cell r="I1503">
            <v>8.91</v>
          </cell>
        </row>
        <row r="1504">
          <cell r="A1504">
            <v>102050</v>
          </cell>
          <cell r="B1504" t="str">
            <v/>
          </cell>
          <cell r="C1504">
            <v>7.5</v>
          </cell>
          <cell r="D1504">
            <v>0</v>
          </cell>
          <cell r="E1504">
            <v>7.5</v>
          </cell>
          <cell r="F1504">
            <v>7.65</v>
          </cell>
          <cell r="G1504">
            <v>7.86</v>
          </cell>
          <cell r="H1504">
            <v>8.4600000000000009</v>
          </cell>
          <cell r="I1504">
            <v>8.91</v>
          </cell>
        </row>
        <row r="1505">
          <cell r="A1505">
            <v>102060</v>
          </cell>
          <cell r="B1505" t="str">
            <v/>
          </cell>
          <cell r="C1505">
            <v>7.5</v>
          </cell>
          <cell r="D1505">
            <v>0</v>
          </cell>
          <cell r="E1505">
            <v>7.5</v>
          </cell>
          <cell r="F1505">
            <v>7.65</v>
          </cell>
          <cell r="G1505">
            <v>7.86</v>
          </cell>
          <cell r="H1505">
            <v>8.4600000000000009</v>
          </cell>
          <cell r="I1505">
            <v>8.91</v>
          </cell>
        </row>
        <row r="1506">
          <cell r="A1506">
            <v>102070</v>
          </cell>
          <cell r="B1506" t="str">
            <v/>
          </cell>
          <cell r="C1506">
            <v>7.5</v>
          </cell>
          <cell r="D1506">
            <v>0</v>
          </cell>
          <cell r="E1506">
            <v>7.5</v>
          </cell>
          <cell r="F1506">
            <v>7.65</v>
          </cell>
          <cell r="G1506">
            <v>7.86</v>
          </cell>
          <cell r="H1506">
            <v>8.4600000000000009</v>
          </cell>
          <cell r="I1506">
            <v>8.91</v>
          </cell>
        </row>
        <row r="1507">
          <cell r="A1507">
            <v>102080</v>
          </cell>
          <cell r="B1507" t="str">
            <v/>
          </cell>
          <cell r="C1507">
            <v>7.5</v>
          </cell>
          <cell r="D1507">
            <v>0</v>
          </cell>
          <cell r="E1507">
            <v>7.5</v>
          </cell>
          <cell r="F1507">
            <v>7.65</v>
          </cell>
          <cell r="G1507">
            <v>7.86</v>
          </cell>
          <cell r="H1507">
            <v>8.4600000000000009</v>
          </cell>
          <cell r="I1507">
            <v>8.91</v>
          </cell>
        </row>
        <row r="1508">
          <cell r="A1508">
            <v>102090</v>
          </cell>
          <cell r="B1508" t="str">
            <v/>
          </cell>
          <cell r="C1508">
            <v>7.5</v>
          </cell>
          <cell r="D1508">
            <v>0</v>
          </cell>
          <cell r="E1508">
            <v>7.5</v>
          </cell>
          <cell r="F1508">
            <v>7.65</v>
          </cell>
          <cell r="G1508">
            <v>7.86</v>
          </cell>
          <cell r="H1508">
            <v>8.4600000000000009</v>
          </cell>
          <cell r="I1508">
            <v>8.91</v>
          </cell>
        </row>
        <row r="1509">
          <cell r="A1509">
            <v>102100</v>
          </cell>
          <cell r="B1509" t="str">
            <v/>
          </cell>
          <cell r="C1509">
            <v>7.5</v>
          </cell>
          <cell r="D1509">
            <v>0</v>
          </cell>
          <cell r="E1509">
            <v>7.5</v>
          </cell>
          <cell r="F1509">
            <v>7.65</v>
          </cell>
          <cell r="G1509">
            <v>7.86</v>
          </cell>
          <cell r="H1509">
            <v>8.4600000000000009</v>
          </cell>
          <cell r="I1509">
            <v>8.91</v>
          </cell>
        </row>
        <row r="1510">
          <cell r="A1510">
            <v>102110</v>
          </cell>
          <cell r="B1510" t="str">
            <v/>
          </cell>
          <cell r="C1510">
            <v>7.5</v>
          </cell>
          <cell r="D1510">
            <v>0</v>
          </cell>
          <cell r="E1510">
            <v>7.5</v>
          </cell>
          <cell r="F1510">
            <v>7.65</v>
          </cell>
          <cell r="G1510">
            <v>7.86</v>
          </cell>
          <cell r="H1510">
            <v>8.4600000000000009</v>
          </cell>
          <cell r="I1510">
            <v>8.91</v>
          </cell>
        </row>
        <row r="1511">
          <cell r="A1511">
            <v>102120</v>
          </cell>
          <cell r="B1511" t="str">
            <v/>
          </cell>
          <cell r="C1511">
            <v>7.5</v>
          </cell>
          <cell r="D1511">
            <v>0</v>
          </cell>
          <cell r="E1511">
            <v>7.5</v>
          </cell>
          <cell r="F1511">
            <v>7.65</v>
          </cell>
          <cell r="G1511">
            <v>7.86</v>
          </cell>
          <cell r="H1511">
            <v>8.4600000000000009</v>
          </cell>
          <cell r="I1511">
            <v>8.91</v>
          </cell>
        </row>
        <row r="1512">
          <cell r="A1512">
            <v>102130</v>
          </cell>
          <cell r="B1512" t="str">
            <v/>
          </cell>
          <cell r="C1512">
            <v>7.5</v>
          </cell>
          <cell r="D1512">
            <v>0</v>
          </cell>
          <cell r="E1512">
            <v>7.5</v>
          </cell>
          <cell r="F1512">
            <v>7.65</v>
          </cell>
          <cell r="G1512">
            <v>7.86</v>
          </cell>
          <cell r="H1512">
            <v>8.4600000000000009</v>
          </cell>
          <cell r="I1512">
            <v>8.91</v>
          </cell>
        </row>
        <row r="1513">
          <cell r="A1513">
            <v>102140</v>
          </cell>
          <cell r="B1513" t="str">
            <v/>
          </cell>
          <cell r="C1513">
            <v>7.5</v>
          </cell>
          <cell r="D1513">
            <v>0</v>
          </cell>
          <cell r="E1513">
            <v>7.5</v>
          </cell>
          <cell r="F1513">
            <v>7.65</v>
          </cell>
          <cell r="G1513">
            <v>7.86</v>
          </cell>
          <cell r="H1513">
            <v>8.4600000000000009</v>
          </cell>
          <cell r="I1513">
            <v>8.91</v>
          </cell>
        </row>
        <row r="1514">
          <cell r="A1514">
            <v>102150</v>
          </cell>
          <cell r="B1514" t="str">
            <v/>
          </cell>
          <cell r="C1514">
            <v>7.5</v>
          </cell>
          <cell r="D1514">
            <v>0</v>
          </cell>
          <cell r="E1514">
            <v>7.5</v>
          </cell>
          <cell r="F1514">
            <v>7.65</v>
          </cell>
          <cell r="G1514">
            <v>7.86</v>
          </cell>
          <cell r="H1514">
            <v>8.4600000000000009</v>
          </cell>
          <cell r="I1514">
            <v>8.91</v>
          </cell>
        </row>
        <row r="1515">
          <cell r="A1515">
            <v>102160</v>
          </cell>
          <cell r="B1515" t="str">
            <v/>
          </cell>
          <cell r="C1515">
            <v>7.5</v>
          </cell>
          <cell r="D1515">
            <v>0</v>
          </cell>
          <cell r="E1515">
            <v>7.5</v>
          </cell>
          <cell r="F1515">
            <v>7.65</v>
          </cell>
          <cell r="G1515">
            <v>7.86</v>
          </cell>
          <cell r="H1515">
            <v>8.4600000000000009</v>
          </cell>
          <cell r="I1515">
            <v>8.91</v>
          </cell>
        </row>
        <row r="1516">
          <cell r="A1516">
            <v>102170</v>
          </cell>
          <cell r="B1516" t="str">
            <v/>
          </cell>
          <cell r="C1516">
            <v>7.5</v>
          </cell>
          <cell r="D1516">
            <v>0</v>
          </cell>
          <cell r="E1516">
            <v>7.5</v>
          </cell>
          <cell r="F1516">
            <v>7.65</v>
          </cell>
          <cell r="G1516">
            <v>7.86</v>
          </cell>
          <cell r="H1516">
            <v>8.4600000000000009</v>
          </cell>
          <cell r="I1516">
            <v>8.91</v>
          </cell>
        </row>
        <row r="1517">
          <cell r="A1517">
            <v>102180</v>
          </cell>
          <cell r="B1517" t="str">
            <v/>
          </cell>
          <cell r="C1517">
            <v>7.5</v>
          </cell>
          <cell r="D1517">
            <v>0</v>
          </cell>
          <cell r="E1517">
            <v>7.5</v>
          </cell>
          <cell r="F1517">
            <v>7.65</v>
          </cell>
          <cell r="G1517">
            <v>7.86</v>
          </cell>
          <cell r="H1517">
            <v>8.4600000000000009</v>
          </cell>
          <cell r="I1517">
            <v>8.91</v>
          </cell>
        </row>
        <row r="1518">
          <cell r="A1518">
            <v>102190</v>
          </cell>
          <cell r="B1518" t="str">
            <v/>
          </cell>
          <cell r="C1518">
            <v>7.5</v>
          </cell>
          <cell r="D1518">
            <v>0</v>
          </cell>
          <cell r="E1518">
            <v>7.5</v>
          </cell>
          <cell r="F1518">
            <v>7.65</v>
          </cell>
          <cell r="G1518">
            <v>7.86</v>
          </cell>
          <cell r="H1518">
            <v>8.4600000000000009</v>
          </cell>
          <cell r="I1518">
            <v>8.91</v>
          </cell>
        </row>
        <row r="1519">
          <cell r="A1519">
            <v>102200</v>
          </cell>
          <cell r="B1519" t="str">
            <v/>
          </cell>
          <cell r="C1519">
            <v>7.5</v>
          </cell>
          <cell r="D1519">
            <v>0</v>
          </cell>
          <cell r="E1519">
            <v>7.5</v>
          </cell>
          <cell r="F1519">
            <v>7.65</v>
          </cell>
          <cell r="G1519">
            <v>7.86</v>
          </cell>
          <cell r="H1519">
            <v>8.4600000000000009</v>
          </cell>
          <cell r="I1519">
            <v>8.91</v>
          </cell>
        </row>
        <row r="1520">
          <cell r="A1520">
            <v>102210</v>
          </cell>
          <cell r="B1520" t="str">
            <v/>
          </cell>
          <cell r="C1520">
            <v>7.5</v>
          </cell>
          <cell r="D1520">
            <v>0</v>
          </cell>
          <cell r="E1520">
            <v>7.5</v>
          </cell>
          <cell r="F1520">
            <v>7.65</v>
          </cell>
          <cell r="G1520">
            <v>7.86</v>
          </cell>
          <cell r="H1520">
            <v>8.4600000000000009</v>
          </cell>
          <cell r="I1520">
            <v>8.91</v>
          </cell>
        </row>
        <row r="1521">
          <cell r="A1521">
            <v>102220</v>
          </cell>
          <cell r="B1521" t="str">
            <v/>
          </cell>
          <cell r="C1521">
            <v>7.5</v>
          </cell>
          <cell r="D1521">
            <v>0</v>
          </cell>
          <cell r="E1521">
            <v>7.5</v>
          </cell>
          <cell r="F1521">
            <v>7.65</v>
          </cell>
          <cell r="G1521">
            <v>7.86</v>
          </cell>
          <cell r="H1521">
            <v>8.4600000000000009</v>
          </cell>
          <cell r="I1521">
            <v>8.91</v>
          </cell>
        </row>
        <row r="1522">
          <cell r="A1522">
            <v>102230</v>
          </cell>
          <cell r="B1522" t="str">
            <v/>
          </cell>
          <cell r="C1522">
            <v>7.5</v>
          </cell>
          <cell r="D1522">
            <v>0</v>
          </cell>
          <cell r="E1522">
            <v>7.5</v>
          </cell>
          <cell r="F1522">
            <v>7.65</v>
          </cell>
          <cell r="G1522">
            <v>7.86</v>
          </cell>
          <cell r="H1522">
            <v>8.4600000000000009</v>
          </cell>
          <cell r="I1522">
            <v>8.91</v>
          </cell>
        </row>
        <row r="1523">
          <cell r="A1523">
            <v>102240</v>
          </cell>
          <cell r="B1523" t="str">
            <v/>
          </cell>
          <cell r="C1523">
            <v>7.5</v>
          </cell>
          <cell r="D1523">
            <v>0</v>
          </cell>
          <cell r="E1523">
            <v>7.5</v>
          </cell>
          <cell r="F1523">
            <v>7.65</v>
          </cell>
          <cell r="G1523">
            <v>7.86</v>
          </cell>
          <cell r="H1523">
            <v>8.4600000000000009</v>
          </cell>
          <cell r="I1523">
            <v>8.91</v>
          </cell>
        </row>
        <row r="1524">
          <cell r="A1524">
            <v>102250</v>
          </cell>
          <cell r="B1524" t="str">
            <v/>
          </cell>
          <cell r="C1524">
            <v>7.5</v>
          </cell>
          <cell r="D1524">
            <v>0</v>
          </cell>
          <cell r="E1524">
            <v>7.5</v>
          </cell>
          <cell r="F1524">
            <v>7.65</v>
          </cell>
          <cell r="G1524">
            <v>7.86</v>
          </cell>
          <cell r="H1524">
            <v>8.4600000000000009</v>
          </cell>
          <cell r="I1524">
            <v>8.91</v>
          </cell>
        </row>
        <row r="1525">
          <cell r="A1525">
            <v>102260</v>
          </cell>
          <cell r="B1525" t="str">
            <v/>
          </cell>
          <cell r="C1525">
            <v>7.5</v>
          </cell>
          <cell r="D1525">
            <v>0</v>
          </cell>
          <cell r="E1525">
            <v>7.5</v>
          </cell>
          <cell r="F1525">
            <v>7.65</v>
          </cell>
          <cell r="G1525">
            <v>7.86</v>
          </cell>
          <cell r="H1525">
            <v>8.4600000000000009</v>
          </cell>
          <cell r="I1525">
            <v>8.91</v>
          </cell>
        </row>
        <row r="1526">
          <cell r="A1526">
            <v>102270</v>
          </cell>
          <cell r="B1526" t="str">
            <v/>
          </cell>
          <cell r="C1526">
            <v>7.5</v>
          </cell>
          <cell r="D1526">
            <v>0</v>
          </cell>
          <cell r="E1526">
            <v>7.5</v>
          </cell>
          <cell r="F1526">
            <v>7.65</v>
          </cell>
          <cell r="G1526">
            <v>7.86</v>
          </cell>
          <cell r="H1526">
            <v>8.4600000000000009</v>
          </cell>
          <cell r="I1526">
            <v>8.91</v>
          </cell>
        </row>
        <row r="1527">
          <cell r="A1527">
            <v>102280</v>
          </cell>
          <cell r="B1527" t="str">
            <v/>
          </cell>
          <cell r="C1527">
            <v>7.5</v>
          </cell>
          <cell r="D1527">
            <v>0</v>
          </cell>
          <cell r="E1527">
            <v>7.5</v>
          </cell>
          <cell r="F1527">
            <v>7.65</v>
          </cell>
          <cell r="G1527">
            <v>7.86</v>
          </cell>
          <cell r="H1527">
            <v>8.4600000000000009</v>
          </cell>
          <cell r="I1527">
            <v>8.91</v>
          </cell>
        </row>
        <row r="1528">
          <cell r="A1528">
            <v>102290</v>
          </cell>
          <cell r="B1528" t="str">
            <v/>
          </cell>
          <cell r="C1528">
            <v>7.5</v>
          </cell>
          <cell r="D1528">
            <v>0</v>
          </cell>
          <cell r="E1528">
            <v>7.5</v>
          </cell>
          <cell r="F1528">
            <v>7.65</v>
          </cell>
          <cell r="G1528">
            <v>7.86</v>
          </cell>
          <cell r="H1528">
            <v>8.4600000000000009</v>
          </cell>
          <cell r="I1528">
            <v>8.91</v>
          </cell>
        </row>
        <row r="1529">
          <cell r="A1529">
            <v>102300</v>
          </cell>
          <cell r="B1529" t="str">
            <v/>
          </cell>
          <cell r="C1529">
            <v>7.5</v>
          </cell>
          <cell r="D1529">
            <v>0</v>
          </cell>
          <cell r="E1529">
            <v>7.5</v>
          </cell>
          <cell r="F1529">
            <v>7.65</v>
          </cell>
          <cell r="G1529">
            <v>7.86</v>
          </cell>
          <cell r="H1529">
            <v>8.4600000000000009</v>
          </cell>
          <cell r="I1529">
            <v>8.91</v>
          </cell>
        </row>
        <row r="1530">
          <cell r="A1530">
            <v>102310</v>
          </cell>
          <cell r="B1530" t="str">
            <v/>
          </cell>
          <cell r="C1530">
            <v>7.5</v>
          </cell>
          <cell r="D1530">
            <v>0</v>
          </cell>
          <cell r="E1530">
            <v>7.5</v>
          </cell>
          <cell r="F1530">
            <v>7.65</v>
          </cell>
          <cell r="G1530">
            <v>7.86</v>
          </cell>
          <cell r="H1530">
            <v>8.4600000000000009</v>
          </cell>
          <cell r="I1530">
            <v>8.91</v>
          </cell>
        </row>
        <row r="1531">
          <cell r="A1531">
            <v>102320</v>
          </cell>
          <cell r="B1531" t="str">
            <v/>
          </cell>
          <cell r="C1531">
            <v>7.5</v>
          </cell>
          <cell r="D1531">
            <v>0</v>
          </cell>
          <cell r="E1531">
            <v>7.5</v>
          </cell>
          <cell r="F1531">
            <v>7.65</v>
          </cell>
          <cell r="G1531">
            <v>7.86</v>
          </cell>
          <cell r="H1531">
            <v>8.4600000000000009</v>
          </cell>
          <cell r="I1531">
            <v>8.91</v>
          </cell>
        </row>
        <row r="1532">
          <cell r="A1532">
            <v>102330</v>
          </cell>
          <cell r="B1532" t="str">
            <v/>
          </cell>
          <cell r="C1532">
            <v>7.5</v>
          </cell>
          <cell r="D1532">
            <v>0</v>
          </cell>
          <cell r="E1532">
            <v>7.5</v>
          </cell>
          <cell r="F1532">
            <v>7.65</v>
          </cell>
          <cell r="G1532">
            <v>7.86</v>
          </cell>
          <cell r="H1532">
            <v>8.4600000000000009</v>
          </cell>
          <cell r="I1532">
            <v>8.91</v>
          </cell>
        </row>
        <row r="1533">
          <cell r="A1533">
            <v>102340</v>
          </cell>
          <cell r="B1533" t="str">
            <v/>
          </cell>
          <cell r="C1533">
            <v>7.5</v>
          </cell>
          <cell r="D1533">
            <v>0</v>
          </cell>
          <cell r="E1533">
            <v>7.5</v>
          </cell>
          <cell r="F1533">
            <v>7.65</v>
          </cell>
          <cell r="G1533">
            <v>7.86</v>
          </cell>
          <cell r="H1533">
            <v>8.4600000000000009</v>
          </cell>
          <cell r="I1533">
            <v>8.91</v>
          </cell>
        </row>
        <row r="1534">
          <cell r="A1534">
            <v>102350</v>
          </cell>
          <cell r="B1534" t="str">
            <v/>
          </cell>
          <cell r="C1534">
            <v>7.5</v>
          </cell>
          <cell r="D1534">
            <v>0</v>
          </cell>
          <cell r="E1534">
            <v>7.5</v>
          </cell>
          <cell r="F1534">
            <v>7.65</v>
          </cell>
          <cell r="G1534">
            <v>7.86</v>
          </cell>
          <cell r="H1534">
            <v>8.4600000000000009</v>
          </cell>
          <cell r="I1534">
            <v>8.91</v>
          </cell>
        </row>
        <row r="1535">
          <cell r="A1535">
            <v>102360</v>
          </cell>
          <cell r="B1535" t="str">
            <v/>
          </cell>
          <cell r="C1535">
            <v>7.5</v>
          </cell>
          <cell r="D1535">
            <v>0</v>
          </cell>
          <cell r="E1535">
            <v>7.5</v>
          </cell>
          <cell r="F1535">
            <v>7.65</v>
          </cell>
          <cell r="G1535">
            <v>7.86</v>
          </cell>
          <cell r="H1535">
            <v>8.4600000000000009</v>
          </cell>
          <cell r="I1535">
            <v>8.91</v>
          </cell>
        </row>
        <row r="1536">
          <cell r="A1536">
            <v>102370</v>
          </cell>
          <cell r="B1536" t="str">
            <v/>
          </cell>
          <cell r="C1536">
            <v>7.5</v>
          </cell>
          <cell r="D1536">
            <v>0</v>
          </cell>
          <cell r="E1536">
            <v>7.5</v>
          </cell>
          <cell r="F1536">
            <v>7.65</v>
          </cell>
          <cell r="G1536">
            <v>7.86</v>
          </cell>
          <cell r="H1536">
            <v>8.4600000000000009</v>
          </cell>
          <cell r="I1536">
            <v>8.91</v>
          </cell>
        </row>
        <row r="1537">
          <cell r="A1537">
            <v>102380</v>
          </cell>
          <cell r="B1537" t="str">
            <v/>
          </cell>
          <cell r="C1537">
            <v>7.5</v>
          </cell>
          <cell r="D1537">
            <v>0</v>
          </cell>
          <cell r="E1537">
            <v>7.5</v>
          </cell>
          <cell r="F1537">
            <v>7.65</v>
          </cell>
          <cell r="G1537">
            <v>7.86</v>
          </cell>
          <cell r="H1537">
            <v>8.4600000000000009</v>
          </cell>
          <cell r="I1537">
            <v>8.91</v>
          </cell>
        </row>
        <row r="1538">
          <cell r="A1538">
            <v>102390</v>
          </cell>
          <cell r="B1538" t="str">
            <v/>
          </cell>
          <cell r="C1538">
            <v>7.5</v>
          </cell>
          <cell r="D1538">
            <v>0</v>
          </cell>
          <cell r="E1538">
            <v>7.5</v>
          </cell>
          <cell r="F1538">
            <v>7.65</v>
          </cell>
          <cell r="G1538">
            <v>7.86</v>
          </cell>
          <cell r="H1538">
            <v>8.4600000000000009</v>
          </cell>
          <cell r="I1538">
            <v>8.91</v>
          </cell>
        </row>
        <row r="1539">
          <cell r="A1539">
            <v>102400</v>
          </cell>
          <cell r="B1539" t="str">
            <v/>
          </cell>
          <cell r="C1539">
            <v>7.5</v>
          </cell>
          <cell r="D1539">
            <v>0</v>
          </cell>
          <cell r="E1539">
            <v>7.5</v>
          </cell>
          <cell r="F1539">
            <v>7.65</v>
          </cell>
          <cell r="G1539">
            <v>7.86</v>
          </cell>
          <cell r="H1539">
            <v>8.4600000000000009</v>
          </cell>
          <cell r="I1539">
            <v>8.91</v>
          </cell>
        </row>
        <row r="1540">
          <cell r="A1540">
            <v>102410</v>
          </cell>
          <cell r="B1540" t="str">
            <v/>
          </cell>
          <cell r="C1540">
            <v>7.5</v>
          </cell>
          <cell r="D1540">
            <v>0</v>
          </cell>
          <cell r="E1540">
            <v>7.5</v>
          </cell>
          <cell r="F1540">
            <v>7.65</v>
          </cell>
          <cell r="G1540">
            <v>7.86</v>
          </cell>
          <cell r="H1540">
            <v>8.4600000000000009</v>
          </cell>
          <cell r="I1540">
            <v>8.91</v>
          </cell>
        </row>
        <row r="1541">
          <cell r="A1541">
            <v>102420</v>
          </cell>
          <cell r="B1541" t="str">
            <v/>
          </cell>
          <cell r="C1541">
            <v>7.5</v>
          </cell>
          <cell r="D1541">
            <v>0</v>
          </cell>
          <cell r="E1541">
            <v>7.5</v>
          </cell>
          <cell r="F1541">
            <v>7.65</v>
          </cell>
          <cell r="G1541">
            <v>7.86</v>
          </cell>
          <cell r="H1541">
            <v>8.4600000000000009</v>
          </cell>
          <cell r="I1541">
            <v>8.91</v>
          </cell>
        </row>
        <row r="1542">
          <cell r="A1542">
            <v>102430</v>
          </cell>
          <cell r="B1542" t="str">
            <v/>
          </cell>
          <cell r="C1542">
            <v>7.5</v>
          </cell>
          <cell r="D1542">
            <v>0</v>
          </cell>
          <cell r="E1542">
            <v>7.5</v>
          </cell>
          <cell r="F1542">
            <v>7.65</v>
          </cell>
          <cell r="G1542">
            <v>7.86</v>
          </cell>
          <cell r="H1542">
            <v>8.4600000000000009</v>
          </cell>
          <cell r="I1542">
            <v>8.91</v>
          </cell>
        </row>
        <row r="1543">
          <cell r="A1543">
            <v>102440</v>
          </cell>
          <cell r="B1543" t="str">
            <v/>
          </cell>
          <cell r="C1543">
            <v>7.5</v>
          </cell>
          <cell r="D1543">
            <v>0</v>
          </cell>
          <cell r="E1543">
            <v>7.5</v>
          </cell>
          <cell r="F1543">
            <v>7.65</v>
          </cell>
          <cell r="G1543">
            <v>7.86</v>
          </cell>
          <cell r="H1543">
            <v>8.4600000000000009</v>
          </cell>
          <cell r="I1543">
            <v>8.91</v>
          </cell>
        </row>
        <row r="1544">
          <cell r="A1544">
            <v>102450</v>
          </cell>
          <cell r="B1544" t="str">
            <v/>
          </cell>
          <cell r="C1544">
            <v>7.5</v>
          </cell>
          <cell r="D1544">
            <v>0</v>
          </cell>
          <cell r="E1544">
            <v>7.5</v>
          </cell>
          <cell r="F1544">
            <v>7.65</v>
          </cell>
          <cell r="G1544">
            <v>7.86</v>
          </cell>
          <cell r="H1544">
            <v>8.4600000000000009</v>
          </cell>
          <cell r="I1544">
            <v>8.91</v>
          </cell>
        </row>
        <row r="1545">
          <cell r="A1545">
            <v>102460</v>
          </cell>
          <cell r="B1545" t="str">
            <v/>
          </cell>
          <cell r="C1545">
            <v>7.5</v>
          </cell>
          <cell r="D1545">
            <v>0</v>
          </cell>
          <cell r="E1545">
            <v>7.5</v>
          </cell>
          <cell r="F1545">
            <v>7.65</v>
          </cell>
          <cell r="G1545">
            <v>7.86</v>
          </cell>
          <cell r="H1545">
            <v>8.4600000000000009</v>
          </cell>
          <cell r="I1545">
            <v>8.91</v>
          </cell>
        </row>
        <row r="1546">
          <cell r="A1546">
            <v>102470</v>
          </cell>
          <cell r="B1546" t="str">
            <v/>
          </cell>
          <cell r="C1546">
            <v>7.5</v>
          </cell>
          <cell r="D1546">
            <v>0</v>
          </cell>
          <cell r="E1546">
            <v>7.5</v>
          </cell>
          <cell r="F1546">
            <v>7.65</v>
          </cell>
          <cell r="G1546">
            <v>7.86</v>
          </cell>
          <cell r="H1546">
            <v>8.4600000000000009</v>
          </cell>
          <cell r="I1546">
            <v>8.91</v>
          </cell>
        </row>
        <row r="1547">
          <cell r="A1547">
            <v>102480</v>
          </cell>
          <cell r="B1547" t="str">
            <v/>
          </cell>
          <cell r="C1547">
            <v>7.5</v>
          </cell>
          <cell r="D1547">
            <v>0</v>
          </cell>
          <cell r="E1547">
            <v>7.5</v>
          </cell>
          <cell r="F1547">
            <v>7.65</v>
          </cell>
          <cell r="G1547">
            <v>7.86</v>
          </cell>
          <cell r="H1547">
            <v>8.4600000000000009</v>
          </cell>
          <cell r="I1547">
            <v>8.91</v>
          </cell>
        </row>
        <row r="1548">
          <cell r="A1548">
            <v>102490</v>
          </cell>
          <cell r="B1548" t="str">
            <v/>
          </cell>
          <cell r="C1548">
            <v>7.5</v>
          </cell>
          <cell r="D1548">
            <v>0</v>
          </cell>
          <cell r="E1548">
            <v>7.5</v>
          </cell>
          <cell r="F1548">
            <v>7.65</v>
          </cell>
          <cell r="G1548">
            <v>7.86</v>
          </cell>
          <cell r="H1548">
            <v>8.4600000000000009</v>
          </cell>
          <cell r="I1548">
            <v>8.91</v>
          </cell>
        </row>
        <row r="1549">
          <cell r="A1549">
            <v>102500</v>
          </cell>
          <cell r="B1549" t="str">
            <v/>
          </cell>
          <cell r="C1549">
            <v>7.5</v>
          </cell>
          <cell r="D1549">
            <v>0</v>
          </cell>
          <cell r="E1549">
            <v>7.5</v>
          </cell>
          <cell r="F1549">
            <v>7.65</v>
          </cell>
          <cell r="G1549">
            <v>7.86</v>
          </cell>
          <cell r="H1549">
            <v>8.4600000000000009</v>
          </cell>
          <cell r="I1549">
            <v>8.91</v>
          </cell>
        </row>
        <row r="1550">
          <cell r="A1550">
            <v>102510</v>
          </cell>
          <cell r="B1550" t="str">
            <v/>
          </cell>
          <cell r="C1550">
            <v>7.5</v>
          </cell>
          <cell r="D1550">
            <v>0</v>
          </cell>
          <cell r="E1550">
            <v>7.5</v>
          </cell>
          <cell r="F1550">
            <v>7.65</v>
          </cell>
          <cell r="G1550">
            <v>7.86</v>
          </cell>
          <cell r="H1550">
            <v>8.4600000000000009</v>
          </cell>
          <cell r="I1550">
            <v>8.91</v>
          </cell>
        </row>
        <row r="1551">
          <cell r="A1551">
            <v>102520</v>
          </cell>
          <cell r="B1551" t="str">
            <v/>
          </cell>
          <cell r="C1551">
            <v>7.5</v>
          </cell>
          <cell r="D1551">
            <v>0</v>
          </cell>
          <cell r="E1551">
            <v>7.5</v>
          </cell>
          <cell r="F1551">
            <v>7.65</v>
          </cell>
          <cell r="G1551">
            <v>7.86</v>
          </cell>
          <cell r="H1551">
            <v>8.4600000000000009</v>
          </cell>
          <cell r="I1551">
            <v>8.91</v>
          </cell>
        </row>
        <row r="1552">
          <cell r="A1552">
            <v>102530</v>
          </cell>
          <cell r="B1552" t="str">
            <v/>
          </cell>
          <cell r="C1552">
            <v>7.5</v>
          </cell>
          <cell r="D1552">
            <v>0</v>
          </cell>
          <cell r="E1552">
            <v>7.5</v>
          </cell>
          <cell r="F1552">
            <v>7.65</v>
          </cell>
          <cell r="G1552">
            <v>7.86</v>
          </cell>
          <cell r="H1552">
            <v>8.4600000000000009</v>
          </cell>
          <cell r="I1552">
            <v>8.91</v>
          </cell>
        </row>
        <row r="1553">
          <cell r="A1553">
            <v>102540</v>
          </cell>
          <cell r="B1553" t="str">
            <v/>
          </cell>
          <cell r="C1553">
            <v>7.5</v>
          </cell>
          <cell r="D1553">
            <v>0</v>
          </cell>
          <cell r="E1553">
            <v>7.5</v>
          </cell>
          <cell r="F1553">
            <v>7.65</v>
          </cell>
          <cell r="G1553">
            <v>7.86</v>
          </cell>
          <cell r="H1553">
            <v>8.4600000000000009</v>
          </cell>
          <cell r="I1553">
            <v>8.91</v>
          </cell>
        </row>
        <row r="1554">
          <cell r="A1554">
            <v>102550</v>
          </cell>
          <cell r="B1554" t="str">
            <v/>
          </cell>
          <cell r="C1554">
            <v>7.5</v>
          </cell>
          <cell r="D1554">
            <v>0</v>
          </cell>
          <cell r="E1554">
            <v>7.5</v>
          </cell>
          <cell r="F1554">
            <v>7.65</v>
          </cell>
          <cell r="G1554">
            <v>7.86</v>
          </cell>
          <cell r="H1554">
            <v>8.4600000000000009</v>
          </cell>
          <cell r="I1554">
            <v>8.91</v>
          </cell>
        </row>
        <row r="1555">
          <cell r="A1555">
            <v>102560</v>
          </cell>
          <cell r="B1555" t="str">
            <v/>
          </cell>
          <cell r="C1555">
            <v>7.5</v>
          </cell>
          <cell r="D1555">
            <v>0</v>
          </cell>
          <cell r="E1555">
            <v>7.5</v>
          </cell>
          <cell r="F1555">
            <v>7.65</v>
          </cell>
          <cell r="G1555">
            <v>7.86</v>
          </cell>
          <cell r="H1555">
            <v>8.4600000000000009</v>
          </cell>
          <cell r="I1555">
            <v>8.91</v>
          </cell>
        </row>
        <row r="1556">
          <cell r="A1556">
            <v>102570</v>
          </cell>
          <cell r="B1556" t="str">
            <v/>
          </cell>
          <cell r="C1556">
            <v>7.5</v>
          </cell>
          <cell r="D1556">
            <v>0</v>
          </cell>
          <cell r="E1556">
            <v>7.5</v>
          </cell>
          <cell r="F1556">
            <v>7.65</v>
          </cell>
          <cell r="G1556">
            <v>7.86</v>
          </cell>
          <cell r="H1556">
            <v>8.4600000000000009</v>
          </cell>
          <cell r="I1556">
            <v>8.91</v>
          </cell>
        </row>
        <row r="1557">
          <cell r="A1557">
            <v>102580</v>
          </cell>
          <cell r="B1557" t="str">
            <v/>
          </cell>
          <cell r="C1557">
            <v>7.5</v>
          </cell>
          <cell r="D1557">
            <v>0</v>
          </cell>
          <cell r="E1557">
            <v>7.5</v>
          </cell>
          <cell r="F1557">
            <v>7.65</v>
          </cell>
          <cell r="G1557">
            <v>7.86</v>
          </cell>
          <cell r="H1557">
            <v>8.4600000000000009</v>
          </cell>
          <cell r="I1557">
            <v>8.91</v>
          </cell>
        </row>
        <row r="1558">
          <cell r="A1558">
            <v>102590</v>
          </cell>
          <cell r="B1558" t="str">
            <v/>
          </cell>
          <cell r="C1558">
            <v>7.5</v>
          </cell>
          <cell r="D1558">
            <v>0</v>
          </cell>
          <cell r="E1558">
            <v>7.5</v>
          </cell>
          <cell r="F1558">
            <v>7.65</v>
          </cell>
          <cell r="G1558">
            <v>7.86</v>
          </cell>
          <cell r="H1558">
            <v>8.4600000000000009</v>
          </cell>
          <cell r="I1558">
            <v>8.91</v>
          </cell>
        </row>
        <row r="1559">
          <cell r="A1559">
            <v>102600</v>
          </cell>
          <cell r="B1559" t="str">
            <v/>
          </cell>
          <cell r="C1559">
            <v>7.5</v>
          </cell>
          <cell r="D1559">
            <v>0</v>
          </cell>
          <cell r="E1559">
            <v>7.5</v>
          </cell>
          <cell r="F1559">
            <v>7.65</v>
          </cell>
          <cell r="G1559">
            <v>7.86</v>
          </cell>
          <cell r="H1559">
            <v>8.4600000000000009</v>
          </cell>
          <cell r="I1559">
            <v>8.91</v>
          </cell>
        </row>
        <row r="1560">
          <cell r="A1560">
            <v>102610</v>
          </cell>
          <cell r="B1560" t="str">
            <v/>
          </cell>
          <cell r="C1560">
            <v>7.5</v>
          </cell>
          <cell r="D1560">
            <v>0</v>
          </cell>
          <cell r="E1560">
            <v>7.5</v>
          </cell>
          <cell r="F1560">
            <v>7.65</v>
          </cell>
          <cell r="G1560">
            <v>7.86</v>
          </cell>
          <cell r="H1560">
            <v>8.4600000000000009</v>
          </cell>
          <cell r="I1560">
            <v>8.91</v>
          </cell>
        </row>
        <row r="1561">
          <cell r="A1561">
            <v>102620</v>
          </cell>
          <cell r="B1561" t="str">
            <v/>
          </cell>
          <cell r="C1561">
            <v>7.5</v>
          </cell>
          <cell r="D1561">
            <v>0</v>
          </cell>
          <cell r="E1561">
            <v>7.5</v>
          </cell>
          <cell r="F1561">
            <v>7.65</v>
          </cell>
          <cell r="G1561">
            <v>7.86</v>
          </cell>
          <cell r="H1561">
            <v>8.4600000000000009</v>
          </cell>
          <cell r="I1561">
            <v>8.91</v>
          </cell>
        </row>
        <row r="1562">
          <cell r="A1562">
            <v>102630</v>
          </cell>
          <cell r="B1562" t="str">
            <v/>
          </cell>
          <cell r="C1562">
            <v>7.5</v>
          </cell>
          <cell r="D1562">
            <v>0</v>
          </cell>
          <cell r="E1562">
            <v>7.5</v>
          </cell>
          <cell r="F1562">
            <v>7.65</v>
          </cell>
          <cell r="G1562">
            <v>7.86</v>
          </cell>
          <cell r="H1562">
            <v>8.4600000000000009</v>
          </cell>
          <cell r="I1562">
            <v>8.91</v>
          </cell>
        </row>
        <row r="1563">
          <cell r="A1563">
            <v>102640</v>
          </cell>
          <cell r="B1563" t="str">
            <v/>
          </cell>
          <cell r="C1563">
            <v>7.5</v>
          </cell>
          <cell r="D1563">
            <v>0</v>
          </cell>
          <cell r="E1563">
            <v>7.5</v>
          </cell>
          <cell r="F1563">
            <v>7.65</v>
          </cell>
          <cell r="G1563">
            <v>7.86</v>
          </cell>
          <cell r="H1563">
            <v>8.4600000000000009</v>
          </cell>
          <cell r="I1563">
            <v>8.91</v>
          </cell>
        </row>
        <row r="1564">
          <cell r="A1564">
            <v>102650</v>
          </cell>
          <cell r="B1564" t="str">
            <v/>
          </cell>
          <cell r="C1564">
            <v>7.5</v>
          </cell>
          <cell r="D1564">
            <v>0</v>
          </cell>
          <cell r="E1564">
            <v>7.5</v>
          </cell>
          <cell r="F1564">
            <v>7.65</v>
          </cell>
          <cell r="G1564">
            <v>7.86</v>
          </cell>
          <cell r="H1564">
            <v>8.4600000000000009</v>
          </cell>
          <cell r="I1564">
            <v>8.91</v>
          </cell>
        </row>
        <row r="1565">
          <cell r="A1565">
            <v>102660</v>
          </cell>
          <cell r="B1565" t="str">
            <v/>
          </cell>
          <cell r="C1565">
            <v>7.5</v>
          </cell>
          <cell r="D1565">
            <v>0</v>
          </cell>
          <cell r="E1565">
            <v>7.5</v>
          </cell>
          <cell r="F1565">
            <v>7.65</v>
          </cell>
          <cell r="G1565">
            <v>7.86</v>
          </cell>
          <cell r="H1565">
            <v>8.4600000000000009</v>
          </cell>
          <cell r="I1565">
            <v>8.91</v>
          </cell>
        </row>
        <row r="1566">
          <cell r="A1566">
            <v>102670</v>
          </cell>
          <cell r="B1566" t="str">
            <v/>
          </cell>
          <cell r="C1566">
            <v>7.5</v>
          </cell>
          <cell r="D1566">
            <v>0</v>
          </cell>
          <cell r="E1566">
            <v>7.5</v>
          </cell>
          <cell r="F1566">
            <v>7.65</v>
          </cell>
          <cell r="G1566">
            <v>7.86</v>
          </cell>
          <cell r="H1566">
            <v>8.4600000000000009</v>
          </cell>
          <cell r="I1566">
            <v>8.91</v>
          </cell>
        </row>
        <row r="1567">
          <cell r="A1567">
            <v>102680</v>
          </cell>
          <cell r="B1567" t="str">
            <v/>
          </cell>
          <cell r="C1567">
            <v>7.5</v>
          </cell>
          <cell r="D1567">
            <v>0</v>
          </cell>
          <cell r="E1567">
            <v>7.5</v>
          </cell>
          <cell r="F1567">
            <v>7.65</v>
          </cell>
          <cell r="G1567">
            <v>7.86</v>
          </cell>
          <cell r="H1567">
            <v>8.4600000000000009</v>
          </cell>
          <cell r="I1567">
            <v>8.91</v>
          </cell>
        </row>
        <row r="1568">
          <cell r="A1568">
            <v>102690</v>
          </cell>
          <cell r="B1568" t="str">
            <v/>
          </cell>
          <cell r="C1568">
            <v>7.5</v>
          </cell>
          <cell r="D1568">
            <v>0</v>
          </cell>
          <cell r="E1568">
            <v>7.5</v>
          </cell>
          <cell r="F1568">
            <v>7.65</v>
          </cell>
          <cell r="G1568">
            <v>7.86</v>
          </cell>
          <cell r="H1568">
            <v>8.4600000000000009</v>
          </cell>
          <cell r="I1568">
            <v>8.91</v>
          </cell>
        </row>
        <row r="1569">
          <cell r="A1569">
            <v>102700</v>
          </cell>
          <cell r="B1569" t="str">
            <v/>
          </cell>
          <cell r="C1569">
            <v>7.5</v>
          </cell>
          <cell r="D1569">
            <v>0</v>
          </cell>
          <cell r="E1569">
            <v>7.5</v>
          </cell>
          <cell r="F1569">
            <v>7.65</v>
          </cell>
          <cell r="G1569">
            <v>7.86</v>
          </cell>
          <cell r="H1569">
            <v>8.4600000000000009</v>
          </cell>
          <cell r="I1569">
            <v>8.91</v>
          </cell>
        </row>
        <row r="1570">
          <cell r="A1570">
            <v>102710</v>
          </cell>
          <cell r="B1570" t="str">
            <v/>
          </cell>
          <cell r="C1570">
            <v>7.5</v>
          </cell>
          <cell r="D1570">
            <v>0</v>
          </cell>
          <cell r="E1570">
            <v>7.5</v>
          </cell>
          <cell r="F1570">
            <v>7.65</v>
          </cell>
          <cell r="G1570">
            <v>7.86</v>
          </cell>
          <cell r="H1570">
            <v>8.4600000000000009</v>
          </cell>
          <cell r="I1570">
            <v>8.91</v>
          </cell>
        </row>
        <row r="1571">
          <cell r="A1571">
            <v>102720</v>
          </cell>
          <cell r="B1571" t="str">
            <v/>
          </cell>
          <cell r="C1571">
            <v>7.5</v>
          </cell>
          <cell r="D1571">
            <v>0</v>
          </cell>
          <cell r="E1571">
            <v>7.5</v>
          </cell>
          <cell r="F1571">
            <v>7.65</v>
          </cell>
          <cell r="G1571">
            <v>7.86</v>
          </cell>
          <cell r="H1571">
            <v>8.4600000000000009</v>
          </cell>
          <cell r="I1571">
            <v>8.91</v>
          </cell>
        </row>
        <row r="1572">
          <cell r="A1572">
            <v>102721.73</v>
          </cell>
          <cell r="B1572" t="str">
            <v>BS</v>
          </cell>
          <cell r="C1572">
            <v>7.5</v>
          </cell>
          <cell r="D1572">
            <v>0</v>
          </cell>
          <cell r="E1572">
            <v>7.5</v>
          </cell>
          <cell r="F1572">
            <v>7.65</v>
          </cell>
          <cell r="G1572">
            <v>7.86</v>
          </cell>
          <cell r="H1572">
            <v>8.4600000000000009</v>
          </cell>
          <cell r="I1572">
            <v>8.91</v>
          </cell>
        </row>
        <row r="1573">
          <cell r="A1573">
            <v>102730</v>
          </cell>
          <cell r="B1573" t="str">
            <v/>
          </cell>
          <cell r="C1573">
            <v>7.5</v>
          </cell>
          <cell r="D1573">
            <v>0</v>
          </cell>
          <cell r="E1573">
            <v>7.5</v>
          </cell>
          <cell r="F1573">
            <v>7.65</v>
          </cell>
          <cell r="G1573">
            <v>7.86</v>
          </cell>
          <cell r="H1573">
            <v>8.4600000000000009</v>
          </cell>
          <cell r="I1573">
            <v>8.91</v>
          </cell>
        </row>
        <row r="1574">
          <cell r="A1574">
            <v>102740</v>
          </cell>
          <cell r="B1574" t="str">
            <v/>
          </cell>
          <cell r="C1574">
            <v>7.5</v>
          </cell>
          <cell r="D1574">
            <v>0</v>
          </cell>
          <cell r="E1574">
            <v>7.5</v>
          </cell>
          <cell r="F1574">
            <v>7.65</v>
          </cell>
          <cell r="G1574">
            <v>7.86</v>
          </cell>
          <cell r="H1574">
            <v>8.4600000000000009</v>
          </cell>
          <cell r="I1574">
            <v>8.91</v>
          </cell>
        </row>
        <row r="1575">
          <cell r="A1575">
            <v>102750</v>
          </cell>
          <cell r="B1575" t="str">
            <v/>
          </cell>
          <cell r="C1575">
            <v>7.5</v>
          </cell>
          <cell r="D1575">
            <v>0</v>
          </cell>
          <cell r="E1575">
            <v>7.5</v>
          </cell>
          <cell r="F1575">
            <v>7.65</v>
          </cell>
          <cell r="G1575">
            <v>7.86</v>
          </cell>
          <cell r="H1575">
            <v>8.4600000000000009</v>
          </cell>
          <cell r="I1575">
            <v>8.91</v>
          </cell>
        </row>
        <row r="1576">
          <cell r="A1576">
            <v>102756.02</v>
          </cell>
          <cell r="B1576" t="str">
            <v>PX</v>
          </cell>
          <cell r="C1576">
            <v>7.5</v>
          </cell>
          <cell r="D1576">
            <v>0</v>
          </cell>
          <cell r="E1576">
            <v>7.5</v>
          </cell>
          <cell r="F1576">
            <v>7.65</v>
          </cell>
          <cell r="G1576">
            <v>7.86</v>
          </cell>
          <cell r="H1576">
            <v>8.4600000000000009</v>
          </cell>
          <cell r="I1576">
            <v>8.91</v>
          </cell>
        </row>
        <row r="1577">
          <cell r="A1577">
            <v>102760</v>
          </cell>
          <cell r="B1577" t="str">
            <v/>
          </cell>
          <cell r="C1577">
            <v>7.5</v>
          </cell>
          <cell r="D1577">
            <v>0.05</v>
          </cell>
          <cell r="E1577">
            <v>7.55</v>
          </cell>
          <cell r="F1577">
            <v>7.7</v>
          </cell>
          <cell r="G1577">
            <v>7.91</v>
          </cell>
          <cell r="H1577">
            <v>8.51</v>
          </cell>
          <cell r="I1577">
            <v>8.9599999999999991</v>
          </cell>
        </row>
        <row r="1578">
          <cell r="A1578">
            <v>102770</v>
          </cell>
          <cell r="B1578" t="str">
            <v/>
          </cell>
          <cell r="C1578">
            <v>7.5</v>
          </cell>
          <cell r="D1578">
            <v>0.2</v>
          </cell>
          <cell r="E1578">
            <v>7.7</v>
          </cell>
          <cell r="F1578">
            <v>7.8500000000000005</v>
          </cell>
          <cell r="G1578">
            <v>8.06</v>
          </cell>
          <cell r="H1578">
            <v>8.66</v>
          </cell>
          <cell r="I1578">
            <v>9.11</v>
          </cell>
        </row>
        <row r="1579">
          <cell r="A1579">
            <v>102776.02</v>
          </cell>
          <cell r="B1579" t="str">
            <v>PC</v>
          </cell>
          <cell r="C1579">
            <v>7.5</v>
          </cell>
          <cell r="D1579">
            <v>0.3</v>
          </cell>
          <cell r="E1579">
            <v>7.8</v>
          </cell>
          <cell r="F1579">
            <v>7.95</v>
          </cell>
          <cell r="G1579">
            <v>8.16</v>
          </cell>
          <cell r="H1579">
            <v>8.76</v>
          </cell>
          <cell r="I1579">
            <v>9.2099999999999991</v>
          </cell>
        </row>
        <row r="1580">
          <cell r="A1580">
            <v>102780</v>
          </cell>
          <cell r="B1580" t="str">
            <v/>
          </cell>
          <cell r="C1580">
            <v>7.5</v>
          </cell>
          <cell r="D1580">
            <v>0.35</v>
          </cell>
          <cell r="E1580">
            <v>7.85</v>
          </cell>
          <cell r="F1580">
            <v>8</v>
          </cell>
          <cell r="G1580">
            <v>8.2100000000000009</v>
          </cell>
          <cell r="H1580">
            <v>8.81</v>
          </cell>
          <cell r="I1580">
            <v>9.26</v>
          </cell>
        </row>
        <row r="1581">
          <cell r="A1581">
            <v>102790</v>
          </cell>
          <cell r="B1581" t="str">
            <v/>
          </cell>
          <cell r="C1581">
            <v>7.5</v>
          </cell>
          <cell r="D1581">
            <v>0.5</v>
          </cell>
          <cell r="E1581">
            <v>8</v>
          </cell>
          <cell r="F1581">
            <v>8.15</v>
          </cell>
          <cell r="G1581">
            <v>8.3600000000000012</v>
          </cell>
          <cell r="H1581">
            <v>8.9600000000000009</v>
          </cell>
          <cell r="I1581">
            <v>9.41</v>
          </cell>
        </row>
        <row r="1582">
          <cell r="A1582">
            <v>102790.31</v>
          </cell>
          <cell r="B1582" t="str">
            <v>PY</v>
          </cell>
          <cell r="C1582">
            <v>7.5</v>
          </cell>
          <cell r="D1582">
            <v>0.51</v>
          </cell>
          <cell r="E1582">
            <v>8.01</v>
          </cell>
          <cell r="F1582">
            <v>8.16</v>
          </cell>
          <cell r="G1582">
            <v>8.370000000000001</v>
          </cell>
          <cell r="H1582">
            <v>8.9700000000000006</v>
          </cell>
          <cell r="I1582">
            <v>9.42</v>
          </cell>
        </row>
        <row r="1583">
          <cell r="A1583">
            <v>102796.02</v>
          </cell>
          <cell r="B1583" t="str">
            <v>MSE</v>
          </cell>
          <cell r="C1583">
            <v>7.5</v>
          </cell>
          <cell r="D1583">
            <v>0.6</v>
          </cell>
          <cell r="E1583">
            <v>8.1</v>
          </cell>
          <cell r="F1583">
            <v>8.25</v>
          </cell>
          <cell r="G1583">
            <v>8.4600000000000009</v>
          </cell>
          <cell r="H1583">
            <v>9.06</v>
          </cell>
          <cell r="I1583">
            <v>9.51</v>
          </cell>
        </row>
        <row r="1584">
          <cell r="A1584">
            <v>102800</v>
          </cell>
          <cell r="B1584" t="str">
            <v/>
          </cell>
          <cell r="C1584">
            <v>7.5</v>
          </cell>
          <cell r="D1584">
            <v>0.6</v>
          </cell>
          <cell r="E1584">
            <v>8.1</v>
          </cell>
          <cell r="F1584">
            <v>8.25</v>
          </cell>
          <cell r="G1584">
            <v>8.4600000000000009</v>
          </cell>
          <cell r="H1584">
            <v>9.06</v>
          </cell>
          <cell r="I1584">
            <v>9.51</v>
          </cell>
        </row>
        <row r="1585">
          <cell r="A1585">
            <v>102810</v>
          </cell>
          <cell r="B1585" t="str">
            <v/>
          </cell>
          <cell r="C1585">
            <v>7.5</v>
          </cell>
          <cell r="D1585">
            <v>0.6</v>
          </cell>
          <cell r="E1585">
            <v>8.1</v>
          </cell>
          <cell r="F1585">
            <v>8.25</v>
          </cell>
          <cell r="G1585">
            <v>8.4600000000000009</v>
          </cell>
          <cell r="H1585">
            <v>9.06</v>
          </cell>
          <cell r="I1585">
            <v>9.51</v>
          </cell>
        </row>
        <row r="1586">
          <cell r="A1586">
            <v>102820</v>
          </cell>
          <cell r="B1586" t="str">
            <v/>
          </cell>
          <cell r="C1586">
            <v>7.5</v>
          </cell>
          <cell r="D1586">
            <v>0.6</v>
          </cell>
          <cell r="E1586">
            <v>8.1</v>
          </cell>
          <cell r="F1586">
            <v>8.25</v>
          </cell>
          <cell r="G1586">
            <v>8.4600000000000009</v>
          </cell>
          <cell r="H1586">
            <v>9.06</v>
          </cell>
          <cell r="I1586">
            <v>9.51</v>
          </cell>
        </row>
        <row r="1587">
          <cell r="A1587">
            <v>102830</v>
          </cell>
          <cell r="B1587" t="str">
            <v/>
          </cell>
          <cell r="C1587">
            <v>7.5</v>
          </cell>
          <cell r="D1587">
            <v>0.6</v>
          </cell>
          <cell r="E1587">
            <v>8.1</v>
          </cell>
          <cell r="F1587">
            <v>8.25</v>
          </cell>
          <cell r="G1587">
            <v>8.4600000000000009</v>
          </cell>
          <cell r="H1587">
            <v>9.06</v>
          </cell>
          <cell r="I1587">
            <v>9.51</v>
          </cell>
        </row>
        <row r="1588">
          <cell r="A1588">
            <v>102840</v>
          </cell>
          <cell r="B1588" t="str">
            <v/>
          </cell>
          <cell r="C1588">
            <v>7.5</v>
          </cell>
          <cell r="D1588">
            <v>0.6</v>
          </cell>
          <cell r="E1588">
            <v>8.1</v>
          </cell>
          <cell r="F1588">
            <v>8.25</v>
          </cell>
          <cell r="G1588">
            <v>8.4600000000000009</v>
          </cell>
          <cell r="H1588">
            <v>9.06</v>
          </cell>
          <cell r="I1588">
            <v>9.51</v>
          </cell>
        </row>
        <row r="1589">
          <cell r="A1589">
            <v>102850</v>
          </cell>
          <cell r="B1589" t="str">
            <v/>
          </cell>
          <cell r="C1589">
            <v>7.5</v>
          </cell>
          <cell r="D1589">
            <v>0.6</v>
          </cell>
          <cell r="E1589">
            <v>8.1</v>
          </cell>
          <cell r="F1589">
            <v>8.25</v>
          </cell>
          <cell r="G1589">
            <v>8.4600000000000009</v>
          </cell>
          <cell r="H1589">
            <v>9.06</v>
          </cell>
          <cell r="I1589">
            <v>9.51</v>
          </cell>
        </row>
        <row r="1590">
          <cell r="A1590">
            <v>102860</v>
          </cell>
          <cell r="B1590" t="str">
            <v/>
          </cell>
          <cell r="C1590">
            <v>7.5</v>
          </cell>
          <cell r="D1590">
            <v>0.6</v>
          </cell>
          <cell r="E1590">
            <v>8.1</v>
          </cell>
          <cell r="F1590">
            <v>8.25</v>
          </cell>
          <cell r="G1590">
            <v>8.4600000000000009</v>
          </cell>
          <cell r="H1590">
            <v>9.06</v>
          </cell>
          <cell r="I1590">
            <v>9.51</v>
          </cell>
        </row>
        <row r="1591">
          <cell r="A1591">
            <v>102870</v>
          </cell>
          <cell r="B1591" t="str">
            <v/>
          </cell>
          <cell r="C1591">
            <v>7.5</v>
          </cell>
          <cell r="D1591">
            <v>0.6</v>
          </cell>
          <cell r="E1591">
            <v>8.1</v>
          </cell>
          <cell r="F1591">
            <v>8.25</v>
          </cell>
          <cell r="G1591">
            <v>8.4600000000000009</v>
          </cell>
          <cell r="H1591">
            <v>9.06</v>
          </cell>
          <cell r="I1591">
            <v>9.51</v>
          </cell>
        </row>
        <row r="1592">
          <cell r="A1592">
            <v>102880</v>
          </cell>
          <cell r="B1592" t="str">
            <v/>
          </cell>
          <cell r="C1592">
            <v>7.5</v>
          </cell>
          <cell r="D1592">
            <v>0.6</v>
          </cell>
          <cell r="E1592">
            <v>8.1</v>
          </cell>
          <cell r="F1592">
            <v>8.25</v>
          </cell>
          <cell r="G1592">
            <v>8.4600000000000009</v>
          </cell>
          <cell r="H1592">
            <v>9.06</v>
          </cell>
          <cell r="I1592">
            <v>9.51</v>
          </cell>
        </row>
        <row r="1593">
          <cell r="A1593">
            <v>102890</v>
          </cell>
          <cell r="B1593" t="str">
            <v/>
          </cell>
          <cell r="C1593">
            <v>7.5</v>
          </cell>
          <cell r="D1593">
            <v>0.6</v>
          </cell>
          <cell r="E1593">
            <v>8.1</v>
          </cell>
          <cell r="F1593">
            <v>8.25</v>
          </cell>
          <cell r="G1593">
            <v>8.4600000000000009</v>
          </cell>
          <cell r="H1593">
            <v>9.06</v>
          </cell>
          <cell r="I1593">
            <v>9.51</v>
          </cell>
        </row>
        <row r="1594">
          <cell r="A1594">
            <v>102896.46</v>
          </cell>
          <cell r="B1594" t="str">
            <v>MSE</v>
          </cell>
          <cell r="C1594">
            <v>7.5</v>
          </cell>
          <cell r="D1594">
            <v>0.6</v>
          </cell>
          <cell r="E1594">
            <v>8.1</v>
          </cell>
          <cell r="F1594">
            <v>8.25</v>
          </cell>
          <cell r="G1594">
            <v>8.4600000000000009</v>
          </cell>
          <cell r="H1594">
            <v>9.06</v>
          </cell>
          <cell r="I1594">
            <v>9.51</v>
          </cell>
        </row>
        <row r="1595">
          <cell r="A1595">
            <v>102900</v>
          </cell>
          <cell r="B1595" t="str">
            <v/>
          </cell>
          <cell r="C1595">
            <v>7.5</v>
          </cell>
          <cell r="D1595">
            <v>0.54</v>
          </cell>
          <cell r="E1595">
            <v>8.0399999999999991</v>
          </cell>
          <cell r="F1595">
            <v>8.19</v>
          </cell>
          <cell r="G1595">
            <v>8.4</v>
          </cell>
          <cell r="H1595">
            <v>9</v>
          </cell>
          <cell r="I1595">
            <v>9.4499999999999993</v>
          </cell>
        </row>
        <row r="1596">
          <cell r="A1596">
            <v>102902.17</v>
          </cell>
          <cell r="B1596" t="str">
            <v>PY</v>
          </cell>
          <cell r="C1596">
            <v>7.5</v>
          </cell>
          <cell r="D1596">
            <v>0.51</v>
          </cell>
          <cell r="E1596">
            <v>8.01</v>
          </cell>
          <cell r="F1596">
            <v>8.16</v>
          </cell>
          <cell r="G1596">
            <v>8.370000000000001</v>
          </cell>
          <cell r="H1596">
            <v>8.9700000000000006</v>
          </cell>
          <cell r="I1596">
            <v>9.42</v>
          </cell>
        </row>
        <row r="1597">
          <cell r="A1597">
            <v>102910</v>
          </cell>
          <cell r="B1597" t="str">
            <v/>
          </cell>
          <cell r="C1597">
            <v>7.5</v>
          </cell>
          <cell r="D1597">
            <v>0.39</v>
          </cell>
          <cell r="E1597">
            <v>7.89</v>
          </cell>
          <cell r="F1597">
            <v>8.0399999999999991</v>
          </cell>
          <cell r="G1597">
            <v>8.25</v>
          </cell>
          <cell r="H1597">
            <v>8.85</v>
          </cell>
          <cell r="I1597">
            <v>9.2999999999999989</v>
          </cell>
        </row>
        <row r="1598">
          <cell r="A1598">
            <v>102916.46</v>
          </cell>
          <cell r="B1598" t="str">
            <v>PT</v>
          </cell>
          <cell r="C1598">
            <v>7.5</v>
          </cell>
          <cell r="D1598">
            <v>0.3</v>
          </cell>
          <cell r="E1598">
            <v>7.8</v>
          </cell>
          <cell r="F1598">
            <v>7.95</v>
          </cell>
          <cell r="G1598">
            <v>8.16</v>
          </cell>
          <cell r="H1598">
            <v>8.76</v>
          </cell>
          <cell r="I1598">
            <v>9.2099999999999991</v>
          </cell>
        </row>
        <row r="1599">
          <cell r="A1599">
            <v>102920</v>
          </cell>
          <cell r="B1599" t="str">
            <v/>
          </cell>
          <cell r="C1599">
            <v>7.5</v>
          </cell>
          <cell r="D1599">
            <v>0.24</v>
          </cell>
          <cell r="E1599">
            <v>7.74</v>
          </cell>
          <cell r="F1599">
            <v>7.8900000000000006</v>
          </cell>
          <cell r="G1599">
            <v>8.1000000000000014</v>
          </cell>
          <cell r="H1599">
            <v>8.7000000000000011</v>
          </cell>
          <cell r="I1599">
            <v>9.15</v>
          </cell>
        </row>
        <row r="1600">
          <cell r="A1600">
            <v>102930</v>
          </cell>
          <cell r="B1600" t="str">
            <v/>
          </cell>
          <cell r="C1600">
            <v>7.5</v>
          </cell>
          <cell r="D1600">
            <v>0.09</v>
          </cell>
          <cell r="E1600">
            <v>7.59</v>
          </cell>
          <cell r="F1600">
            <v>7.74</v>
          </cell>
          <cell r="G1600">
            <v>7.95</v>
          </cell>
          <cell r="H1600">
            <v>8.5500000000000007</v>
          </cell>
          <cell r="I1600">
            <v>9</v>
          </cell>
        </row>
        <row r="1601">
          <cell r="A1601">
            <v>102936.46</v>
          </cell>
          <cell r="B1601" t="str">
            <v>PX</v>
          </cell>
          <cell r="C1601">
            <v>7.5</v>
          </cell>
          <cell r="D1601">
            <v>0</v>
          </cell>
          <cell r="E1601">
            <v>7.5</v>
          </cell>
          <cell r="F1601">
            <v>7.65</v>
          </cell>
          <cell r="G1601">
            <v>7.86</v>
          </cell>
          <cell r="H1601">
            <v>8.4600000000000009</v>
          </cell>
          <cell r="I1601">
            <v>8.91</v>
          </cell>
        </row>
        <row r="1602">
          <cell r="A1602">
            <v>102940</v>
          </cell>
          <cell r="B1602" t="str">
            <v/>
          </cell>
          <cell r="C1602">
            <v>7.5</v>
          </cell>
          <cell r="D1602">
            <v>0</v>
          </cell>
          <cell r="E1602">
            <v>7.5</v>
          </cell>
          <cell r="F1602">
            <v>7.65</v>
          </cell>
          <cell r="G1602">
            <v>7.86</v>
          </cell>
          <cell r="H1602">
            <v>8.4600000000000009</v>
          </cell>
          <cell r="I1602">
            <v>8.91</v>
          </cell>
        </row>
        <row r="1603">
          <cell r="A1603">
            <v>102950</v>
          </cell>
          <cell r="B1603" t="str">
            <v/>
          </cell>
          <cell r="C1603">
            <v>7.5</v>
          </cell>
          <cell r="D1603">
            <v>0</v>
          </cell>
          <cell r="E1603">
            <v>7.5</v>
          </cell>
          <cell r="F1603">
            <v>7.65</v>
          </cell>
          <cell r="G1603">
            <v>7.86</v>
          </cell>
          <cell r="H1603">
            <v>8.4600000000000009</v>
          </cell>
          <cell r="I1603">
            <v>8.91</v>
          </cell>
        </row>
        <row r="1604">
          <cell r="A1604">
            <v>102960</v>
          </cell>
          <cell r="B1604" t="str">
            <v/>
          </cell>
          <cell r="C1604">
            <v>7.5</v>
          </cell>
          <cell r="D1604">
            <v>0</v>
          </cell>
          <cell r="E1604">
            <v>7.5</v>
          </cell>
          <cell r="F1604">
            <v>7.65</v>
          </cell>
          <cell r="G1604">
            <v>7.86</v>
          </cell>
          <cell r="H1604">
            <v>8.4600000000000009</v>
          </cell>
          <cell r="I1604">
            <v>8.91</v>
          </cell>
        </row>
        <row r="1605">
          <cell r="A1605">
            <v>102970</v>
          </cell>
          <cell r="B1605" t="str">
            <v/>
          </cell>
          <cell r="C1605">
            <v>7.5</v>
          </cell>
          <cell r="D1605">
            <v>0</v>
          </cell>
          <cell r="E1605">
            <v>7.5</v>
          </cell>
          <cell r="F1605">
            <v>7.65</v>
          </cell>
          <cell r="G1605">
            <v>7.86</v>
          </cell>
          <cell r="H1605">
            <v>8.4600000000000009</v>
          </cell>
          <cell r="I1605">
            <v>8.91</v>
          </cell>
        </row>
        <row r="1606">
          <cell r="A1606">
            <v>102970.75</v>
          </cell>
          <cell r="B1606" t="str">
            <v>BS</v>
          </cell>
          <cell r="C1606">
            <v>7.5</v>
          </cell>
          <cell r="D1606">
            <v>0</v>
          </cell>
          <cell r="E1606">
            <v>7.5</v>
          </cell>
          <cell r="F1606">
            <v>7.65</v>
          </cell>
          <cell r="G1606">
            <v>7.86</v>
          </cell>
          <cell r="H1606">
            <v>8.4600000000000009</v>
          </cell>
          <cell r="I1606">
            <v>8.91</v>
          </cell>
        </row>
        <row r="1607">
          <cell r="A1607">
            <v>102977.51</v>
          </cell>
          <cell r="B1607" t="str">
            <v>BS</v>
          </cell>
          <cell r="C1607">
            <v>7.5</v>
          </cell>
          <cell r="D1607">
            <v>0</v>
          </cell>
          <cell r="E1607">
            <v>7.5</v>
          </cell>
          <cell r="F1607">
            <v>7.65</v>
          </cell>
          <cell r="G1607">
            <v>7.86</v>
          </cell>
          <cell r="H1607">
            <v>8.4600000000000009</v>
          </cell>
          <cell r="I1607">
            <v>8.91</v>
          </cell>
        </row>
        <row r="1608">
          <cell r="A1608">
            <v>102980</v>
          </cell>
          <cell r="B1608" t="str">
            <v/>
          </cell>
          <cell r="C1608">
            <v>7.5</v>
          </cell>
          <cell r="D1608">
            <v>0</v>
          </cell>
          <cell r="E1608">
            <v>7.5</v>
          </cell>
          <cell r="F1608">
            <v>7.65</v>
          </cell>
          <cell r="G1608">
            <v>7.86</v>
          </cell>
          <cell r="H1608">
            <v>8.4600000000000009</v>
          </cell>
          <cell r="I1608">
            <v>8.91</v>
          </cell>
        </row>
        <row r="1609">
          <cell r="A1609">
            <v>102990</v>
          </cell>
          <cell r="B1609" t="str">
            <v/>
          </cell>
          <cell r="C1609">
            <v>7.5</v>
          </cell>
          <cell r="D1609">
            <v>0</v>
          </cell>
          <cell r="E1609">
            <v>7.5</v>
          </cell>
          <cell r="F1609">
            <v>7.65</v>
          </cell>
          <cell r="G1609">
            <v>7.86</v>
          </cell>
          <cell r="H1609">
            <v>8.4600000000000009</v>
          </cell>
          <cell r="I1609">
            <v>8.91</v>
          </cell>
        </row>
        <row r="1610">
          <cell r="A1610">
            <v>103000</v>
          </cell>
          <cell r="B1610" t="str">
            <v/>
          </cell>
          <cell r="C1610">
            <v>7.5</v>
          </cell>
          <cell r="D1610">
            <v>0</v>
          </cell>
          <cell r="E1610">
            <v>7.5</v>
          </cell>
          <cell r="F1610">
            <v>7.65</v>
          </cell>
          <cell r="G1610">
            <v>7.86</v>
          </cell>
          <cell r="H1610">
            <v>8.4600000000000009</v>
          </cell>
          <cell r="I1610">
            <v>8.91</v>
          </cell>
        </row>
        <row r="1629">
          <cell r="A1629">
            <v>103000</v>
          </cell>
          <cell r="B1629" t="str">
            <v/>
          </cell>
          <cell r="C1629">
            <v>7.5</v>
          </cell>
          <cell r="D1629">
            <v>0</v>
          </cell>
          <cell r="E1629">
            <v>7.5</v>
          </cell>
          <cell r="F1629">
            <v>7.65</v>
          </cell>
          <cell r="G1629">
            <v>7.86</v>
          </cell>
          <cell r="H1629">
            <v>8.4600000000000009</v>
          </cell>
          <cell r="I1629">
            <v>8.91</v>
          </cell>
        </row>
        <row r="1630">
          <cell r="A1630">
            <v>103004.18</v>
          </cell>
          <cell r="B1630" t="str">
            <v>PX</v>
          </cell>
          <cell r="C1630">
            <v>7.5</v>
          </cell>
          <cell r="D1630">
            <v>0</v>
          </cell>
          <cell r="E1630">
            <v>7.5</v>
          </cell>
          <cell r="F1630">
            <v>7.65</v>
          </cell>
          <cell r="G1630">
            <v>7.86</v>
          </cell>
          <cell r="H1630">
            <v>8.4600000000000009</v>
          </cell>
          <cell r="I1630">
            <v>8.91</v>
          </cell>
        </row>
        <row r="1631">
          <cell r="A1631">
            <v>103010</v>
          </cell>
          <cell r="B1631" t="str">
            <v/>
          </cell>
          <cell r="C1631">
            <v>7.5</v>
          </cell>
          <cell r="D1631">
            <v>0.08</v>
          </cell>
          <cell r="E1631">
            <v>7.58</v>
          </cell>
          <cell r="F1631">
            <v>7.73</v>
          </cell>
          <cell r="G1631">
            <v>7.94</v>
          </cell>
          <cell r="H1631">
            <v>8.5400000000000009</v>
          </cell>
          <cell r="I1631">
            <v>8.99</v>
          </cell>
        </row>
        <row r="1632">
          <cell r="A1632">
            <v>103020</v>
          </cell>
          <cell r="B1632" t="str">
            <v/>
          </cell>
          <cell r="C1632">
            <v>7.5</v>
          </cell>
          <cell r="D1632">
            <v>0.23</v>
          </cell>
          <cell r="E1632">
            <v>7.73</v>
          </cell>
          <cell r="F1632">
            <v>7.8800000000000008</v>
          </cell>
          <cell r="G1632">
            <v>8.0900000000000016</v>
          </cell>
          <cell r="H1632">
            <v>8.6900000000000013</v>
          </cell>
          <cell r="I1632">
            <v>9.14</v>
          </cell>
        </row>
        <row r="1633">
          <cell r="A1633">
            <v>103024.18</v>
          </cell>
          <cell r="B1633" t="str">
            <v>PC</v>
          </cell>
          <cell r="C1633">
            <v>7.5</v>
          </cell>
          <cell r="D1633">
            <v>0.3</v>
          </cell>
          <cell r="E1633">
            <v>7.8</v>
          </cell>
          <cell r="F1633">
            <v>7.95</v>
          </cell>
          <cell r="G1633">
            <v>8.16</v>
          </cell>
          <cell r="H1633">
            <v>8.76</v>
          </cell>
          <cell r="I1633">
            <v>9.2099999999999991</v>
          </cell>
        </row>
        <row r="1634">
          <cell r="A1634">
            <v>103030</v>
          </cell>
          <cell r="B1634" t="str">
            <v/>
          </cell>
          <cell r="C1634">
            <v>7.5</v>
          </cell>
          <cell r="D1634">
            <v>0.38</v>
          </cell>
          <cell r="E1634">
            <v>7.88</v>
          </cell>
          <cell r="F1634">
            <v>8.0299999999999994</v>
          </cell>
          <cell r="G1634">
            <v>8.24</v>
          </cell>
          <cell r="H1634">
            <v>8.84</v>
          </cell>
          <cell r="I1634">
            <v>9.2899999999999991</v>
          </cell>
        </row>
        <row r="1635">
          <cell r="A1635">
            <v>103030.85</v>
          </cell>
          <cell r="B1635" t="str">
            <v>PY</v>
          </cell>
          <cell r="C1635">
            <v>7.5</v>
          </cell>
          <cell r="D1635">
            <v>0.4</v>
          </cell>
          <cell r="E1635">
            <v>7.9</v>
          </cell>
          <cell r="F1635">
            <v>8.0500000000000007</v>
          </cell>
          <cell r="G1635">
            <v>8.2600000000000016</v>
          </cell>
          <cell r="H1635">
            <v>8.8600000000000012</v>
          </cell>
          <cell r="I1635">
            <v>9.31</v>
          </cell>
        </row>
        <row r="1636">
          <cell r="A1636">
            <v>103040</v>
          </cell>
          <cell r="B1636" t="str">
            <v/>
          </cell>
          <cell r="C1636">
            <v>7.5</v>
          </cell>
          <cell r="D1636">
            <v>0.53</v>
          </cell>
          <cell r="E1636">
            <v>8.0299999999999994</v>
          </cell>
          <cell r="F1636">
            <v>8.18</v>
          </cell>
          <cell r="G1636">
            <v>8.39</v>
          </cell>
          <cell r="H1636">
            <v>8.99</v>
          </cell>
          <cell r="I1636">
            <v>9.44</v>
          </cell>
        </row>
        <row r="1637">
          <cell r="A1637">
            <v>103044.18</v>
          </cell>
          <cell r="B1637" t="str">
            <v>MSE</v>
          </cell>
          <cell r="C1637">
            <v>7.5</v>
          </cell>
          <cell r="D1637">
            <v>0.6</v>
          </cell>
          <cell r="E1637">
            <v>8.1</v>
          </cell>
          <cell r="F1637">
            <v>8.25</v>
          </cell>
          <cell r="G1637">
            <v>8.4600000000000009</v>
          </cell>
          <cell r="H1637">
            <v>9.06</v>
          </cell>
          <cell r="I1637">
            <v>9.51</v>
          </cell>
        </row>
        <row r="1638">
          <cell r="A1638">
            <v>103050</v>
          </cell>
          <cell r="B1638" t="str">
            <v/>
          </cell>
          <cell r="C1638">
            <v>7.5</v>
          </cell>
          <cell r="D1638">
            <v>0.6</v>
          </cell>
          <cell r="E1638">
            <v>8.1</v>
          </cell>
          <cell r="F1638">
            <v>8.25</v>
          </cell>
          <cell r="G1638">
            <v>8.4600000000000009</v>
          </cell>
          <cell r="H1638">
            <v>9.06</v>
          </cell>
          <cell r="I1638">
            <v>9.51</v>
          </cell>
        </row>
        <row r="1639">
          <cell r="A1639">
            <v>103060</v>
          </cell>
          <cell r="B1639" t="str">
            <v/>
          </cell>
          <cell r="C1639">
            <v>7.5</v>
          </cell>
          <cell r="D1639">
            <v>0.6</v>
          </cell>
          <cell r="E1639">
            <v>8.1</v>
          </cell>
          <cell r="F1639">
            <v>8.25</v>
          </cell>
          <cell r="G1639">
            <v>8.4600000000000009</v>
          </cell>
          <cell r="H1639">
            <v>9.06</v>
          </cell>
          <cell r="I1639">
            <v>9.51</v>
          </cell>
        </row>
        <row r="1640">
          <cell r="A1640">
            <v>103070</v>
          </cell>
          <cell r="B1640" t="str">
            <v/>
          </cell>
          <cell r="C1640">
            <v>7.5</v>
          </cell>
          <cell r="D1640">
            <v>0.6</v>
          </cell>
          <cell r="E1640">
            <v>8.1</v>
          </cell>
          <cell r="F1640">
            <v>8.25</v>
          </cell>
          <cell r="G1640">
            <v>8.4600000000000009</v>
          </cell>
          <cell r="H1640">
            <v>9.06</v>
          </cell>
          <cell r="I1640">
            <v>9.51</v>
          </cell>
        </row>
        <row r="1641">
          <cell r="A1641">
            <v>103080</v>
          </cell>
          <cell r="B1641" t="str">
            <v/>
          </cell>
          <cell r="C1641">
            <v>7.5</v>
          </cell>
          <cell r="D1641">
            <v>0.6</v>
          </cell>
          <cell r="E1641">
            <v>8.1</v>
          </cell>
          <cell r="F1641">
            <v>8.25</v>
          </cell>
          <cell r="G1641">
            <v>8.4600000000000009</v>
          </cell>
          <cell r="H1641">
            <v>9.06</v>
          </cell>
          <cell r="I1641">
            <v>9.51</v>
          </cell>
        </row>
        <row r="1642">
          <cell r="A1642">
            <v>103090</v>
          </cell>
          <cell r="B1642" t="str">
            <v/>
          </cell>
          <cell r="C1642">
            <v>7.5</v>
          </cell>
          <cell r="D1642">
            <v>0.6</v>
          </cell>
          <cell r="E1642">
            <v>8.1</v>
          </cell>
          <cell r="F1642">
            <v>8.25</v>
          </cell>
          <cell r="G1642">
            <v>8.4600000000000009</v>
          </cell>
          <cell r="H1642">
            <v>9.06</v>
          </cell>
          <cell r="I1642">
            <v>9.51</v>
          </cell>
        </row>
        <row r="1643">
          <cell r="A1643">
            <v>103100</v>
          </cell>
          <cell r="B1643" t="str">
            <v/>
          </cell>
          <cell r="C1643">
            <v>7.5</v>
          </cell>
          <cell r="D1643">
            <v>0.6</v>
          </cell>
          <cell r="E1643">
            <v>8.1</v>
          </cell>
          <cell r="F1643">
            <v>8.25</v>
          </cell>
          <cell r="G1643">
            <v>8.4600000000000009</v>
          </cell>
          <cell r="H1643">
            <v>9.06</v>
          </cell>
          <cell r="I1643">
            <v>9.51</v>
          </cell>
        </row>
        <row r="1644">
          <cell r="A1644">
            <v>103110</v>
          </cell>
          <cell r="B1644" t="str">
            <v/>
          </cell>
          <cell r="C1644">
            <v>7.5</v>
          </cell>
          <cell r="D1644">
            <v>0.6</v>
          </cell>
          <cell r="E1644">
            <v>8.1</v>
          </cell>
          <cell r="F1644">
            <v>8.25</v>
          </cell>
          <cell r="G1644">
            <v>8.4600000000000009</v>
          </cell>
          <cell r="H1644">
            <v>9.06</v>
          </cell>
          <cell r="I1644">
            <v>9.51</v>
          </cell>
        </row>
        <row r="1645">
          <cell r="A1645">
            <v>103120</v>
          </cell>
          <cell r="B1645" t="str">
            <v/>
          </cell>
          <cell r="C1645">
            <v>7.5</v>
          </cell>
          <cell r="D1645">
            <v>0.6</v>
          </cell>
          <cell r="E1645">
            <v>8.1</v>
          </cell>
          <cell r="F1645">
            <v>8.25</v>
          </cell>
          <cell r="G1645">
            <v>8.4600000000000009</v>
          </cell>
          <cell r="H1645">
            <v>9.06</v>
          </cell>
          <cell r="I1645">
            <v>9.51</v>
          </cell>
        </row>
        <row r="1646">
          <cell r="A1646">
            <v>103130</v>
          </cell>
          <cell r="B1646" t="str">
            <v/>
          </cell>
          <cell r="C1646">
            <v>7.5</v>
          </cell>
          <cell r="D1646">
            <v>0.6</v>
          </cell>
          <cell r="E1646">
            <v>8.1</v>
          </cell>
          <cell r="F1646">
            <v>8.25</v>
          </cell>
          <cell r="G1646">
            <v>8.4600000000000009</v>
          </cell>
          <cell r="H1646">
            <v>9.06</v>
          </cell>
          <cell r="I1646">
            <v>9.51</v>
          </cell>
        </row>
        <row r="1647">
          <cell r="A1647">
            <v>103140</v>
          </cell>
          <cell r="B1647" t="str">
            <v/>
          </cell>
          <cell r="C1647">
            <v>7.5</v>
          </cell>
          <cell r="D1647">
            <v>0.6</v>
          </cell>
          <cell r="E1647">
            <v>8.1</v>
          </cell>
          <cell r="F1647">
            <v>8.25</v>
          </cell>
          <cell r="G1647">
            <v>8.4600000000000009</v>
          </cell>
          <cell r="H1647">
            <v>9.06</v>
          </cell>
          <cell r="I1647">
            <v>9.51</v>
          </cell>
        </row>
        <row r="1648">
          <cell r="A1648">
            <v>103150</v>
          </cell>
          <cell r="B1648" t="str">
            <v/>
          </cell>
          <cell r="C1648">
            <v>7.5</v>
          </cell>
          <cell r="D1648">
            <v>0.6</v>
          </cell>
          <cell r="E1648">
            <v>8.1</v>
          </cell>
          <cell r="F1648">
            <v>8.25</v>
          </cell>
          <cell r="G1648">
            <v>8.4600000000000009</v>
          </cell>
          <cell r="H1648">
            <v>9.06</v>
          </cell>
          <cell r="I1648">
            <v>9.51</v>
          </cell>
        </row>
        <row r="1649">
          <cell r="A1649">
            <v>103160</v>
          </cell>
          <cell r="B1649" t="str">
            <v/>
          </cell>
          <cell r="C1649">
            <v>7.5</v>
          </cell>
          <cell r="D1649">
            <v>0.6</v>
          </cell>
          <cell r="E1649">
            <v>8.1</v>
          </cell>
          <cell r="F1649">
            <v>8.25</v>
          </cell>
          <cell r="G1649">
            <v>8.4600000000000009</v>
          </cell>
          <cell r="H1649">
            <v>9.06</v>
          </cell>
          <cell r="I1649">
            <v>9.51</v>
          </cell>
        </row>
        <row r="1650">
          <cell r="A1650">
            <v>103170</v>
          </cell>
          <cell r="B1650" t="str">
            <v/>
          </cell>
          <cell r="C1650">
            <v>7.5</v>
          </cell>
          <cell r="D1650">
            <v>0.6</v>
          </cell>
          <cell r="E1650">
            <v>8.1</v>
          </cell>
          <cell r="F1650">
            <v>8.25</v>
          </cell>
          <cell r="G1650">
            <v>8.4600000000000009</v>
          </cell>
          <cell r="H1650">
            <v>9.06</v>
          </cell>
          <cell r="I1650">
            <v>9.51</v>
          </cell>
        </row>
        <row r="1651">
          <cell r="A1651">
            <v>103180</v>
          </cell>
          <cell r="B1651" t="str">
            <v/>
          </cell>
          <cell r="C1651">
            <v>7.5</v>
          </cell>
          <cell r="D1651">
            <v>0.6</v>
          </cell>
          <cell r="E1651">
            <v>8.1</v>
          </cell>
          <cell r="F1651">
            <v>8.25</v>
          </cell>
          <cell r="G1651">
            <v>8.4600000000000009</v>
          </cell>
          <cell r="H1651">
            <v>9.06</v>
          </cell>
          <cell r="I1651">
            <v>9.51</v>
          </cell>
        </row>
        <row r="1652">
          <cell r="A1652">
            <v>103190</v>
          </cell>
          <cell r="B1652" t="str">
            <v/>
          </cell>
          <cell r="C1652">
            <v>7.5</v>
          </cell>
          <cell r="D1652">
            <v>0.6</v>
          </cell>
          <cell r="E1652">
            <v>8.1</v>
          </cell>
          <cell r="F1652">
            <v>8.25</v>
          </cell>
          <cell r="G1652">
            <v>8.4600000000000009</v>
          </cell>
          <cell r="H1652">
            <v>9.06</v>
          </cell>
          <cell r="I1652">
            <v>9.51</v>
          </cell>
        </row>
        <row r="1653">
          <cell r="A1653">
            <v>103200</v>
          </cell>
          <cell r="B1653" t="str">
            <v/>
          </cell>
          <cell r="C1653">
            <v>7.5</v>
          </cell>
          <cell r="D1653">
            <v>0.6</v>
          </cell>
          <cell r="E1653">
            <v>8.1</v>
          </cell>
          <cell r="F1653">
            <v>8.25</v>
          </cell>
          <cell r="G1653">
            <v>8.4600000000000009</v>
          </cell>
          <cell r="H1653">
            <v>9.06</v>
          </cell>
          <cell r="I1653">
            <v>9.51</v>
          </cell>
        </row>
        <row r="1654">
          <cell r="A1654">
            <v>103210</v>
          </cell>
          <cell r="B1654" t="str">
            <v/>
          </cell>
          <cell r="C1654">
            <v>7.5</v>
          </cell>
          <cell r="D1654">
            <v>0.6</v>
          </cell>
          <cell r="E1654">
            <v>8.1</v>
          </cell>
          <cell r="F1654">
            <v>8.25</v>
          </cell>
          <cell r="G1654">
            <v>8.4600000000000009</v>
          </cell>
          <cell r="H1654">
            <v>9.06</v>
          </cell>
          <cell r="I1654">
            <v>9.51</v>
          </cell>
        </row>
        <row r="1655">
          <cell r="A1655">
            <v>103220</v>
          </cell>
          <cell r="B1655" t="str">
            <v/>
          </cell>
          <cell r="C1655">
            <v>7.5</v>
          </cell>
          <cell r="D1655">
            <v>0.6</v>
          </cell>
          <cell r="E1655">
            <v>8.1</v>
          </cell>
          <cell r="F1655">
            <v>8.25</v>
          </cell>
          <cell r="G1655">
            <v>8.4600000000000009</v>
          </cell>
          <cell r="H1655">
            <v>9.06</v>
          </cell>
          <cell r="I1655">
            <v>9.51</v>
          </cell>
        </row>
        <row r="1656">
          <cell r="A1656">
            <v>103230</v>
          </cell>
          <cell r="B1656" t="str">
            <v/>
          </cell>
          <cell r="C1656">
            <v>7.5</v>
          </cell>
          <cell r="D1656">
            <v>0.6</v>
          </cell>
          <cell r="E1656">
            <v>8.1</v>
          </cell>
          <cell r="F1656">
            <v>8.25</v>
          </cell>
          <cell r="G1656">
            <v>8.4600000000000009</v>
          </cell>
          <cell r="H1656">
            <v>9.06</v>
          </cell>
          <cell r="I1656">
            <v>9.51</v>
          </cell>
        </row>
        <row r="1657">
          <cell r="A1657">
            <v>103240</v>
          </cell>
          <cell r="B1657" t="str">
            <v/>
          </cell>
          <cell r="C1657">
            <v>7.5</v>
          </cell>
          <cell r="D1657">
            <v>0.6</v>
          </cell>
          <cell r="E1657">
            <v>8.1</v>
          </cell>
          <cell r="F1657">
            <v>8.25</v>
          </cell>
          <cell r="G1657">
            <v>8.4600000000000009</v>
          </cell>
          <cell r="H1657">
            <v>9.06</v>
          </cell>
          <cell r="I1657">
            <v>9.51</v>
          </cell>
        </row>
        <row r="1658">
          <cell r="A1658">
            <v>103250</v>
          </cell>
          <cell r="B1658" t="str">
            <v/>
          </cell>
          <cell r="C1658">
            <v>7.5</v>
          </cell>
          <cell r="D1658">
            <v>0.6</v>
          </cell>
          <cell r="E1658">
            <v>8.1</v>
          </cell>
          <cell r="F1658">
            <v>8.25</v>
          </cell>
          <cell r="G1658">
            <v>8.4600000000000009</v>
          </cell>
          <cell r="H1658">
            <v>9.06</v>
          </cell>
          <cell r="I1658">
            <v>9.51</v>
          </cell>
        </row>
        <row r="1659">
          <cell r="A1659">
            <v>103260</v>
          </cell>
          <cell r="B1659" t="str">
            <v/>
          </cell>
          <cell r="C1659">
            <v>7.5</v>
          </cell>
          <cell r="D1659">
            <v>0.6</v>
          </cell>
          <cell r="E1659">
            <v>8.1</v>
          </cell>
          <cell r="F1659">
            <v>8.25</v>
          </cell>
          <cell r="G1659">
            <v>8.4600000000000009</v>
          </cell>
          <cell r="H1659">
            <v>9.06</v>
          </cell>
          <cell r="I1659">
            <v>9.51</v>
          </cell>
        </row>
        <row r="1660">
          <cell r="A1660">
            <v>103270</v>
          </cell>
          <cell r="B1660" t="str">
            <v/>
          </cell>
          <cell r="C1660">
            <v>7.5</v>
          </cell>
          <cell r="D1660">
            <v>0.6</v>
          </cell>
          <cell r="E1660">
            <v>8.1</v>
          </cell>
          <cell r="F1660">
            <v>8.25</v>
          </cell>
          <cell r="G1660">
            <v>8.4600000000000009</v>
          </cell>
          <cell r="H1660">
            <v>9.06</v>
          </cell>
          <cell r="I1660">
            <v>9.51</v>
          </cell>
        </row>
        <row r="1661">
          <cell r="A1661">
            <v>103280</v>
          </cell>
          <cell r="B1661" t="str">
            <v/>
          </cell>
          <cell r="C1661">
            <v>7.5</v>
          </cell>
          <cell r="D1661">
            <v>0.6</v>
          </cell>
          <cell r="E1661">
            <v>8.1</v>
          </cell>
          <cell r="F1661">
            <v>8.25</v>
          </cell>
          <cell r="G1661">
            <v>8.4600000000000009</v>
          </cell>
          <cell r="H1661">
            <v>9.06</v>
          </cell>
          <cell r="I1661">
            <v>9.51</v>
          </cell>
        </row>
        <row r="1662">
          <cell r="A1662">
            <v>103290</v>
          </cell>
          <cell r="B1662" t="str">
            <v/>
          </cell>
          <cell r="C1662">
            <v>7.5</v>
          </cell>
          <cell r="D1662">
            <v>0.6</v>
          </cell>
          <cell r="E1662">
            <v>8.1</v>
          </cell>
          <cell r="F1662">
            <v>8.25</v>
          </cell>
          <cell r="G1662">
            <v>8.4600000000000009</v>
          </cell>
          <cell r="H1662">
            <v>9.06</v>
          </cell>
          <cell r="I1662">
            <v>9.51</v>
          </cell>
        </row>
        <row r="1663">
          <cell r="A1663">
            <v>103300</v>
          </cell>
          <cell r="B1663" t="str">
            <v/>
          </cell>
          <cell r="C1663">
            <v>7.5</v>
          </cell>
          <cell r="D1663">
            <v>0.6</v>
          </cell>
          <cell r="E1663">
            <v>8.1</v>
          </cell>
          <cell r="F1663">
            <v>8.25</v>
          </cell>
          <cell r="G1663">
            <v>8.4600000000000009</v>
          </cell>
          <cell r="H1663">
            <v>9.06</v>
          </cell>
          <cell r="I1663">
            <v>9.51</v>
          </cell>
        </row>
        <row r="1664">
          <cell r="A1664">
            <v>103310</v>
          </cell>
          <cell r="B1664" t="str">
            <v/>
          </cell>
          <cell r="C1664">
            <v>7.5</v>
          </cell>
          <cell r="D1664">
            <v>0.6</v>
          </cell>
          <cell r="E1664">
            <v>8.1</v>
          </cell>
          <cell r="F1664">
            <v>8.25</v>
          </cell>
          <cell r="G1664">
            <v>8.4600000000000009</v>
          </cell>
          <cell r="H1664">
            <v>9.06</v>
          </cell>
          <cell r="I1664">
            <v>9.51</v>
          </cell>
        </row>
        <row r="1665">
          <cell r="A1665">
            <v>103320</v>
          </cell>
          <cell r="B1665" t="str">
            <v/>
          </cell>
          <cell r="C1665">
            <v>7.5</v>
          </cell>
          <cell r="D1665">
            <v>0.6</v>
          </cell>
          <cell r="E1665">
            <v>8.1</v>
          </cell>
          <cell r="F1665">
            <v>8.25</v>
          </cell>
          <cell r="G1665">
            <v>8.4600000000000009</v>
          </cell>
          <cell r="H1665">
            <v>9.06</v>
          </cell>
          <cell r="I1665">
            <v>9.51</v>
          </cell>
        </row>
        <row r="1666">
          <cell r="A1666">
            <v>103328.07</v>
          </cell>
          <cell r="B1666" t="str">
            <v>MSE</v>
          </cell>
          <cell r="C1666">
            <v>7.5</v>
          </cell>
          <cell r="D1666">
            <v>0.6</v>
          </cell>
          <cell r="E1666">
            <v>8.1</v>
          </cell>
          <cell r="F1666">
            <v>8.25</v>
          </cell>
          <cell r="G1666">
            <v>8.4600000000000009</v>
          </cell>
          <cell r="H1666">
            <v>9.06</v>
          </cell>
          <cell r="I1666">
            <v>9.51</v>
          </cell>
        </row>
        <row r="1667">
          <cell r="A1667">
            <v>103330</v>
          </cell>
          <cell r="B1667" t="str">
            <v/>
          </cell>
          <cell r="C1667">
            <v>7.5</v>
          </cell>
          <cell r="D1667">
            <v>0.56999999999999995</v>
          </cell>
          <cell r="E1667">
            <v>8.07</v>
          </cell>
          <cell r="F1667">
            <v>8.2200000000000006</v>
          </cell>
          <cell r="G1667">
            <v>8.4300000000000015</v>
          </cell>
          <cell r="H1667">
            <v>9.0300000000000011</v>
          </cell>
          <cell r="I1667">
            <v>9.48</v>
          </cell>
        </row>
        <row r="1668">
          <cell r="A1668">
            <v>103340</v>
          </cell>
          <cell r="B1668" t="str">
            <v/>
          </cell>
          <cell r="C1668">
            <v>7.5</v>
          </cell>
          <cell r="D1668">
            <v>0.42</v>
          </cell>
          <cell r="E1668">
            <v>7.92</v>
          </cell>
          <cell r="F1668">
            <v>8.07</v>
          </cell>
          <cell r="G1668">
            <v>8.2800000000000011</v>
          </cell>
          <cell r="H1668">
            <v>8.8800000000000008</v>
          </cell>
          <cell r="I1668">
            <v>9.33</v>
          </cell>
        </row>
        <row r="1669">
          <cell r="A1669">
            <v>103341.4</v>
          </cell>
          <cell r="B1669" t="str">
            <v>PY</v>
          </cell>
          <cell r="C1669">
            <v>7.5</v>
          </cell>
          <cell r="D1669">
            <v>0.4</v>
          </cell>
          <cell r="E1669">
            <v>7.9</v>
          </cell>
          <cell r="F1669">
            <v>8.0500000000000007</v>
          </cell>
          <cell r="G1669">
            <v>8.2600000000000016</v>
          </cell>
          <cell r="H1669">
            <v>8.8600000000000012</v>
          </cell>
          <cell r="I1669">
            <v>9.31</v>
          </cell>
        </row>
        <row r="1670">
          <cell r="A1670">
            <v>103348.07</v>
          </cell>
          <cell r="B1670" t="str">
            <v>PT</v>
          </cell>
          <cell r="C1670">
            <v>7.5</v>
          </cell>
          <cell r="D1670">
            <v>0.3</v>
          </cell>
          <cell r="E1670">
            <v>7.8</v>
          </cell>
          <cell r="F1670">
            <v>7.95</v>
          </cell>
          <cell r="G1670">
            <v>8.16</v>
          </cell>
          <cell r="H1670">
            <v>8.76</v>
          </cell>
          <cell r="I1670">
            <v>9.2099999999999991</v>
          </cell>
        </row>
        <row r="1671">
          <cell r="A1671">
            <v>103350</v>
          </cell>
          <cell r="B1671" t="str">
            <v/>
          </cell>
          <cell r="C1671">
            <v>7.5</v>
          </cell>
          <cell r="D1671">
            <v>0.27</v>
          </cell>
          <cell r="E1671">
            <v>7.77</v>
          </cell>
          <cell r="F1671">
            <v>7.92</v>
          </cell>
          <cell r="G1671">
            <v>8.1300000000000008</v>
          </cell>
          <cell r="H1671">
            <v>8.73</v>
          </cell>
          <cell r="I1671">
            <v>9.18</v>
          </cell>
        </row>
        <row r="1672">
          <cell r="A1672">
            <v>103360</v>
          </cell>
          <cell r="B1672" t="str">
            <v/>
          </cell>
          <cell r="C1672">
            <v>7.5</v>
          </cell>
          <cell r="D1672">
            <v>0.12</v>
          </cell>
          <cell r="E1672">
            <v>7.62</v>
          </cell>
          <cell r="F1672">
            <v>7.7700000000000005</v>
          </cell>
          <cell r="G1672">
            <v>7.98</v>
          </cell>
          <cell r="H1672">
            <v>8.58</v>
          </cell>
          <cell r="I1672">
            <v>9.0299999999999994</v>
          </cell>
        </row>
        <row r="1673">
          <cell r="A1673">
            <v>103368.07</v>
          </cell>
          <cell r="B1673" t="str">
            <v>PX</v>
          </cell>
          <cell r="C1673">
            <v>7.5</v>
          </cell>
          <cell r="D1673">
            <v>0</v>
          </cell>
          <cell r="E1673">
            <v>7.5</v>
          </cell>
          <cell r="F1673">
            <v>7.65</v>
          </cell>
          <cell r="G1673">
            <v>7.86</v>
          </cell>
          <cell r="H1673">
            <v>8.4600000000000009</v>
          </cell>
          <cell r="I1673">
            <v>8.91</v>
          </cell>
        </row>
        <row r="1674">
          <cell r="A1674">
            <v>103370</v>
          </cell>
          <cell r="B1674" t="str">
            <v/>
          </cell>
          <cell r="C1674">
            <v>7.5</v>
          </cell>
          <cell r="D1674">
            <v>0</v>
          </cell>
          <cell r="E1674">
            <v>7.5</v>
          </cell>
          <cell r="F1674">
            <v>7.65</v>
          </cell>
          <cell r="G1674">
            <v>7.86</v>
          </cell>
          <cell r="H1674">
            <v>8.4600000000000009</v>
          </cell>
          <cell r="I1674">
            <v>8.91</v>
          </cell>
        </row>
        <row r="1675">
          <cell r="A1675">
            <v>103380</v>
          </cell>
          <cell r="B1675" t="str">
            <v/>
          </cell>
          <cell r="C1675">
            <v>7.5</v>
          </cell>
          <cell r="D1675">
            <v>0</v>
          </cell>
          <cell r="E1675">
            <v>7.5</v>
          </cell>
          <cell r="F1675">
            <v>7.65</v>
          </cell>
          <cell r="G1675">
            <v>7.86</v>
          </cell>
          <cell r="H1675">
            <v>8.4600000000000009</v>
          </cell>
          <cell r="I1675">
            <v>8.91</v>
          </cell>
        </row>
        <row r="1676">
          <cell r="A1676">
            <v>103390</v>
          </cell>
          <cell r="B1676" t="str">
            <v/>
          </cell>
          <cell r="C1676">
            <v>7.5</v>
          </cell>
          <cell r="D1676">
            <v>0</v>
          </cell>
          <cell r="E1676">
            <v>7.5</v>
          </cell>
          <cell r="F1676">
            <v>7.65</v>
          </cell>
          <cell r="G1676">
            <v>7.86</v>
          </cell>
          <cell r="H1676">
            <v>8.4600000000000009</v>
          </cell>
          <cell r="I1676">
            <v>8.91</v>
          </cell>
        </row>
        <row r="1677">
          <cell r="A1677">
            <v>103394.74</v>
          </cell>
          <cell r="B1677" t="str">
            <v>BS</v>
          </cell>
          <cell r="C1677">
            <v>7.5</v>
          </cell>
          <cell r="D1677">
            <v>0</v>
          </cell>
          <cell r="E1677">
            <v>7.5</v>
          </cell>
          <cell r="F1677">
            <v>7.65</v>
          </cell>
          <cell r="G1677">
            <v>7.86</v>
          </cell>
          <cell r="H1677">
            <v>8.4600000000000009</v>
          </cell>
          <cell r="I1677">
            <v>8.91</v>
          </cell>
        </row>
        <row r="1678">
          <cell r="A1678">
            <v>103400</v>
          </cell>
          <cell r="B1678" t="str">
            <v/>
          </cell>
          <cell r="C1678">
            <v>7.5</v>
          </cell>
          <cell r="D1678">
            <v>0</v>
          </cell>
          <cell r="E1678">
            <v>7.5</v>
          </cell>
          <cell r="F1678">
            <v>7.65</v>
          </cell>
          <cell r="G1678">
            <v>7.86</v>
          </cell>
          <cell r="H1678">
            <v>8.4600000000000009</v>
          </cell>
          <cell r="I1678">
            <v>8.91</v>
          </cell>
        </row>
        <row r="1679">
          <cell r="A1679">
            <v>103410</v>
          </cell>
          <cell r="B1679" t="str">
            <v/>
          </cell>
          <cell r="C1679">
            <v>7.5</v>
          </cell>
          <cell r="D1679">
            <v>0</v>
          </cell>
          <cell r="E1679">
            <v>7.5</v>
          </cell>
          <cell r="F1679">
            <v>7.65</v>
          </cell>
          <cell r="G1679">
            <v>7.86</v>
          </cell>
          <cell r="H1679">
            <v>8.4600000000000009</v>
          </cell>
          <cell r="I1679">
            <v>8.91</v>
          </cell>
        </row>
        <row r="1680">
          <cell r="A1680">
            <v>103420</v>
          </cell>
          <cell r="B1680" t="str">
            <v/>
          </cell>
          <cell r="C1680">
            <v>7.5</v>
          </cell>
          <cell r="D1680">
            <v>0</v>
          </cell>
          <cell r="E1680">
            <v>7.5</v>
          </cell>
          <cell r="F1680">
            <v>7.65</v>
          </cell>
          <cell r="G1680">
            <v>7.86</v>
          </cell>
          <cell r="H1680">
            <v>8.4600000000000009</v>
          </cell>
          <cell r="I1680">
            <v>8.91</v>
          </cell>
        </row>
        <row r="1681">
          <cell r="A1681">
            <v>103430</v>
          </cell>
          <cell r="B1681" t="str">
            <v/>
          </cell>
          <cell r="C1681">
            <v>7.5</v>
          </cell>
          <cell r="D1681">
            <v>0</v>
          </cell>
          <cell r="E1681">
            <v>7.5</v>
          </cell>
          <cell r="F1681">
            <v>7.65</v>
          </cell>
          <cell r="G1681">
            <v>7.86</v>
          </cell>
          <cell r="H1681">
            <v>8.4600000000000009</v>
          </cell>
          <cell r="I1681">
            <v>8.91</v>
          </cell>
        </row>
        <row r="1682">
          <cell r="A1682">
            <v>103440</v>
          </cell>
          <cell r="B1682" t="str">
            <v/>
          </cell>
          <cell r="C1682">
            <v>7.5</v>
          </cell>
          <cell r="D1682">
            <v>0</v>
          </cell>
          <cell r="E1682">
            <v>7.5</v>
          </cell>
          <cell r="F1682">
            <v>7.65</v>
          </cell>
          <cell r="G1682">
            <v>7.86</v>
          </cell>
          <cell r="H1682">
            <v>8.4600000000000009</v>
          </cell>
          <cell r="I1682">
            <v>8.91</v>
          </cell>
        </row>
        <row r="1683">
          <cell r="A1683">
            <v>103450</v>
          </cell>
          <cell r="B1683" t="str">
            <v/>
          </cell>
          <cell r="C1683">
            <v>7.5</v>
          </cell>
          <cell r="D1683">
            <v>0</v>
          </cell>
          <cell r="E1683">
            <v>7.5</v>
          </cell>
          <cell r="F1683">
            <v>7.65</v>
          </cell>
          <cell r="G1683">
            <v>7.86</v>
          </cell>
          <cell r="H1683">
            <v>8.4600000000000009</v>
          </cell>
          <cell r="I1683">
            <v>8.91</v>
          </cell>
        </row>
        <row r="1684">
          <cell r="A1684">
            <v>103460</v>
          </cell>
          <cell r="B1684" t="str">
            <v/>
          </cell>
          <cell r="C1684">
            <v>7.5</v>
          </cell>
          <cell r="D1684">
            <v>0</v>
          </cell>
          <cell r="E1684">
            <v>7.5</v>
          </cell>
          <cell r="F1684">
            <v>7.65</v>
          </cell>
          <cell r="G1684">
            <v>7.86</v>
          </cell>
          <cell r="H1684">
            <v>8.4600000000000009</v>
          </cell>
          <cell r="I1684">
            <v>8.91</v>
          </cell>
        </row>
        <row r="1685">
          <cell r="A1685">
            <v>103470</v>
          </cell>
          <cell r="B1685" t="str">
            <v/>
          </cell>
          <cell r="C1685">
            <v>7.5</v>
          </cell>
          <cell r="D1685">
            <v>0</v>
          </cell>
          <cell r="E1685">
            <v>7.5</v>
          </cell>
          <cell r="F1685">
            <v>7.65</v>
          </cell>
          <cell r="G1685">
            <v>7.86</v>
          </cell>
          <cell r="H1685">
            <v>8.4600000000000009</v>
          </cell>
          <cell r="I1685">
            <v>8.91</v>
          </cell>
        </row>
        <row r="1686">
          <cell r="A1686">
            <v>103480</v>
          </cell>
          <cell r="B1686" t="str">
            <v/>
          </cell>
          <cell r="C1686">
            <v>7.5</v>
          </cell>
          <cell r="D1686">
            <v>0</v>
          </cell>
          <cell r="E1686">
            <v>7.5</v>
          </cell>
          <cell r="F1686">
            <v>7.65</v>
          </cell>
          <cell r="G1686">
            <v>7.86</v>
          </cell>
          <cell r="H1686">
            <v>8.4600000000000009</v>
          </cell>
          <cell r="I1686">
            <v>8.91</v>
          </cell>
        </row>
        <row r="1687">
          <cell r="A1687">
            <v>103490</v>
          </cell>
          <cell r="B1687" t="str">
            <v/>
          </cell>
          <cell r="C1687">
            <v>7.5</v>
          </cell>
          <cell r="D1687">
            <v>0</v>
          </cell>
          <cell r="E1687">
            <v>7.5</v>
          </cell>
          <cell r="F1687">
            <v>7.65</v>
          </cell>
          <cell r="G1687">
            <v>7.86</v>
          </cell>
          <cell r="H1687">
            <v>8.4600000000000009</v>
          </cell>
          <cell r="I1687">
            <v>8.91</v>
          </cell>
        </row>
        <row r="1688">
          <cell r="A1688">
            <v>103500</v>
          </cell>
          <cell r="B1688" t="str">
            <v/>
          </cell>
          <cell r="C1688">
            <v>7.5</v>
          </cell>
          <cell r="D1688">
            <v>0</v>
          </cell>
          <cell r="E1688">
            <v>7.5</v>
          </cell>
          <cell r="F1688">
            <v>7.65</v>
          </cell>
          <cell r="G1688">
            <v>7.86</v>
          </cell>
          <cell r="H1688">
            <v>8.4600000000000009</v>
          </cell>
          <cell r="I1688">
            <v>8.91</v>
          </cell>
        </row>
        <row r="1689">
          <cell r="A1689">
            <v>103510</v>
          </cell>
          <cell r="B1689" t="str">
            <v/>
          </cell>
          <cell r="C1689">
            <v>7.5</v>
          </cell>
          <cell r="D1689">
            <v>0</v>
          </cell>
          <cell r="E1689">
            <v>7.5</v>
          </cell>
          <cell r="F1689">
            <v>7.65</v>
          </cell>
          <cell r="G1689">
            <v>7.86</v>
          </cell>
          <cell r="H1689">
            <v>8.4600000000000009</v>
          </cell>
          <cell r="I1689">
            <v>8.91</v>
          </cell>
        </row>
        <row r="1690">
          <cell r="A1690">
            <v>103520</v>
          </cell>
          <cell r="B1690" t="str">
            <v/>
          </cell>
          <cell r="C1690">
            <v>7.5</v>
          </cell>
          <cell r="D1690">
            <v>0</v>
          </cell>
          <cell r="E1690">
            <v>7.5</v>
          </cell>
          <cell r="F1690">
            <v>7.65</v>
          </cell>
          <cell r="G1690">
            <v>7.86</v>
          </cell>
          <cell r="H1690">
            <v>8.4600000000000009</v>
          </cell>
          <cell r="I1690">
            <v>8.91</v>
          </cell>
        </row>
        <row r="1691">
          <cell r="A1691">
            <v>103530</v>
          </cell>
          <cell r="B1691" t="str">
            <v/>
          </cell>
          <cell r="C1691">
            <v>7.5</v>
          </cell>
          <cell r="D1691">
            <v>0</v>
          </cell>
          <cell r="E1691">
            <v>7.5</v>
          </cell>
          <cell r="F1691">
            <v>7.65</v>
          </cell>
          <cell r="G1691">
            <v>7.86</v>
          </cell>
          <cell r="H1691">
            <v>8.4600000000000009</v>
          </cell>
          <cell r="I1691">
            <v>8.91</v>
          </cell>
        </row>
        <row r="1692">
          <cell r="A1692">
            <v>103540</v>
          </cell>
          <cell r="B1692" t="str">
            <v/>
          </cell>
          <cell r="C1692">
            <v>7.5</v>
          </cell>
          <cell r="D1692">
            <v>0</v>
          </cell>
          <cell r="E1692">
            <v>7.5</v>
          </cell>
          <cell r="F1692">
            <v>7.65</v>
          </cell>
          <cell r="G1692">
            <v>7.86</v>
          </cell>
          <cell r="H1692">
            <v>8.4600000000000009</v>
          </cell>
          <cell r="I1692">
            <v>8.91</v>
          </cell>
        </row>
        <row r="1693">
          <cell r="A1693">
            <v>103550</v>
          </cell>
          <cell r="B1693" t="str">
            <v/>
          </cell>
          <cell r="C1693">
            <v>7.5</v>
          </cell>
          <cell r="D1693">
            <v>0</v>
          </cell>
          <cell r="E1693">
            <v>7.5</v>
          </cell>
          <cell r="F1693">
            <v>7.65</v>
          </cell>
          <cell r="G1693">
            <v>7.86</v>
          </cell>
          <cell r="H1693">
            <v>8.4600000000000009</v>
          </cell>
          <cell r="I1693">
            <v>8.91</v>
          </cell>
        </row>
        <row r="1694">
          <cell r="A1694">
            <v>103560</v>
          </cell>
          <cell r="B1694" t="str">
            <v/>
          </cell>
          <cell r="C1694">
            <v>7.5</v>
          </cell>
          <cell r="D1694">
            <v>0</v>
          </cell>
          <cell r="E1694">
            <v>7.5</v>
          </cell>
          <cell r="F1694">
            <v>7.65</v>
          </cell>
          <cell r="G1694">
            <v>7.86</v>
          </cell>
          <cell r="H1694">
            <v>8.4600000000000009</v>
          </cell>
          <cell r="I1694">
            <v>8.91</v>
          </cell>
        </row>
        <row r="1695">
          <cell r="A1695">
            <v>103570</v>
          </cell>
          <cell r="B1695" t="str">
            <v/>
          </cell>
          <cell r="C1695">
            <v>7.5</v>
          </cell>
          <cell r="D1695">
            <v>0</v>
          </cell>
          <cell r="E1695">
            <v>7.5</v>
          </cell>
          <cell r="F1695">
            <v>7.65</v>
          </cell>
          <cell r="G1695">
            <v>7.86</v>
          </cell>
          <cell r="H1695">
            <v>8.4600000000000009</v>
          </cell>
          <cell r="I1695">
            <v>8.91</v>
          </cell>
        </row>
        <row r="1696">
          <cell r="A1696">
            <v>103580</v>
          </cell>
          <cell r="B1696" t="str">
            <v/>
          </cell>
          <cell r="C1696">
            <v>7.5</v>
          </cell>
          <cell r="D1696">
            <v>0</v>
          </cell>
          <cell r="E1696">
            <v>7.5</v>
          </cell>
          <cell r="F1696">
            <v>7.65</v>
          </cell>
          <cell r="G1696">
            <v>7.86</v>
          </cell>
          <cell r="H1696">
            <v>8.4600000000000009</v>
          </cell>
          <cell r="I1696">
            <v>8.91</v>
          </cell>
        </row>
        <row r="1697">
          <cell r="A1697">
            <v>103590</v>
          </cell>
          <cell r="B1697" t="str">
            <v/>
          </cell>
          <cell r="C1697">
            <v>7.5</v>
          </cell>
          <cell r="D1697">
            <v>0</v>
          </cell>
          <cell r="E1697">
            <v>7.5</v>
          </cell>
          <cell r="F1697">
            <v>7.65</v>
          </cell>
          <cell r="G1697">
            <v>7.86</v>
          </cell>
          <cell r="H1697">
            <v>8.4600000000000009</v>
          </cell>
          <cell r="I1697">
            <v>8.91</v>
          </cell>
        </row>
        <row r="1698">
          <cell r="A1698">
            <v>103595.13</v>
          </cell>
          <cell r="B1698" t="str">
            <v>BS</v>
          </cell>
          <cell r="C1698">
            <v>7.5</v>
          </cell>
          <cell r="D1698">
            <v>0</v>
          </cell>
          <cell r="E1698">
            <v>7.5</v>
          </cell>
          <cell r="F1698">
            <v>7.65</v>
          </cell>
          <cell r="G1698">
            <v>7.86</v>
          </cell>
          <cell r="H1698">
            <v>8.4600000000000009</v>
          </cell>
          <cell r="I1698">
            <v>8.91</v>
          </cell>
        </row>
        <row r="1699">
          <cell r="A1699">
            <v>103600</v>
          </cell>
          <cell r="B1699" t="str">
            <v/>
          </cell>
          <cell r="C1699">
            <v>7.5</v>
          </cell>
          <cell r="D1699">
            <v>0</v>
          </cell>
          <cell r="E1699">
            <v>7.5</v>
          </cell>
          <cell r="F1699">
            <v>7.65</v>
          </cell>
          <cell r="G1699">
            <v>7.86</v>
          </cell>
          <cell r="H1699">
            <v>8.4600000000000009</v>
          </cell>
          <cell r="I1699">
            <v>8.91</v>
          </cell>
        </row>
        <row r="1700">
          <cell r="A1700">
            <v>103610</v>
          </cell>
          <cell r="B1700" t="str">
            <v/>
          </cell>
          <cell r="C1700">
            <v>7.5</v>
          </cell>
          <cell r="D1700">
            <v>0</v>
          </cell>
          <cell r="E1700">
            <v>7.5</v>
          </cell>
          <cell r="F1700">
            <v>7.65</v>
          </cell>
          <cell r="G1700">
            <v>7.86</v>
          </cell>
          <cell r="H1700">
            <v>8.4600000000000009</v>
          </cell>
          <cell r="I1700">
            <v>8.91</v>
          </cell>
        </row>
        <row r="1701">
          <cell r="A1701">
            <v>103620</v>
          </cell>
          <cell r="B1701" t="str">
            <v/>
          </cell>
          <cell r="C1701">
            <v>7.5</v>
          </cell>
          <cell r="D1701">
            <v>0</v>
          </cell>
          <cell r="E1701">
            <v>7.5</v>
          </cell>
          <cell r="F1701">
            <v>7.65</v>
          </cell>
          <cell r="G1701">
            <v>7.86</v>
          </cell>
          <cell r="H1701">
            <v>8.4600000000000009</v>
          </cell>
          <cell r="I1701">
            <v>8.91</v>
          </cell>
        </row>
        <row r="1702">
          <cell r="A1702">
            <v>103625.13</v>
          </cell>
          <cell r="B1702" t="str">
            <v>PX</v>
          </cell>
          <cell r="C1702">
            <v>7.5</v>
          </cell>
          <cell r="D1702">
            <v>0</v>
          </cell>
          <cell r="E1702">
            <v>7.5</v>
          </cell>
          <cell r="F1702">
            <v>7.65</v>
          </cell>
          <cell r="G1702">
            <v>7.86</v>
          </cell>
          <cell r="H1702">
            <v>8.4600000000000009</v>
          </cell>
          <cell r="I1702">
            <v>8.91</v>
          </cell>
        </row>
        <row r="1703">
          <cell r="A1703">
            <v>103630</v>
          </cell>
          <cell r="B1703" t="str">
            <v/>
          </cell>
          <cell r="C1703">
            <v>7.5</v>
          </cell>
          <cell r="D1703">
            <v>0.09</v>
          </cell>
          <cell r="E1703">
            <v>7.59</v>
          </cell>
          <cell r="F1703">
            <v>7.74</v>
          </cell>
          <cell r="G1703">
            <v>7.95</v>
          </cell>
          <cell r="H1703">
            <v>8.5500000000000007</v>
          </cell>
          <cell r="I1703">
            <v>9</v>
          </cell>
        </row>
        <row r="1704">
          <cell r="A1704">
            <v>103640</v>
          </cell>
          <cell r="B1704" t="str">
            <v/>
          </cell>
          <cell r="C1704">
            <v>7.5</v>
          </cell>
          <cell r="D1704">
            <v>0.28999999999999998</v>
          </cell>
          <cell r="E1704">
            <v>7.79</v>
          </cell>
          <cell r="F1704">
            <v>7.94</v>
          </cell>
          <cell r="G1704">
            <v>8.15</v>
          </cell>
          <cell r="H1704">
            <v>8.75</v>
          </cell>
          <cell r="I1704">
            <v>9.1999999999999993</v>
          </cell>
        </row>
        <row r="1705">
          <cell r="A1705">
            <v>103640.13</v>
          </cell>
          <cell r="B1705" t="str">
            <v>PC</v>
          </cell>
          <cell r="C1705">
            <v>7.5</v>
          </cell>
          <cell r="D1705">
            <v>0.3</v>
          </cell>
          <cell r="E1705">
            <v>7.8</v>
          </cell>
          <cell r="F1705">
            <v>7.95</v>
          </cell>
          <cell r="G1705">
            <v>8.16</v>
          </cell>
          <cell r="H1705">
            <v>8.76</v>
          </cell>
          <cell r="I1705">
            <v>9.2099999999999991</v>
          </cell>
        </row>
        <row r="1706">
          <cell r="A1706">
            <v>103650</v>
          </cell>
          <cell r="B1706" t="str">
            <v/>
          </cell>
          <cell r="C1706">
            <v>7.5</v>
          </cell>
          <cell r="D1706">
            <v>0.49</v>
          </cell>
          <cell r="E1706">
            <v>7.99</v>
          </cell>
          <cell r="F1706">
            <v>8.14</v>
          </cell>
          <cell r="G1706">
            <v>8.3500000000000014</v>
          </cell>
          <cell r="H1706">
            <v>8.9500000000000011</v>
          </cell>
          <cell r="I1706">
            <v>9.4</v>
          </cell>
        </row>
        <row r="1707">
          <cell r="A1707">
            <v>103655.13</v>
          </cell>
          <cell r="B1707" t="str">
            <v>PY - MSE</v>
          </cell>
          <cell r="C1707">
            <v>7.5</v>
          </cell>
          <cell r="D1707">
            <v>0.6</v>
          </cell>
          <cell r="E1707">
            <v>8.1</v>
          </cell>
          <cell r="F1707">
            <v>8.25</v>
          </cell>
          <cell r="G1707">
            <v>8.4600000000000009</v>
          </cell>
          <cell r="H1707">
            <v>9.06</v>
          </cell>
          <cell r="I1707">
            <v>9.51</v>
          </cell>
        </row>
        <row r="1708">
          <cell r="A1708">
            <v>103660</v>
          </cell>
          <cell r="B1708" t="str">
            <v/>
          </cell>
          <cell r="C1708">
            <v>7.5</v>
          </cell>
          <cell r="D1708">
            <v>0.6</v>
          </cell>
          <cell r="E1708">
            <v>8.1</v>
          </cell>
          <cell r="F1708">
            <v>8.25</v>
          </cell>
          <cell r="G1708">
            <v>8.4600000000000009</v>
          </cell>
          <cell r="H1708">
            <v>9.06</v>
          </cell>
          <cell r="I1708">
            <v>9.51</v>
          </cell>
        </row>
        <row r="1709">
          <cell r="A1709">
            <v>103670</v>
          </cell>
          <cell r="B1709" t="str">
            <v/>
          </cell>
          <cell r="C1709">
            <v>7.5</v>
          </cell>
          <cell r="D1709">
            <v>0.6</v>
          </cell>
          <cell r="E1709">
            <v>8.1</v>
          </cell>
          <cell r="F1709">
            <v>8.25</v>
          </cell>
          <cell r="G1709">
            <v>8.4600000000000009</v>
          </cell>
          <cell r="H1709">
            <v>9.06</v>
          </cell>
          <cell r="I1709">
            <v>9.51</v>
          </cell>
        </row>
        <row r="1710">
          <cell r="A1710">
            <v>103680</v>
          </cell>
          <cell r="B1710" t="str">
            <v/>
          </cell>
          <cell r="C1710">
            <v>7.5</v>
          </cell>
          <cell r="D1710">
            <v>0.6</v>
          </cell>
          <cell r="E1710">
            <v>8.1</v>
          </cell>
          <cell r="F1710">
            <v>8.25</v>
          </cell>
          <cell r="G1710">
            <v>8.4600000000000009</v>
          </cell>
          <cell r="H1710">
            <v>9.06</v>
          </cell>
          <cell r="I1710">
            <v>9.51</v>
          </cell>
        </row>
        <row r="1711">
          <cell r="A1711">
            <v>103690</v>
          </cell>
          <cell r="B1711" t="str">
            <v/>
          </cell>
          <cell r="C1711">
            <v>7.5</v>
          </cell>
          <cell r="D1711">
            <v>0.6</v>
          </cell>
          <cell r="E1711">
            <v>8.1</v>
          </cell>
          <cell r="F1711">
            <v>8.25</v>
          </cell>
          <cell r="G1711">
            <v>8.4600000000000009</v>
          </cell>
          <cell r="H1711">
            <v>9.06</v>
          </cell>
          <cell r="I1711">
            <v>9.51</v>
          </cell>
        </row>
        <row r="1712">
          <cell r="A1712">
            <v>103700</v>
          </cell>
          <cell r="B1712" t="str">
            <v/>
          </cell>
          <cell r="C1712">
            <v>7.5</v>
          </cell>
          <cell r="D1712">
            <v>0.6</v>
          </cell>
          <cell r="E1712">
            <v>8.1</v>
          </cell>
          <cell r="F1712">
            <v>8.25</v>
          </cell>
          <cell r="G1712">
            <v>8.4600000000000009</v>
          </cell>
          <cell r="H1712">
            <v>9.06</v>
          </cell>
          <cell r="I1712">
            <v>9.51</v>
          </cell>
        </row>
        <row r="1713">
          <cell r="A1713">
            <v>103710</v>
          </cell>
          <cell r="B1713" t="str">
            <v/>
          </cell>
          <cell r="C1713">
            <v>7.5</v>
          </cell>
          <cell r="D1713">
            <v>0.6</v>
          </cell>
          <cell r="E1713">
            <v>8.1</v>
          </cell>
          <cell r="F1713">
            <v>8.25</v>
          </cell>
          <cell r="G1713">
            <v>8.4600000000000009</v>
          </cell>
          <cell r="H1713">
            <v>9.06</v>
          </cell>
          <cell r="I1713">
            <v>9.51</v>
          </cell>
        </row>
        <row r="1714">
          <cell r="A1714">
            <v>103720</v>
          </cell>
          <cell r="B1714" t="str">
            <v/>
          </cell>
          <cell r="C1714">
            <v>7.5</v>
          </cell>
          <cell r="D1714">
            <v>0.6</v>
          </cell>
          <cell r="E1714">
            <v>8.1</v>
          </cell>
          <cell r="F1714">
            <v>8.25</v>
          </cell>
          <cell r="G1714">
            <v>8.4600000000000009</v>
          </cell>
          <cell r="H1714">
            <v>9.06</v>
          </cell>
          <cell r="I1714">
            <v>9.51</v>
          </cell>
        </row>
        <row r="1715">
          <cell r="A1715">
            <v>103730</v>
          </cell>
          <cell r="B1715" t="str">
            <v/>
          </cell>
          <cell r="C1715">
            <v>7.5</v>
          </cell>
          <cell r="D1715">
            <v>0.6</v>
          </cell>
          <cell r="E1715">
            <v>8.1</v>
          </cell>
          <cell r="F1715">
            <v>8.25</v>
          </cell>
          <cell r="G1715">
            <v>8.4600000000000009</v>
          </cell>
          <cell r="H1715">
            <v>9.06</v>
          </cell>
          <cell r="I1715">
            <v>9.51</v>
          </cell>
        </row>
        <row r="1716">
          <cell r="A1716">
            <v>103740</v>
          </cell>
          <cell r="B1716" t="str">
            <v/>
          </cell>
          <cell r="C1716">
            <v>7.5</v>
          </cell>
          <cell r="D1716">
            <v>0.6</v>
          </cell>
          <cell r="E1716">
            <v>8.1</v>
          </cell>
          <cell r="F1716">
            <v>8.25</v>
          </cell>
          <cell r="G1716">
            <v>8.4600000000000009</v>
          </cell>
          <cell r="H1716">
            <v>9.06</v>
          </cell>
          <cell r="I1716">
            <v>9.51</v>
          </cell>
        </row>
        <row r="1717">
          <cell r="A1717">
            <v>103750</v>
          </cell>
          <cell r="B1717" t="str">
            <v/>
          </cell>
          <cell r="C1717">
            <v>7.5</v>
          </cell>
          <cell r="D1717">
            <v>0.6</v>
          </cell>
          <cell r="E1717">
            <v>8.1</v>
          </cell>
          <cell r="F1717">
            <v>8.25</v>
          </cell>
          <cell r="G1717">
            <v>8.4600000000000009</v>
          </cell>
          <cell r="H1717">
            <v>9.06</v>
          </cell>
          <cell r="I1717">
            <v>9.51</v>
          </cell>
        </row>
        <row r="1718">
          <cell r="A1718">
            <v>103760</v>
          </cell>
          <cell r="B1718" t="str">
            <v/>
          </cell>
          <cell r="C1718">
            <v>7.5</v>
          </cell>
          <cell r="D1718">
            <v>0.6</v>
          </cell>
          <cell r="E1718">
            <v>8.1</v>
          </cell>
          <cell r="F1718">
            <v>8.25</v>
          </cell>
          <cell r="G1718">
            <v>8.4600000000000009</v>
          </cell>
          <cell r="H1718">
            <v>9.06</v>
          </cell>
          <cell r="I1718">
            <v>9.51</v>
          </cell>
        </row>
        <row r="1719">
          <cell r="A1719">
            <v>103770</v>
          </cell>
          <cell r="B1719" t="str">
            <v/>
          </cell>
          <cell r="C1719">
            <v>7.5</v>
          </cell>
          <cell r="D1719">
            <v>0.6</v>
          </cell>
          <cell r="E1719">
            <v>8.1</v>
          </cell>
          <cell r="F1719">
            <v>8.25</v>
          </cell>
          <cell r="G1719">
            <v>8.4600000000000009</v>
          </cell>
          <cell r="H1719">
            <v>9.06</v>
          </cell>
          <cell r="I1719">
            <v>9.51</v>
          </cell>
        </row>
        <row r="1720">
          <cell r="A1720">
            <v>103780</v>
          </cell>
          <cell r="B1720" t="str">
            <v/>
          </cell>
          <cell r="C1720">
            <v>7.5</v>
          </cell>
          <cell r="D1720">
            <v>0.6</v>
          </cell>
          <cell r="E1720">
            <v>8.1</v>
          </cell>
          <cell r="F1720">
            <v>8.25</v>
          </cell>
          <cell r="G1720">
            <v>8.4600000000000009</v>
          </cell>
          <cell r="H1720">
            <v>9.06</v>
          </cell>
          <cell r="I1720">
            <v>9.51</v>
          </cell>
        </row>
        <row r="1721">
          <cell r="A1721">
            <v>103790</v>
          </cell>
          <cell r="B1721" t="str">
            <v/>
          </cell>
          <cell r="C1721">
            <v>7.5</v>
          </cell>
          <cell r="D1721">
            <v>0.6</v>
          </cell>
          <cell r="E1721">
            <v>8.1</v>
          </cell>
          <cell r="F1721">
            <v>8.25</v>
          </cell>
          <cell r="G1721">
            <v>8.4600000000000009</v>
          </cell>
          <cell r="H1721">
            <v>9.06</v>
          </cell>
          <cell r="I1721">
            <v>9.51</v>
          </cell>
        </row>
        <row r="1722">
          <cell r="A1722">
            <v>103800</v>
          </cell>
          <cell r="B1722" t="str">
            <v/>
          </cell>
          <cell r="C1722">
            <v>7.5</v>
          </cell>
          <cell r="D1722">
            <v>0.6</v>
          </cell>
          <cell r="E1722">
            <v>8.1</v>
          </cell>
          <cell r="F1722">
            <v>8.25</v>
          </cell>
          <cell r="G1722">
            <v>8.4600000000000009</v>
          </cell>
          <cell r="H1722">
            <v>9.06</v>
          </cell>
          <cell r="I1722">
            <v>9.51</v>
          </cell>
        </row>
        <row r="1723">
          <cell r="A1723">
            <v>103810</v>
          </cell>
          <cell r="B1723" t="str">
            <v/>
          </cell>
          <cell r="C1723">
            <v>7.5</v>
          </cell>
          <cell r="D1723">
            <v>0.6</v>
          </cell>
          <cell r="E1723">
            <v>8.1</v>
          </cell>
          <cell r="F1723">
            <v>8.25</v>
          </cell>
          <cell r="G1723">
            <v>8.4600000000000009</v>
          </cell>
          <cell r="H1723">
            <v>9.06</v>
          </cell>
          <cell r="I1723">
            <v>9.51</v>
          </cell>
        </row>
        <row r="1724">
          <cell r="A1724">
            <v>103820</v>
          </cell>
          <cell r="B1724" t="str">
            <v/>
          </cell>
          <cell r="C1724">
            <v>7.5</v>
          </cell>
          <cell r="D1724">
            <v>0.6</v>
          </cell>
          <cell r="E1724">
            <v>8.1</v>
          </cell>
          <cell r="F1724">
            <v>8.25</v>
          </cell>
          <cell r="G1724">
            <v>8.4600000000000009</v>
          </cell>
          <cell r="H1724">
            <v>9.06</v>
          </cell>
          <cell r="I1724">
            <v>9.51</v>
          </cell>
        </row>
        <row r="1725">
          <cell r="A1725">
            <v>103825.19</v>
          </cell>
          <cell r="B1725" t="str">
            <v>PY - MSE</v>
          </cell>
          <cell r="C1725">
            <v>7.5</v>
          </cell>
          <cell r="D1725">
            <v>0.6</v>
          </cell>
          <cell r="E1725">
            <v>8.1</v>
          </cell>
          <cell r="F1725">
            <v>8.25</v>
          </cell>
          <cell r="G1725">
            <v>8.4600000000000009</v>
          </cell>
          <cell r="H1725">
            <v>9.06</v>
          </cell>
          <cell r="I1725">
            <v>9.51</v>
          </cell>
        </row>
        <row r="1726">
          <cell r="A1726">
            <v>103830</v>
          </cell>
          <cell r="B1726" t="str">
            <v/>
          </cell>
          <cell r="C1726">
            <v>7.5</v>
          </cell>
          <cell r="D1726">
            <v>0.5</v>
          </cell>
          <cell r="E1726">
            <v>8</v>
          </cell>
          <cell r="F1726">
            <v>8.15</v>
          </cell>
          <cell r="G1726">
            <v>8.3600000000000012</v>
          </cell>
          <cell r="H1726">
            <v>8.9600000000000009</v>
          </cell>
          <cell r="I1726">
            <v>9.41</v>
          </cell>
        </row>
        <row r="1727">
          <cell r="A1727">
            <v>103840</v>
          </cell>
          <cell r="B1727" t="str">
            <v/>
          </cell>
          <cell r="C1727">
            <v>7.5</v>
          </cell>
          <cell r="D1727">
            <v>0.3</v>
          </cell>
          <cell r="E1727">
            <v>7.8</v>
          </cell>
          <cell r="F1727">
            <v>7.95</v>
          </cell>
          <cell r="G1727">
            <v>8.16</v>
          </cell>
          <cell r="H1727">
            <v>8.76</v>
          </cell>
          <cell r="I1727">
            <v>9.2099999999999991</v>
          </cell>
        </row>
        <row r="1728">
          <cell r="A1728">
            <v>103840.19</v>
          </cell>
          <cell r="B1728" t="str">
            <v>PT</v>
          </cell>
          <cell r="C1728">
            <v>7.5</v>
          </cell>
          <cell r="D1728">
            <v>0.3</v>
          </cell>
          <cell r="E1728">
            <v>7.8</v>
          </cell>
          <cell r="F1728">
            <v>7.95</v>
          </cell>
          <cell r="G1728">
            <v>8.16</v>
          </cell>
          <cell r="H1728">
            <v>8.76</v>
          </cell>
          <cell r="I1728">
            <v>9.2099999999999991</v>
          </cell>
        </row>
        <row r="1729">
          <cell r="A1729">
            <v>103850</v>
          </cell>
          <cell r="B1729" t="str">
            <v/>
          </cell>
          <cell r="C1729">
            <v>7.5</v>
          </cell>
          <cell r="D1729">
            <v>0.1</v>
          </cell>
          <cell r="E1729">
            <v>7.6</v>
          </cell>
          <cell r="F1729">
            <v>7.75</v>
          </cell>
          <cell r="G1729">
            <v>7.96</v>
          </cell>
          <cell r="H1729">
            <v>8.56</v>
          </cell>
          <cell r="I1729">
            <v>9.01</v>
          </cell>
        </row>
        <row r="1730">
          <cell r="A1730">
            <v>103855.19</v>
          </cell>
          <cell r="B1730" t="str">
            <v>PX</v>
          </cell>
          <cell r="C1730">
            <v>7.5</v>
          </cell>
          <cell r="D1730">
            <v>0</v>
          </cell>
          <cell r="E1730">
            <v>7.5</v>
          </cell>
          <cell r="F1730">
            <v>7.65</v>
          </cell>
          <cell r="G1730">
            <v>7.86</v>
          </cell>
          <cell r="H1730">
            <v>8.4600000000000009</v>
          </cell>
          <cell r="I1730">
            <v>8.91</v>
          </cell>
        </row>
        <row r="1731">
          <cell r="A1731">
            <v>103860</v>
          </cell>
          <cell r="B1731" t="str">
            <v/>
          </cell>
          <cell r="C1731">
            <v>7.5</v>
          </cell>
          <cell r="D1731">
            <v>0</v>
          </cell>
          <cell r="E1731">
            <v>7.5</v>
          </cell>
          <cell r="F1731">
            <v>7.65</v>
          </cell>
          <cell r="G1731">
            <v>7.86</v>
          </cell>
          <cell r="H1731">
            <v>8.4600000000000009</v>
          </cell>
          <cell r="I1731">
            <v>8.91</v>
          </cell>
        </row>
        <row r="1732">
          <cell r="A1732">
            <v>103870</v>
          </cell>
          <cell r="B1732" t="str">
            <v/>
          </cell>
          <cell r="C1732">
            <v>7.5</v>
          </cell>
          <cell r="D1732">
            <v>0</v>
          </cell>
          <cell r="E1732">
            <v>7.5</v>
          </cell>
          <cell r="F1732">
            <v>7.65</v>
          </cell>
          <cell r="G1732">
            <v>7.86</v>
          </cell>
          <cell r="H1732">
            <v>8.4600000000000009</v>
          </cell>
          <cell r="I1732">
            <v>8.91</v>
          </cell>
        </row>
        <row r="1733">
          <cell r="A1733">
            <v>103880</v>
          </cell>
          <cell r="B1733" t="str">
            <v/>
          </cell>
          <cell r="C1733">
            <v>7.5</v>
          </cell>
          <cell r="D1733">
            <v>0</v>
          </cell>
          <cell r="E1733">
            <v>7.5</v>
          </cell>
          <cell r="F1733">
            <v>7.65</v>
          </cell>
          <cell r="G1733">
            <v>7.86</v>
          </cell>
          <cell r="H1733">
            <v>8.4600000000000009</v>
          </cell>
          <cell r="I1733">
            <v>8.91</v>
          </cell>
        </row>
        <row r="1734">
          <cell r="A1734">
            <v>103885.19</v>
          </cell>
          <cell r="B1734" t="str">
            <v>BS</v>
          </cell>
          <cell r="C1734">
            <v>7.5</v>
          </cell>
          <cell r="D1734">
            <v>0</v>
          </cell>
          <cell r="E1734">
            <v>7.5</v>
          </cell>
          <cell r="F1734">
            <v>7.65</v>
          </cell>
          <cell r="G1734">
            <v>7.86</v>
          </cell>
          <cell r="H1734">
            <v>8.4600000000000009</v>
          </cell>
          <cell r="I1734">
            <v>8.91</v>
          </cell>
        </row>
        <row r="1735">
          <cell r="A1735">
            <v>103890</v>
          </cell>
          <cell r="B1735" t="str">
            <v/>
          </cell>
          <cell r="C1735">
            <v>7.5</v>
          </cell>
          <cell r="D1735">
            <v>0</v>
          </cell>
          <cell r="E1735">
            <v>7.5</v>
          </cell>
          <cell r="F1735">
            <v>7.65</v>
          </cell>
          <cell r="G1735">
            <v>7.86</v>
          </cell>
          <cell r="H1735">
            <v>8.4600000000000009</v>
          </cell>
          <cell r="I1735">
            <v>8.91</v>
          </cell>
        </row>
        <row r="1736">
          <cell r="A1736">
            <v>103900</v>
          </cell>
          <cell r="B1736" t="str">
            <v/>
          </cell>
          <cell r="C1736">
            <v>7.5</v>
          </cell>
          <cell r="D1736">
            <v>0</v>
          </cell>
          <cell r="E1736">
            <v>7.5</v>
          </cell>
          <cell r="F1736">
            <v>7.65</v>
          </cell>
          <cell r="G1736">
            <v>7.86</v>
          </cell>
          <cell r="H1736">
            <v>8.4600000000000009</v>
          </cell>
          <cell r="I1736">
            <v>8.91</v>
          </cell>
        </row>
        <row r="1737">
          <cell r="A1737">
            <v>103910</v>
          </cell>
          <cell r="B1737" t="str">
            <v/>
          </cell>
          <cell r="C1737">
            <v>7.5</v>
          </cell>
          <cell r="D1737">
            <v>0</v>
          </cell>
          <cell r="E1737">
            <v>7.5</v>
          </cell>
          <cell r="F1737">
            <v>7.65</v>
          </cell>
          <cell r="G1737">
            <v>7.86</v>
          </cell>
          <cell r="H1737">
            <v>8.4600000000000009</v>
          </cell>
          <cell r="I1737">
            <v>8.91</v>
          </cell>
        </row>
        <row r="1738">
          <cell r="A1738">
            <v>103920</v>
          </cell>
          <cell r="B1738" t="str">
            <v/>
          </cell>
          <cell r="C1738">
            <v>7.5</v>
          </cell>
          <cell r="D1738">
            <v>0</v>
          </cell>
          <cell r="E1738">
            <v>7.5</v>
          </cell>
          <cell r="F1738">
            <v>7.65</v>
          </cell>
          <cell r="G1738">
            <v>7.86</v>
          </cell>
          <cell r="H1738">
            <v>8.4600000000000009</v>
          </cell>
          <cell r="I1738">
            <v>8.91</v>
          </cell>
        </row>
        <row r="1739">
          <cell r="A1739">
            <v>103930</v>
          </cell>
          <cell r="B1739" t="str">
            <v/>
          </cell>
          <cell r="C1739">
            <v>7.5</v>
          </cell>
          <cell r="D1739">
            <v>0</v>
          </cell>
          <cell r="E1739">
            <v>7.5</v>
          </cell>
          <cell r="F1739">
            <v>7.65</v>
          </cell>
          <cell r="G1739">
            <v>7.86</v>
          </cell>
          <cell r="H1739">
            <v>8.4600000000000009</v>
          </cell>
          <cell r="I1739">
            <v>8.91</v>
          </cell>
        </row>
        <row r="1740">
          <cell r="A1740">
            <v>103940</v>
          </cell>
          <cell r="B1740" t="str">
            <v/>
          </cell>
          <cell r="C1740">
            <v>7.5</v>
          </cell>
          <cell r="D1740">
            <v>0</v>
          </cell>
          <cell r="E1740">
            <v>7.5</v>
          </cell>
          <cell r="F1740">
            <v>7.65</v>
          </cell>
          <cell r="G1740">
            <v>7.86</v>
          </cell>
          <cell r="H1740">
            <v>8.4600000000000009</v>
          </cell>
          <cell r="I1740">
            <v>8.91</v>
          </cell>
        </row>
        <row r="1741">
          <cell r="A1741">
            <v>103948.85</v>
          </cell>
          <cell r="B1741" t="str">
            <v>BS</v>
          </cell>
          <cell r="C1741">
            <v>7.5</v>
          </cell>
          <cell r="D1741">
            <v>0</v>
          </cell>
          <cell r="E1741">
            <v>7.5</v>
          </cell>
          <cell r="F1741">
            <v>7.65</v>
          </cell>
          <cell r="G1741">
            <v>7.86</v>
          </cell>
          <cell r="H1741">
            <v>8.4600000000000009</v>
          </cell>
          <cell r="I1741">
            <v>8.91</v>
          </cell>
        </row>
        <row r="1742">
          <cell r="A1742">
            <v>103950</v>
          </cell>
          <cell r="B1742" t="str">
            <v/>
          </cell>
          <cell r="C1742">
            <v>7.5</v>
          </cell>
          <cell r="D1742">
            <v>0</v>
          </cell>
          <cell r="E1742">
            <v>7.5</v>
          </cell>
          <cell r="F1742">
            <v>7.65</v>
          </cell>
          <cell r="G1742">
            <v>7.86</v>
          </cell>
          <cell r="H1742">
            <v>8.4600000000000009</v>
          </cell>
          <cell r="I1742">
            <v>8.91</v>
          </cell>
        </row>
        <row r="1743">
          <cell r="A1743">
            <v>103960</v>
          </cell>
          <cell r="B1743" t="str">
            <v/>
          </cell>
          <cell r="C1743">
            <v>7.5</v>
          </cell>
          <cell r="D1743">
            <v>0</v>
          </cell>
          <cell r="E1743">
            <v>7.5</v>
          </cell>
          <cell r="F1743">
            <v>7.65</v>
          </cell>
          <cell r="G1743">
            <v>7.86</v>
          </cell>
          <cell r="H1743">
            <v>8.4600000000000009</v>
          </cell>
          <cell r="I1743">
            <v>8.91</v>
          </cell>
        </row>
        <row r="1744">
          <cell r="A1744">
            <v>103970</v>
          </cell>
          <cell r="B1744" t="str">
            <v/>
          </cell>
          <cell r="C1744">
            <v>7.5</v>
          </cell>
          <cell r="D1744">
            <v>0</v>
          </cell>
          <cell r="E1744">
            <v>7.5</v>
          </cell>
          <cell r="F1744">
            <v>7.65</v>
          </cell>
          <cell r="G1744">
            <v>7.86</v>
          </cell>
          <cell r="H1744">
            <v>8.4600000000000009</v>
          </cell>
          <cell r="I1744">
            <v>8.91</v>
          </cell>
        </row>
        <row r="1745">
          <cell r="A1745">
            <v>103978.85</v>
          </cell>
          <cell r="B1745" t="str">
            <v>PX</v>
          </cell>
          <cell r="C1745">
            <v>7.5</v>
          </cell>
          <cell r="D1745">
            <v>0</v>
          </cell>
          <cell r="E1745">
            <v>7.5</v>
          </cell>
          <cell r="F1745">
            <v>7.65</v>
          </cell>
          <cell r="G1745">
            <v>7.86</v>
          </cell>
          <cell r="H1745">
            <v>8.4600000000000009</v>
          </cell>
          <cell r="I1745">
            <v>8.91</v>
          </cell>
        </row>
        <row r="1746">
          <cell r="A1746">
            <v>103980</v>
          </cell>
          <cell r="B1746" t="str">
            <v/>
          </cell>
          <cell r="C1746">
            <v>7.5</v>
          </cell>
          <cell r="D1746">
            <v>0.01</v>
          </cell>
          <cell r="E1746">
            <v>7.51</v>
          </cell>
          <cell r="F1746">
            <v>7.66</v>
          </cell>
          <cell r="G1746">
            <v>7.87</v>
          </cell>
          <cell r="H1746">
            <v>8.4700000000000006</v>
          </cell>
          <cell r="I1746">
            <v>8.92</v>
          </cell>
        </row>
        <row r="1747">
          <cell r="A1747">
            <v>103990</v>
          </cell>
          <cell r="B1747" t="str">
            <v/>
          </cell>
          <cell r="C1747">
            <v>7.5</v>
          </cell>
          <cell r="D1747">
            <v>0.16</v>
          </cell>
          <cell r="E1747">
            <v>7.66</v>
          </cell>
          <cell r="F1747">
            <v>7.8100000000000005</v>
          </cell>
          <cell r="G1747">
            <v>8.0200000000000014</v>
          </cell>
          <cell r="H1747">
            <v>8.620000000000001</v>
          </cell>
          <cell r="I1747">
            <v>9.07</v>
          </cell>
        </row>
        <row r="1748">
          <cell r="A1748">
            <v>103998.85</v>
          </cell>
          <cell r="B1748" t="str">
            <v>PC</v>
          </cell>
          <cell r="C1748">
            <v>7.5</v>
          </cell>
          <cell r="D1748">
            <v>0.3</v>
          </cell>
          <cell r="E1748">
            <v>7.8</v>
          </cell>
          <cell r="F1748">
            <v>7.95</v>
          </cell>
          <cell r="G1748">
            <v>8.16</v>
          </cell>
          <cell r="H1748">
            <v>8.76</v>
          </cell>
          <cell r="I1748">
            <v>9.2099999999999991</v>
          </cell>
        </row>
        <row r="1749">
          <cell r="A1749">
            <v>104000</v>
          </cell>
          <cell r="B1749" t="str">
            <v/>
          </cell>
          <cell r="C1749">
            <v>7.5</v>
          </cell>
          <cell r="D1749">
            <v>0.31</v>
          </cell>
          <cell r="E1749">
            <v>7.81</v>
          </cell>
          <cell r="F1749">
            <v>7.96</v>
          </cell>
          <cell r="G1749">
            <v>8.17</v>
          </cell>
          <cell r="H1749">
            <v>8.77</v>
          </cell>
          <cell r="I1749">
            <v>9.2199999999999989</v>
          </cell>
        </row>
        <row r="1768">
          <cell r="A1768">
            <v>104000</v>
          </cell>
          <cell r="B1768" t="str">
            <v/>
          </cell>
          <cell r="C1768">
            <v>7.5</v>
          </cell>
          <cell r="D1768">
            <v>0.31</v>
          </cell>
          <cell r="E1768">
            <v>7.81</v>
          </cell>
          <cell r="F1768">
            <v>7.96</v>
          </cell>
          <cell r="G1768">
            <v>8.17</v>
          </cell>
          <cell r="H1768">
            <v>8.77</v>
          </cell>
          <cell r="I1768">
            <v>9.2199999999999989</v>
          </cell>
        </row>
        <row r="1769">
          <cell r="A1769">
            <v>104008.85</v>
          </cell>
          <cell r="B1769" t="str">
            <v>PY</v>
          </cell>
          <cell r="C1769">
            <v>7.5</v>
          </cell>
          <cell r="D1769">
            <v>0.45</v>
          </cell>
          <cell r="E1769">
            <v>7.95</v>
          </cell>
          <cell r="F1769">
            <v>8.1</v>
          </cell>
          <cell r="G1769">
            <v>8.31</v>
          </cell>
          <cell r="H1769">
            <v>8.91</v>
          </cell>
          <cell r="I1769">
            <v>9.36</v>
          </cell>
        </row>
        <row r="1770">
          <cell r="A1770">
            <v>104010</v>
          </cell>
          <cell r="B1770" t="str">
            <v/>
          </cell>
          <cell r="C1770">
            <v>7.5</v>
          </cell>
          <cell r="D1770">
            <v>0.46</v>
          </cell>
          <cell r="E1770">
            <v>7.96</v>
          </cell>
          <cell r="F1770">
            <v>8.11</v>
          </cell>
          <cell r="G1770">
            <v>8.32</v>
          </cell>
          <cell r="H1770">
            <v>8.92</v>
          </cell>
          <cell r="I1770">
            <v>9.3699999999999992</v>
          </cell>
        </row>
        <row r="1771">
          <cell r="A1771">
            <v>104018.85</v>
          </cell>
          <cell r="B1771" t="str">
            <v>MSE</v>
          </cell>
          <cell r="C1771">
            <v>7.5</v>
          </cell>
          <cell r="D1771">
            <v>0.6</v>
          </cell>
          <cell r="E1771">
            <v>8.1</v>
          </cell>
          <cell r="F1771">
            <v>8.25</v>
          </cell>
          <cell r="G1771">
            <v>8.4600000000000009</v>
          </cell>
          <cell r="H1771">
            <v>9.06</v>
          </cell>
          <cell r="I1771">
            <v>9.51</v>
          </cell>
        </row>
        <row r="1772">
          <cell r="A1772">
            <v>104020</v>
          </cell>
          <cell r="B1772" t="str">
            <v/>
          </cell>
          <cell r="C1772">
            <v>7.5</v>
          </cell>
          <cell r="D1772">
            <v>0.6</v>
          </cell>
          <cell r="E1772">
            <v>8.1</v>
          </cell>
          <cell r="F1772">
            <v>8.25</v>
          </cell>
          <cell r="G1772">
            <v>8.4600000000000009</v>
          </cell>
          <cell r="H1772">
            <v>9.06</v>
          </cell>
          <cell r="I1772">
            <v>9.51</v>
          </cell>
        </row>
        <row r="1773">
          <cell r="A1773">
            <v>104030</v>
          </cell>
          <cell r="B1773" t="str">
            <v/>
          </cell>
          <cell r="C1773">
            <v>7.5</v>
          </cell>
          <cell r="D1773">
            <v>0.6</v>
          </cell>
          <cell r="E1773">
            <v>8.1</v>
          </cell>
          <cell r="F1773">
            <v>8.25</v>
          </cell>
          <cell r="G1773">
            <v>8.4600000000000009</v>
          </cell>
          <cell r="H1773">
            <v>9.06</v>
          </cell>
          <cell r="I1773">
            <v>9.51</v>
          </cell>
        </row>
        <row r="1774">
          <cell r="A1774">
            <v>104040</v>
          </cell>
          <cell r="B1774" t="str">
            <v/>
          </cell>
          <cell r="C1774">
            <v>7.5</v>
          </cell>
          <cell r="D1774">
            <v>0.6</v>
          </cell>
          <cell r="E1774">
            <v>8.1</v>
          </cell>
          <cell r="F1774">
            <v>8.25</v>
          </cell>
          <cell r="G1774">
            <v>8.4600000000000009</v>
          </cell>
          <cell r="H1774">
            <v>9.06</v>
          </cell>
          <cell r="I1774">
            <v>9.51</v>
          </cell>
        </row>
        <row r="1775">
          <cell r="A1775">
            <v>104050</v>
          </cell>
          <cell r="B1775" t="str">
            <v/>
          </cell>
          <cell r="C1775">
            <v>7.5</v>
          </cell>
          <cell r="D1775">
            <v>0.6</v>
          </cell>
          <cell r="E1775">
            <v>8.1</v>
          </cell>
          <cell r="F1775">
            <v>8.25</v>
          </cell>
          <cell r="G1775">
            <v>8.4600000000000009</v>
          </cell>
          <cell r="H1775">
            <v>9.06</v>
          </cell>
          <cell r="I1775">
            <v>9.51</v>
          </cell>
        </row>
        <row r="1776">
          <cell r="A1776">
            <v>104060</v>
          </cell>
          <cell r="B1776" t="str">
            <v/>
          </cell>
          <cell r="C1776">
            <v>7.5</v>
          </cell>
          <cell r="D1776">
            <v>0.6</v>
          </cell>
          <cell r="E1776">
            <v>8.1</v>
          </cell>
          <cell r="F1776">
            <v>8.25</v>
          </cell>
          <cell r="G1776">
            <v>8.4600000000000009</v>
          </cell>
          <cell r="H1776">
            <v>9.06</v>
          </cell>
          <cell r="I1776">
            <v>9.51</v>
          </cell>
        </row>
        <row r="1777">
          <cell r="A1777">
            <v>104070</v>
          </cell>
          <cell r="B1777" t="str">
            <v/>
          </cell>
          <cell r="C1777">
            <v>7.5</v>
          </cell>
          <cell r="D1777">
            <v>0.61</v>
          </cell>
          <cell r="E1777">
            <v>8.11</v>
          </cell>
          <cell r="F1777">
            <v>8.26</v>
          </cell>
          <cell r="G1777">
            <v>8.4700000000000006</v>
          </cell>
          <cell r="H1777">
            <v>9.07</v>
          </cell>
          <cell r="I1777">
            <v>9.52</v>
          </cell>
        </row>
        <row r="1778">
          <cell r="A1778">
            <v>104080</v>
          </cell>
          <cell r="B1778" t="str">
            <v/>
          </cell>
          <cell r="C1778">
            <v>7.5</v>
          </cell>
          <cell r="D1778">
            <v>0.62</v>
          </cell>
          <cell r="E1778">
            <v>8.1199999999999992</v>
          </cell>
          <cell r="F1778">
            <v>8.27</v>
          </cell>
          <cell r="G1778">
            <v>8.48</v>
          </cell>
          <cell r="H1778">
            <v>9.08</v>
          </cell>
          <cell r="I1778">
            <v>9.5299999999999994</v>
          </cell>
        </row>
        <row r="1779">
          <cell r="A1779">
            <v>104090</v>
          </cell>
          <cell r="B1779" t="str">
            <v/>
          </cell>
          <cell r="C1779">
            <v>7.5</v>
          </cell>
          <cell r="D1779">
            <v>0.63</v>
          </cell>
          <cell r="E1779">
            <v>8.1300000000000008</v>
          </cell>
          <cell r="F1779">
            <v>8.2800000000000011</v>
          </cell>
          <cell r="G1779">
            <v>8.490000000000002</v>
          </cell>
          <cell r="H1779">
            <v>9.0900000000000016</v>
          </cell>
          <cell r="I1779">
            <v>9.5400000000000009</v>
          </cell>
        </row>
        <row r="1780">
          <cell r="A1780">
            <v>104100</v>
          </cell>
          <cell r="B1780" t="str">
            <v/>
          </cell>
          <cell r="C1780">
            <v>7.5</v>
          </cell>
          <cell r="D1780">
            <v>0.65</v>
          </cell>
          <cell r="E1780">
            <v>8.15</v>
          </cell>
          <cell r="F1780">
            <v>8.3000000000000007</v>
          </cell>
          <cell r="G1780">
            <v>8.5100000000000016</v>
          </cell>
          <cell r="H1780">
            <v>9.1100000000000012</v>
          </cell>
          <cell r="I1780">
            <v>9.56</v>
          </cell>
        </row>
        <row r="1781">
          <cell r="A1781">
            <v>104110</v>
          </cell>
          <cell r="B1781" t="str">
            <v/>
          </cell>
          <cell r="C1781">
            <v>7.5</v>
          </cell>
          <cell r="D1781">
            <v>0.66</v>
          </cell>
          <cell r="E1781">
            <v>8.16</v>
          </cell>
          <cell r="F1781">
            <v>8.31</v>
          </cell>
          <cell r="G1781">
            <v>8.5200000000000014</v>
          </cell>
          <cell r="H1781">
            <v>9.120000000000001</v>
          </cell>
          <cell r="I1781">
            <v>9.57</v>
          </cell>
        </row>
        <row r="1782">
          <cell r="A1782">
            <v>104120</v>
          </cell>
          <cell r="B1782" t="str">
            <v/>
          </cell>
          <cell r="C1782">
            <v>7.5</v>
          </cell>
          <cell r="D1782">
            <v>0.6</v>
          </cell>
          <cell r="E1782">
            <v>8.1</v>
          </cell>
          <cell r="F1782">
            <v>8.25</v>
          </cell>
          <cell r="G1782">
            <v>8.4600000000000009</v>
          </cell>
          <cell r="H1782">
            <v>9.06</v>
          </cell>
          <cell r="I1782">
            <v>9.51</v>
          </cell>
        </row>
        <row r="1783">
          <cell r="A1783">
            <v>104130</v>
          </cell>
          <cell r="B1783" t="str">
            <v/>
          </cell>
          <cell r="C1783">
            <v>7.5</v>
          </cell>
          <cell r="D1783">
            <v>0.6</v>
          </cell>
          <cell r="E1783">
            <v>8.1</v>
          </cell>
          <cell r="F1783">
            <v>8.25</v>
          </cell>
          <cell r="G1783">
            <v>8.4600000000000009</v>
          </cell>
          <cell r="H1783">
            <v>9.06</v>
          </cell>
          <cell r="I1783">
            <v>9.51</v>
          </cell>
        </row>
        <row r="1784">
          <cell r="A1784">
            <v>104140</v>
          </cell>
          <cell r="B1784" t="str">
            <v/>
          </cell>
          <cell r="C1784">
            <v>7.5</v>
          </cell>
          <cell r="D1784">
            <v>0.6</v>
          </cell>
          <cell r="E1784">
            <v>8.1</v>
          </cell>
          <cell r="F1784">
            <v>8.25</v>
          </cell>
          <cell r="G1784">
            <v>8.4600000000000009</v>
          </cell>
          <cell r="H1784">
            <v>9.06</v>
          </cell>
          <cell r="I1784">
            <v>9.51</v>
          </cell>
        </row>
        <row r="1785">
          <cell r="A1785">
            <v>104150</v>
          </cell>
          <cell r="B1785" t="str">
            <v/>
          </cell>
          <cell r="C1785">
            <v>7.5</v>
          </cell>
          <cell r="D1785">
            <v>0.6</v>
          </cell>
          <cell r="E1785">
            <v>8.1</v>
          </cell>
          <cell r="F1785">
            <v>8.25</v>
          </cell>
          <cell r="G1785">
            <v>8.4600000000000009</v>
          </cell>
          <cell r="H1785">
            <v>9.06</v>
          </cell>
          <cell r="I1785">
            <v>9.51</v>
          </cell>
        </row>
        <row r="1786">
          <cell r="A1786">
            <v>104157.59</v>
          </cell>
          <cell r="B1786" t="str">
            <v>MSE</v>
          </cell>
          <cell r="C1786">
            <v>7.5</v>
          </cell>
          <cell r="D1786">
            <v>0.6</v>
          </cell>
          <cell r="E1786">
            <v>8.1</v>
          </cell>
          <cell r="F1786">
            <v>8.25</v>
          </cell>
          <cell r="G1786">
            <v>8.4600000000000009</v>
          </cell>
          <cell r="H1786">
            <v>9.06</v>
          </cell>
          <cell r="I1786">
            <v>9.51</v>
          </cell>
        </row>
        <row r="1787">
          <cell r="A1787">
            <v>104160</v>
          </cell>
          <cell r="B1787" t="str">
            <v/>
          </cell>
          <cell r="C1787">
            <v>7.5</v>
          </cell>
          <cell r="D1787">
            <v>0.56000000000000005</v>
          </cell>
          <cell r="E1787">
            <v>8.06</v>
          </cell>
          <cell r="F1787">
            <v>8.2100000000000009</v>
          </cell>
          <cell r="G1787">
            <v>8.4200000000000017</v>
          </cell>
          <cell r="H1787">
            <v>9.0200000000000014</v>
          </cell>
          <cell r="I1787">
            <v>9.4700000000000006</v>
          </cell>
        </row>
        <row r="1788">
          <cell r="A1788">
            <v>104167.59</v>
          </cell>
          <cell r="B1788" t="str">
            <v>PY</v>
          </cell>
          <cell r="C1788">
            <v>7.5</v>
          </cell>
          <cell r="D1788">
            <v>0.45</v>
          </cell>
          <cell r="E1788">
            <v>7.95</v>
          </cell>
          <cell r="F1788">
            <v>8.1</v>
          </cell>
          <cell r="G1788">
            <v>8.31</v>
          </cell>
          <cell r="H1788">
            <v>8.91</v>
          </cell>
          <cell r="I1788">
            <v>9.36</v>
          </cell>
        </row>
        <row r="1789">
          <cell r="A1789">
            <v>104170</v>
          </cell>
          <cell r="B1789" t="str">
            <v/>
          </cell>
          <cell r="C1789">
            <v>7.5</v>
          </cell>
          <cell r="D1789">
            <v>0.41</v>
          </cell>
          <cell r="E1789">
            <v>7.91</v>
          </cell>
          <cell r="F1789">
            <v>8.06</v>
          </cell>
          <cell r="G1789">
            <v>8.2700000000000014</v>
          </cell>
          <cell r="H1789">
            <v>8.870000000000001</v>
          </cell>
          <cell r="I1789">
            <v>9.32</v>
          </cell>
        </row>
        <row r="1790">
          <cell r="A1790">
            <v>104177.59</v>
          </cell>
          <cell r="B1790" t="str">
            <v>PT</v>
          </cell>
          <cell r="C1790">
            <v>7.5</v>
          </cell>
          <cell r="D1790">
            <v>0.3</v>
          </cell>
          <cell r="E1790">
            <v>7.8</v>
          </cell>
          <cell r="F1790">
            <v>7.95</v>
          </cell>
          <cell r="G1790">
            <v>8.16</v>
          </cell>
          <cell r="H1790">
            <v>8.76</v>
          </cell>
          <cell r="I1790">
            <v>9.2099999999999991</v>
          </cell>
        </row>
        <row r="1791">
          <cell r="A1791">
            <v>104180</v>
          </cell>
          <cell r="B1791" t="str">
            <v/>
          </cell>
          <cell r="C1791">
            <v>7.5</v>
          </cell>
          <cell r="D1791">
            <v>0.26</v>
          </cell>
          <cell r="E1791">
            <v>7.76</v>
          </cell>
          <cell r="F1791">
            <v>7.91</v>
          </cell>
          <cell r="G1791">
            <v>8.120000000000001</v>
          </cell>
          <cell r="H1791">
            <v>8.7200000000000006</v>
          </cell>
          <cell r="I1791">
            <v>9.17</v>
          </cell>
        </row>
        <row r="1792">
          <cell r="A1792">
            <v>104190</v>
          </cell>
          <cell r="B1792" t="str">
            <v/>
          </cell>
          <cell r="C1792">
            <v>7.5</v>
          </cell>
          <cell r="D1792">
            <v>0.11</v>
          </cell>
          <cell r="E1792">
            <v>7.61</v>
          </cell>
          <cell r="F1792">
            <v>7.7600000000000007</v>
          </cell>
          <cell r="G1792">
            <v>7.9700000000000006</v>
          </cell>
          <cell r="H1792">
            <v>8.57</v>
          </cell>
          <cell r="I1792">
            <v>9.02</v>
          </cell>
        </row>
        <row r="1793">
          <cell r="A1793">
            <v>104197.59</v>
          </cell>
          <cell r="B1793" t="str">
            <v>PX</v>
          </cell>
          <cell r="C1793">
            <v>7.5</v>
          </cell>
          <cell r="D1793">
            <v>0</v>
          </cell>
          <cell r="E1793">
            <v>7.5</v>
          </cell>
          <cell r="F1793">
            <v>7.65</v>
          </cell>
          <cell r="G1793">
            <v>7.86</v>
          </cell>
          <cell r="H1793">
            <v>8.4600000000000009</v>
          </cell>
          <cell r="I1793">
            <v>8.91</v>
          </cell>
        </row>
        <row r="1794">
          <cell r="A1794">
            <v>104200</v>
          </cell>
          <cell r="B1794" t="str">
            <v/>
          </cell>
          <cell r="C1794">
            <v>7.5</v>
          </cell>
          <cell r="D1794">
            <v>0</v>
          </cell>
          <cell r="E1794">
            <v>7.5</v>
          </cell>
          <cell r="F1794">
            <v>7.65</v>
          </cell>
          <cell r="G1794">
            <v>7.86</v>
          </cell>
          <cell r="H1794">
            <v>8.4600000000000009</v>
          </cell>
          <cell r="I1794">
            <v>8.91</v>
          </cell>
        </row>
        <row r="1795">
          <cell r="A1795">
            <v>104210</v>
          </cell>
          <cell r="B1795" t="str">
            <v/>
          </cell>
          <cell r="C1795">
            <v>7.5</v>
          </cell>
          <cell r="D1795">
            <v>0</v>
          </cell>
          <cell r="E1795">
            <v>7.5</v>
          </cell>
          <cell r="F1795">
            <v>7.65</v>
          </cell>
          <cell r="G1795">
            <v>7.86</v>
          </cell>
          <cell r="H1795">
            <v>8.4600000000000009</v>
          </cell>
          <cell r="I1795">
            <v>8.91</v>
          </cell>
        </row>
        <row r="1796">
          <cell r="A1796">
            <v>104220</v>
          </cell>
          <cell r="B1796" t="str">
            <v/>
          </cell>
          <cell r="C1796">
            <v>7.5</v>
          </cell>
          <cell r="D1796">
            <v>0</v>
          </cell>
          <cell r="E1796">
            <v>7.5</v>
          </cell>
          <cell r="F1796">
            <v>7.65</v>
          </cell>
          <cell r="G1796">
            <v>7.86</v>
          </cell>
          <cell r="H1796">
            <v>8.4600000000000009</v>
          </cell>
          <cell r="I1796">
            <v>8.91</v>
          </cell>
        </row>
        <row r="1797">
          <cell r="A1797">
            <v>104227.59</v>
          </cell>
          <cell r="B1797" t="str">
            <v>BS</v>
          </cell>
          <cell r="C1797">
            <v>7.5</v>
          </cell>
          <cell r="D1797">
            <v>0</v>
          </cell>
          <cell r="E1797">
            <v>7.5</v>
          </cell>
          <cell r="F1797">
            <v>7.65</v>
          </cell>
          <cell r="G1797">
            <v>7.86</v>
          </cell>
          <cell r="H1797">
            <v>8.4600000000000009</v>
          </cell>
          <cell r="I1797">
            <v>8.91</v>
          </cell>
        </row>
        <row r="1798">
          <cell r="A1798">
            <v>104230</v>
          </cell>
          <cell r="B1798" t="str">
            <v/>
          </cell>
          <cell r="C1798">
            <v>7.5</v>
          </cell>
          <cell r="D1798">
            <v>0</v>
          </cell>
          <cell r="E1798">
            <v>7.5</v>
          </cell>
          <cell r="F1798">
            <v>7.65</v>
          </cell>
          <cell r="G1798">
            <v>7.86</v>
          </cell>
          <cell r="H1798">
            <v>8.4600000000000009</v>
          </cell>
          <cell r="I1798">
            <v>8.91</v>
          </cell>
        </row>
        <row r="1799">
          <cell r="A1799">
            <v>104240</v>
          </cell>
          <cell r="B1799" t="str">
            <v/>
          </cell>
          <cell r="C1799">
            <v>7.5</v>
          </cell>
          <cell r="D1799">
            <v>0</v>
          </cell>
          <cell r="E1799">
            <v>7.5</v>
          </cell>
          <cell r="F1799">
            <v>7.65</v>
          </cell>
          <cell r="G1799">
            <v>7.86</v>
          </cell>
          <cell r="H1799">
            <v>8.4600000000000009</v>
          </cell>
          <cell r="I1799">
            <v>8.91</v>
          </cell>
        </row>
        <row r="1800">
          <cell r="A1800">
            <v>104250</v>
          </cell>
          <cell r="B1800" t="str">
            <v/>
          </cell>
          <cell r="C1800">
            <v>7.5</v>
          </cell>
          <cell r="D1800">
            <v>0</v>
          </cell>
          <cell r="E1800">
            <v>7.5</v>
          </cell>
          <cell r="F1800">
            <v>7.65</v>
          </cell>
          <cell r="G1800">
            <v>7.86</v>
          </cell>
          <cell r="H1800">
            <v>8.4600000000000009</v>
          </cell>
          <cell r="I1800">
            <v>8.91</v>
          </cell>
        </row>
        <row r="1801">
          <cell r="A1801">
            <v>104260</v>
          </cell>
          <cell r="B1801" t="str">
            <v/>
          </cell>
          <cell r="C1801">
            <v>7.5</v>
          </cell>
          <cell r="D1801">
            <v>0</v>
          </cell>
          <cell r="E1801">
            <v>7.5</v>
          </cell>
          <cell r="F1801">
            <v>7.65</v>
          </cell>
          <cell r="G1801">
            <v>7.86</v>
          </cell>
          <cell r="H1801">
            <v>8.4600000000000009</v>
          </cell>
          <cell r="I1801">
            <v>8.91</v>
          </cell>
        </row>
        <row r="1802">
          <cell r="A1802">
            <v>104270</v>
          </cell>
          <cell r="B1802" t="str">
            <v/>
          </cell>
          <cell r="C1802">
            <v>7.5</v>
          </cell>
          <cell r="D1802">
            <v>0</v>
          </cell>
          <cell r="E1802">
            <v>7.5</v>
          </cell>
          <cell r="F1802">
            <v>7.65</v>
          </cell>
          <cell r="G1802">
            <v>7.86</v>
          </cell>
          <cell r="H1802">
            <v>8.4600000000000009</v>
          </cell>
          <cell r="I1802">
            <v>8.91</v>
          </cell>
        </row>
        <row r="1803">
          <cell r="A1803">
            <v>104280</v>
          </cell>
          <cell r="B1803" t="str">
            <v/>
          </cell>
          <cell r="C1803">
            <v>7.5</v>
          </cell>
          <cell r="D1803">
            <v>0</v>
          </cell>
          <cell r="E1803">
            <v>7.5</v>
          </cell>
          <cell r="F1803">
            <v>7.65</v>
          </cell>
          <cell r="G1803">
            <v>7.86</v>
          </cell>
          <cell r="H1803">
            <v>8.4600000000000009</v>
          </cell>
          <cell r="I1803">
            <v>8.91</v>
          </cell>
        </row>
        <row r="1804">
          <cell r="A1804">
            <v>104290</v>
          </cell>
          <cell r="B1804" t="str">
            <v/>
          </cell>
          <cell r="C1804">
            <v>7.5</v>
          </cell>
          <cell r="D1804">
            <v>0</v>
          </cell>
          <cell r="E1804">
            <v>7.5</v>
          </cell>
          <cell r="F1804">
            <v>7.65</v>
          </cell>
          <cell r="G1804">
            <v>7.86</v>
          </cell>
          <cell r="H1804">
            <v>8.4600000000000009</v>
          </cell>
          <cell r="I1804">
            <v>8.91</v>
          </cell>
        </row>
        <row r="1805">
          <cell r="A1805">
            <v>104300</v>
          </cell>
          <cell r="B1805" t="str">
            <v/>
          </cell>
          <cell r="C1805">
            <v>7.5</v>
          </cell>
          <cell r="D1805">
            <v>0</v>
          </cell>
          <cell r="E1805">
            <v>7.5</v>
          </cell>
          <cell r="F1805">
            <v>7.65</v>
          </cell>
          <cell r="G1805">
            <v>7.86</v>
          </cell>
          <cell r="H1805">
            <v>8.4600000000000009</v>
          </cell>
          <cell r="I1805">
            <v>8.91</v>
          </cell>
        </row>
        <row r="1806">
          <cell r="A1806">
            <v>104310</v>
          </cell>
          <cell r="B1806" t="str">
            <v/>
          </cell>
          <cell r="C1806">
            <v>7.5</v>
          </cell>
          <cell r="D1806">
            <v>0</v>
          </cell>
          <cell r="E1806">
            <v>7.5</v>
          </cell>
          <cell r="F1806">
            <v>7.65</v>
          </cell>
          <cell r="G1806">
            <v>7.86</v>
          </cell>
          <cell r="H1806">
            <v>8.4600000000000009</v>
          </cell>
          <cell r="I1806">
            <v>8.91</v>
          </cell>
        </row>
        <row r="1807">
          <cell r="A1807">
            <v>104320</v>
          </cell>
          <cell r="B1807" t="str">
            <v/>
          </cell>
          <cell r="C1807">
            <v>7.5</v>
          </cell>
          <cell r="D1807">
            <v>0</v>
          </cell>
          <cell r="E1807">
            <v>7.5</v>
          </cell>
          <cell r="F1807">
            <v>7.65</v>
          </cell>
          <cell r="G1807">
            <v>7.86</v>
          </cell>
          <cell r="H1807">
            <v>8.4600000000000009</v>
          </cell>
          <cell r="I1807">
            <v>8.91</v>
          </cell>
        </row>
        <row r="1808">
          <cell r="A1808">
            <v>104330</v>
          </cell>
          <cell r="B1808" t="str">
            <v/>
          </cell>
          <cell r="C1808">
            <v>7.5</v>
          </cell>
          <cell r="D1808">
            <v>0</v>
          </cell>
          <cell r="E1808">
            <v>7.5</v>
          </cell>
          <cell r="F1808">
            <v>7.65</v>
          </cell>
          <cell r="G1808">
            <v>7.86</v>
          </cell>
          <cell r="H1808">
            <v>8.4600000000000009</v>
          </cell>
          <cell r="I1808">
            <v>8.91</v>
          </cell>
        </row>
        <row r="1809">
          <cell r="A1809">
            <v>104340</v>
          </cell>
          <cell r="B1809" t="str">
            <v/>
          </cell>
          <cell r="C1809">
            <v>7.5</v>
          </cell>
          <cell r="D1809">
            <v>0</v>
          </cell>
          <cell r="E1809">
            <v>7.5</v>
          </cell>
          <cell r="F1809">
            <v>7.65</v>
          </cell>
          <cell r="G1809">
            <v>7.86</v>
          </cell>
          <cell r="H1809">
            <v>8.4600000000000009</v>
          </cell>
          <cell r="I1809">
            <v>8.91</v>
          </cell>
        </row>
        <row r="1810">
          <cell r="A1810">
            <v>104350</v>
          </cell>
          <cell r="B1810" t="str">
            <v/>
          </cell>
          <cell r="C1810">
            <v>7.5</v>
          </cell>
          <cell r="D1810">
            <v>0</v>
          </cell>
          <cell r="E1810">
            <v>7.5</v>
          </cell>
          <cell r="F1810">
            <v>7.65</v>
          </cell>
          <cell r="G1810">
            <v>7.86</v>
          </cell>
          <cell r="H1810">
            <v>8.4600000000000009</v>
          </cell>
          <cell r="I1810">
            <v>8.91</v>
          </cell>
        </row>
        <row r="1811">
          <cell r="A1811">
            <v>104360</v>
          </cell>
          <cell r="B1811" t="str">
            <v/>
          </cell>
          <cell r="C1811">
            <v>7.5</v>
          </cell>
          <cell r="D1811">
            <v>0</v>
          </cell>
          <cell r="E1811">
            <v>7.5</v>
          </cell>
          <cell r="F1811">
            <v>7.65</v>
          </cell>
          <cell r="G1811">
            <v>7.86</v>
          </cell>
          <cell r="H1811">
            <v>8.4600000000000009</v>
          </cell>
          <cell r="I1811">
            <v>8.91</v>
          </cell>
        </row>
        <row r="1812">
          <cell r="A1812">
            <v>104370</v>
          </cell>
          <cell r="B1812" t="str">
            <v/>
          </cell>
          <cell r="C1812">
            <v>7.5</v>
          </cell>
          <cell r="D1812">
            <v>0</v>
          </cell>
          <cell r="E1812">
            <v>7.5</v>
          </cell>
          <cell r="F1812">
            <v>7.65</v>
          </cell>
          <cell r="G1812">
            <v>7.86</v>
          </cell>
          <cell r="H1812">
            <v>8.4600000000000009</v>
          </cell>
          <cell r="I1812">
            <v>8.91</v>
          </cell>
        </row>
        <row r="1813">
          <cell r="A1813">
            <v>104380</v>
          </cell>
          <cell r="B1813" t="str">
            <v/>
          </cell>
          <cell r="C1813">
            <v>7.5</v>
          </cell>
          <cell r="D1813">
            <v>0</v>
          </cell>
          <cell r="E1813">
            <v>7.5</v>
          </cell>
          <cell r="F1813">
            <v>7.65</v>
          </cell>
          <cell r="G1813">
            <v>7.86</v>
          </cell>
          <cell r="H1813">
            <v>8.4600000000000009</v>
          </cell>
          <cell r="I1813">
            <v>8.91</v>
          </cell>
        </row>
        <row r="1814">
          <cell r="A1814">
            <v>104390</v>
          </cell>
          <cell r="B1814" t="str">
            <v/>
          </cell>
          <cell r="C1814">
            <v>7.5</v>
          </cell>
          <cell r="D1814">
            <v>0</v>
          </cell>
          <cell r="E1814">
            <v>7.5</v>
          </cell>
          <cell r="F1814">
            <v>7.65</v>
          </cell>
          <cell r="G1814">
            <v>7.86</v>
          </cell>
          <cell r="H1814">
            <v>8.4600000000000009</v>
          </cell>
          <cell r="I1814">
            <v>8.91</v>
          </cell>
        </row>
        <row r="1815">
          <cell r="A1815">
            <v>104400</v>
          </cell>
          <cell r="B1815" t="str">
            <v/>
          </cell>
          <cell r="C1815">
            <v>7.5</v>
          </cell>
          <cell r="D1815">
            <v>0</v>
          </cell>
          <cell r="E1815">
            <v>7.5</v>
          </cell>
          <cell r="F1815">
            <v>7.65</v>
          </cell>
          <cell r="G1815">
            <v>7.86</v>
          </cell>
          <cell r="H1815">
            <v>8.4600000000000009</v>
          </cell>
          <cell r="I1815">
            <v>8.91</v>
          </cell>
        </row>
        <row r="1816">
          <cell r="A1816">
            <v>104410</v>
          </cell>
          <cell r="B1816" t="str">
            <v/>
          </cell>
          <cell r="C1816">
            <v>7.5</v>
          </cell>
          <cell r="D1816">
            <v>0</v>
          </cell>
          <cell r="E1816">
            <v>7.5</v>
          </cell>
          <cell r="F1816">
            <v>7.65</v>
          </cell>
          <cell r="G1816">
            <v>7.86</v>
          </cell>
          <cell r="H1816">
            <v>8.4600000000000009</v>
          </cell>
          <cell r="I1816">
            <v>8.91</v>
          </cell>
        </row>
        <row r="1817">
          <cell r="A1817">
            <v>104420</v>
          </cell>
          <cell r="B1817" t="str">
            <v/>
          </cell>
          <cell r="C1817">
            <v>7.5</v>
          </cell>
          <cell r="D1817">
            <v>0</v>
          </cell>
          <cell r="E1817">
            <v>7.5</v>
          </cell>
          <cell r="F1817">
            <v>7.65</v>
          </cell>
          <cell r="G1817">
            <v>7.86</v>
          </cell>
          <cell r="H1817">
            <v>8.4600000000000009</v>
          </cell>
          <cell r="I1817">
            <v>8.91</v>
          </cell>
        </row>
        <row r="1818">
          <cell r="A1818">
            <v>104430</v>
          </cell>
          <cell r="B1818" t="str">
            <v/>
          </cell>
          <cell r="C1818">
            <v>7.5</v>
          </cell>
          <cell r="D1818">
            <v>0</v>
          </cell>
          <cell r="E1818">
            <v>7.5</v>
          </cell>
          <cell r="F1818">
            <v>7.65</v>
          </cell>
          <cell r="G1818">
            <v>7.86</v>
          </cell>
          <cell r="H1818">
            <v>8.4600000000000009</v>
          </cell>
          <cell r="I1818">
            <v>8.91</v>
          </cell>
        </row>
        <row r="1819">
          <cell r="A1819">
            <v>104440</v>
          </cell>
          <cell r="B1819" t="str">
            <v/>
          </cell>
          <cell r="C1819">
            <v>7.5</v>
          </cell>
          <cell r="D1819">
            <v>0</v>
          </cell>
          <cell r="E1819">
            <v>7.5</v>
          </cell>
          <cell r="F1819">
            <v>7.65</v>
          </cell>
          <cell r="G1819">
            <v>7.86</v>
          </cell>
          <cell r="H1819">
            <v>8.4600000000000009</v>
          </cell>
          <cell r="I1819">
            <v>8.91</v>
          </cell>
        </row>
        <row r="1820">
          <cell r="A1820">
            <v>104450</v>
          </cell>
          <cell r="B1820" t="str">
            <v/>
          </cell>
          <cell r="C1820">
            <v>7.5</v>
          </cell>
          <cell r="D1820">
            <v>0</v>
          </cell>
          <cell r="E1820">
            <v>7.5</v>
          </cell>
          <cell r="F1820">
            <v>7.65</v>
          </cell>
          <cell r="G1820">
            <v>7.86</v>
          </cell>
          <cell r="H1820">
            <v>8.4600000000000009</v>
          </cell>
          <cell r="I1820">
            <v>8.91</v>
          </cell>
        </row>
        <row r="1821">
          <cell r="A1821">
            <v>104460</v>
          </cell>
          <cell r="B1821" t="str">
            <v/>
          </cell>
          <cell r="C1821">
            <v>7.5</v>
          </cell>
          <cell r="D1821">
            <v>0</v>
          </cell>
          <cell r="E1821">
            <v>7.5</v>
          </cell>
          <cell r="F1821">
            <v>7.65</v>
          </cell>
          <cell r="G1821">
            <v>7.86</v>
          </cell>
          <cell r="H1821">
            <v>8.4600000000000009</v>
          </cell>
          <cell r="I1821">
            <v>8.91</v>
          </cell>
        </row>
        <row r="1822">
          <cell r="A1822">
            <v>104470</v>
          </cell>
          <cell r="B1822" t="str">
            <v/>
          </cell>
          <cell r="C1822">
            <v>7.5</v>
          </cell>
          <cell r="D1822">
            <v>0</v>
          </cell>
          <cell r="E1822">
            <v>7.5</v>
          </cell>
          <cell r="F1822">
            <v>7.65</v>
          </cell>
          <cell r="G1822">
            <v>7.86</v>
          </cell>
          <cell r="H1822">
            <v>8.4600000000000009</v>
          </cell>
          <cell r="I1822">
            <v>8.91</v>
          </cell>
        </row>
        <row r="1823">
          <cell r="A1823">
            <v>104480</v>
          </cell>
          <cell r="B1823" t="str">
            <v/>
          </cell>
          <cell r="C1823">
            <v>7.5</v>
          </cell>
          <cell r="D1823">
            <v>0</v>
          </cell>
          <cell r="E1823">
            <v>7.5</v>
          </cell>
          <cell r="F1823">
            <v>7.65</v>
          </cell>
          <cell r="G1823">
            <v>7.86</v>
          </cell>
          <cell r="H1823">
            <v>8.4600000000000009</v>
          </cell>
          <cell r="I1823">
            <v>8.91</v>
          </cell>
        </row>
        <row r="1824">
          <cell r="A1824">
            <v>104490</v>
          </cell>
          <cell r="B1824" t="str">
            <v/>
          </cell>
          <cell r="C1824">
            <v>7.5</v>
          </cell>
          <cell r="D1824">
            <v>0</v>
          </cell>
          <cell r="E1824">
            <v>7.5</v>
          </cell>
          <cell r="F1824">
            <v>7.65</v>
          </cell>
          <cell r="G1824">
            <v>7.86</v>
          </cell>
          <cell r="H1824">
            <v>8.4600000000000009</v>
          </cell>
          <cell r="I1824">
            <v>8.91</v>
          </cell>
        </row>
        <row r="1825">
          <cell r="A1825">
            <v>104500</v>
          </cell>
          <cell r="B1825" t="str">
            <v/>
          </cell>
          <cell r="C1825">
            <v>7.5</v>
          </cell>
          <cell r="D1825">
            <v>0</v>
          </cell>
          <cell r="E1825">
            <v>7.5</v>
          </cell>
          <cell r="F1825">
            <v>7.65</v>
          </cell>
          <cell r="G1825">
            <v>7.86</v>
          </cell>
          <cell r="H1825">
            <v>8.4600000000000009</v>
          </cell>
          <cell r="I1825">
            <v>8.91</v>
          </cell>
        </row>
        <row r="1826">
          <cell r="A1826">
            <v>104510</v>
          </cell>
          <cell r="B1826" t="str">
            <v/>
          </cell>
          <cell r="C1826">
            <v>7.5</v>
          </cell>
          <cell r="D1826">
            <v>0</v>
          </cell>
          <cell r="E1826">
            <v>7.5</v>
          </cell>
          <cell r="F1826">
            <v>7.65</v>
          </cell>
          <cell r="G1826">
            <v>7.86</v>
          </cell>
          <cell r="H1826">
            <v>8.4600000000000009</v>
          </cell>
          <cell r="I1826">
            <v>8.91</v>
          </cell>
        </row>
        <row r="1827">
          <cell r="A1827">
            <v>104520</v>
          </cell>
          <cell r="B1827" t="str">
            <v/>
          </cell>
          <cell r="C1827">
            <v>7.5</v>
          </cell>
          <cell r="D1827">
            <v>0</v>
          </cell>
          <cell r="E1827">
            <v>7.5</v>
          </cell>
          <cell r="F1827">
            <v>7.65</v>
          </cell>
          <cell r="G1827">
            <v>7.86</v>
          </cell>
          <cell r="H1827">
            <v>8.4600000000000009</v>
          </cell>
          <cell r="I1827">
            <v>8.91</v>
          </cell>
        </row>
        <row r="1828">
          <cell r="A1828">
            <v>104530</v>
          </cell>
          <cell r="B1828" t="str">
            <v/>
          </cell>
          <cell r="C1828">
            <v>7.5</v>
          </cell>
          <cell r="D1828">
            <v>0</v>
          </cell>
          <cell r="E1828">
            <v>7.5</v>
          </cell>
          <cell r="F1828">
            <v>7.65</v>
          </cell>
          <cell r="G1828">
            <v>7.86</v>
          </cell>
          <cell r="H1828">
            <v>8.4600000000000009</v>
          </cell>
          <cell r="I1828">
            <v>8.91</v>
          </cell>
        </row>
        <row r="1829">
          <cell r="A1829">
            <v>104540</v>
          </cell>
          <cell r="B1829" t="str">
            <v/>
          </cell>
          <cell r="C1829">
            <v>7.5</v>
          </cell>
          <cell r="D1829">
            <v>0</v>
          </cell>
          <cell r="E1829">
            <v>7.5</v>
          </cell>
          <cell r="F1829">
            <v>7.65</v>
          </cell>
          <cell r="G1829">
            <v>7.86</v>
          </cell>
          <cell r="H1829">
            <v>8.4600000000000009</v>
          </cell>
          <cell r="I1829">
            <v>8.91</v>
          </cell>
        </row>
        <row r="1830">
          <cell r="A1830">
            <v>104550</v>
          </cell>
          <cell r="B1830" t="str">
            <v/>
          </cell>
          <cell r="C1830">
            <v>7.5</v>
          </cell>
          <cell r="D1830">
            <v>0</v>
          </cell>
          <cell r="E1830">
            <v>7.5</v>
          </cell>
          <cell r="F1830">
            <v>7.65</v>
          </cell>
          <cell r="G1830">
            <v>7.86</v>
          </cell>
          <cell r="H1830">
            <v>8.4600000000000009</v>
          </cell>
          <cell r="I1830">
            <v>8.91</v>
          </cell>
        </row>
        <row r="1831">
          <cell r="A1831">
            <v>104560</v>
          </cell>
          <cell r="B1831" t="str">
            <v/>
          </cell>
          <cell r="C1831">
            <v>7.5</v>
          </cell>
          <cell r="D1831">
            <v>0</v>
          </cell>
          <cell r="E1831">
            <v>7.5</v>
          </cell>
          <cell r="F1831">
            <v>7.65</v>
          </cell>
          <cell r="G1831">
            <v>7.86</v>
          </cell>
          <cell r="H1831">
            <v>8.4600000000000009</v>
          </cell>
          <cell r="I1831">
            <v>8.91</v>
          </cell>
        </row>
        <row r="1832">
          <cell r="A1832">
            <v>104570</v>
          </cell>
          <cell r="B1832" t="str">
            <v/>
          </cell>
          <cell r="C1832">
            <v>7.5</v>
          </cell>
          <cell r="D1832">
            <v>0</v>
          </cell>
          <cell r="E1832">
            <v>7.5</v>
          </cell>
          <cell r="F1832">
            <v>7.65</v>
          </cell>
          <cell r="G1832">
            <v>7.86</v>
          </cell>
          <cell r="H1832">
            <v>8.4600000000000009</v>
          </cell>
          <cell r="I1832">
            <v>8.91</v>
          </cell>
        </row>
        <row r="1833">
          <cell r="A1833">
            <v>104580</v>
          </cell>
          <cell r="B1833" t="str">
            <v/>
          </cell>
          <cell r="C1833">
            <v>7.5</v>
          </cell>
          <cell r="D1833">
            <v>0</v>
          </cell>
          <cell r="E1833">
            <v>7.5</v>
          </cell>
          <cell r="F1833">
            <v>7.65</v>
          </cell>
          <cell r="G1833">
            <v>7.86</v>
          </cell>
          <cell r="H1833">
            <v>8.4600000000000009</v>
          </cell>
          <cell r="I1833">
            <v>8.91</v>
          </cell>
        </row>
        <row r="1834">
          <cell r="A1834">
            <v>104590</v>
          </cell>
          <cell r="B1834" t="str">
            <v/>
          </cell>
          <cell r="C1834">
            <v>7.5</v>
          </cell>
          <cell r="D1834">
            <v>0</v>
          </cell>
          <cell r="E1834">
            <v>7.5</v>
          </cell>
          <cell r="F1834">
            <v>7.65</v>
          </cell>
          <cell r="G1834">
            <v>7.86</v>
          </cell>
          <cell r="H1834">
            <v>8.4600000000000009</v>
          </cell>
          <cell r="I1834">
            <v>8.91</v>
          </cell>
        </row>
        <row r="1835">
          <cell r="A1835">
            <v>104600</v>
          </cell>
          <cell r="B1835" t="str">
            <v/>
          </cell>
          <cell r="C1835">
            <v>7.5</v>
          </cell>
          <cell r="D1835">
            <v>0</v>
          </cell>
          <cell r="E1835">
            <v>7.5</v>
          </cell>
          <cell r="F1835">
            <v>7.65</v>
          </cell>
          <cell r="G1835">
            <v>7.86</v>
          </cell>
          <cell r="H1835">
            <v>8.4600000000000009</v>
          </cell>
          <cell r="I1835">
            <v>8.91</v>
          </cell>
        </row>
        <row r="1836">
          <cell r="A1836">
            <v>104603.64</v>
          </cell>
          <cell r="B1836" t="str">
            <v>BS</v>
          </cell>
          <cell r="C1836">
            <v>7.5</v>
          </cell>
          <cell r="D1836">
            <v>0</v>
          </cell>
          <cell r="E1836">
            <v>7.5</v>
          </cell>
          <cell r="F1836">
            <v>7.65</v>
          </cell>
          <cell r="G1836">
            <v>7.86</v>
          </cell>
          <cell r="H1836">
            <v>8.4600000000000009</v>
          </cell>
          <cell r="I1836">
            <v>8.91</v>
          </cell>
        </row>
        <row r="1837">
          <cell r="A1837">
            <v>104610</v>
          </cell>
          <cell r="B1837" t="str">
            <v/>
          </cell>
          <cell r="C1837">
            <v>7.5</v>
          </cell>
          <cell r="D1837">
            <v>0</v>
          </cell>
          <cell r="E1837">
            <v>7.5</v>
          </cell>
          <cell r="F1837">
            <v>7.65</v>
          </cell>
          <cell r="G1837">
            <v>7.86</v>
          </cell>
          <cell r="H1837">
            <v>8.4600000000000009</v>
          </cell>
          <cell r="I1837">
            <v>8.91</v>
          </cell>
        </row>
        <row r="1838">
          <cell r="A1838">
            <v>104620</v>
          </cell>
          <cell r="B1838" t="str">
            <v/>
          </cell>
          <cell r="C1838">
            <v>7.5</v>
          </cell>
          <cell r="D1838">
            <v>0</v>
          </cell>
          <cell r="E1838">
            <v>7.5</v>
          </cell>
          <cell r="F1838">
            <v>7.65</v>
          </cell>
          <cell r="G1838">
            <v>7.86</v>
          </cell>
          <cell r="H1838">
            <v>8.4600000000000009</v>
          </cell>
          <cell r="I1838">
            <v>8.91</v>
          </cell>
        </row>
        <row r="1839">
          <cell r="A1839">
            <v>104630</v>
          </cell>
          <cell r="B1839" t="str">
            <v/>
          </cell>
          <cell r="C1839">
            <v>7.5</v>
          </cell>
          <cell r="D1839">
            <v>0</v>
          </cell>
          <cell r="E1839">
            <v>7.5</v>
          </cell>
          <cell r="F1839">
            <v>7.65</v>
          </cell>
          <cell r="G1839">
            <v>7.86</v>
          </cell>
          <cell r="H1839">
            <v>8.4600000000000009</v>
          </cell>
          <cell r="I1839">
            <v>8.91</v>
          </cell>
        </row>
        <row r="1840">
          <cell r="A1840">
            <v>104633.64</v>
          </cell>
          <cell r="B1840" t="str">
            <v>PX</v>
          </cell>
          <cell r="C1840">
            <v>7.5</v>
          </cell>
          <cell r="D1840">
            <v>0</v>
          </cell>
          <cell r="E1840">
            <v>7.5</v>
          </cell>
          <cell r="F1840">
            <v>7.65</v>
          </cell>
          <cell r="G1840">
            <v>7.86</v>
          </cell>
          <cell r="H1840">
            <v>8.4600000000000009</v>
          </cell>
          <cell r="I1840">
            <v>8.91</v>
          </cell>
        </row>
        <row r="1841">
          <cell r="A1841">
            <v>104640</v>
          </cell>
          <cell r="B1841" t="str">
            <v/>
          </cell>
          <cell r="C1841">
            <v>7.5</v>
          </cell>
          <cell r="D1841">
            <v>0.09</v>
          </cell>
          <cell r="E1841">
            <v>7.59</v>
          </cell>
          <cell r="F1841">
            <v>7.74</v>
          </cell>
          <cell r="G1841">
            <v>7.95</v>
          </cell>
          <cell r="H1841">
            <v>8.5500000000000007</v>
          </cell>
          <cell r="I1841">
            <v>9</v>
          </cell>
        </row>
        <row r="1842">
          <cell r="A1842">
            <v>104650</v>
          </cell>
          <cell r="B1842" t="str">
            <v/>
          </cell>
          <cell r="C1842">
            <v>7.5</v>
          </cell>
          <cell r="D1842">
            <v>0.24</v>
          </cell>
          <cell r="E1842">
            <v>7.74</v>
          </cell>
          <cell r="F1842">
            <v>7.8900000000000006</v>
          </cell>
          <cell r="G1842">
            <v>8.1000000000000014</v>
          </cell>
          <cell r="H1842">
            <v>8.7000000000000011</v>
          </cell>
          <cell r="I1842">
            <v>9.15</v>
          </cell>
        </row>
        <row r="1843">
          <cell r="A1843">
            <v>104653.64</v>
          </cell>
          <cell r="B1843" t="str">
            <v>PC</v>
          </cell>
          <cell r="C1843">
            <v>7.5</v>
          </cell>
          <cell r="D1843">
            <v>0.3</v>
          </cell>
          <cell r="E1843">
            <v>7.8</v>
          </cell>
          <cell r="F1843">
            <v>7.95</v>
          </cell>
          <cell r="G1843">
            <v>8.16</v>
          </cell>
          <cell r="H1843">
            <v>8.76</v>
          </cell>
          <cell r="I1843">
            <v>9.2099999999999991</v>
          </cell>
        </row>
        <row r="1844">
          <cell r="A1844">
            <v>104660</v>
          </cell>
          <cell r="B1844" t="str">
            <v/>
          </cell>
          <cell r="C1844">
            <v>7.5</v>
          </cell>
          <cell r="D1844">
            <v>0.39</v>
          </cell>
          <cell r="E1844">
            <v>7.89</v>
          </cell>
          <cell r="F1844">
            <v>8.0399999999999991</v>
          </cell>
          <cell r="G1844">
            <v>8.25</v>
          </cell>
          <cell r="H1844">
            <v>8.85</v>
          </cell>
          <cell r="I1844">
            <v>9.2999999999999989</v>
          </cell>
        </row>
        <row r="1845">
          <cell r="A1845">
            <v>104663.64</v>
          </cell>
          <cell r="B1845" t="str">
            <v>PY</v>
          </cell>
          <cell r="C1845">
            <v>7.5</v>
          </cell>
          <cell r="D1845">
            <v>0.45</v>
          </cell>
          <cell r="E1845">
            <v>7.95</v>
          </cell>
          <cell r="F1845">
            <v>8.1</v>
          </cell>
          <cell r="G1845">
            <v>8.31</v>
          </cell>
          <cell r="H1845">
            <v>8.91</v>
          </cell>
          <cell r="I1845">
            <v>9.36</v>
          </cell>
        </row>
        <row r="1846">
          <cell r="A1846">
            <v>104670</v>
          </cell>
          <cell r="B1846" t="str">
            <v/>
          </cell>
          <cell r="C1846">
            <v>7.5</v>
          </cell>
          <cell r="D1846">
            <v>0.54</v>
          </cell>
          <cell r="E1846">
            <v>8.0399999999999991</v>
          </cell>
          <cell r="F1846">
            <v>8.19</v>
          </cell>
          <cell r="G1846">
            <v>8.4</v>
          </cell>
          <cell r="H1846">
            <v>9</v>
          </cell>
          <cell r="I1846">
            <v>9.4499999999999993</v>
          </cell>
        </row>
        <row r="1847">
          <cell r="A1847">
            <v>104673.64</v>
          </cell>
          <cell r="B1847" t="str">
            <v>MSE</v>
          </cell>
          <cell r="C1847">
            <v>7.5</v>
          </cell>
          <cell r="D1847">
            <v>0.6</v>
          </cell>
          <cell r="E1847">
            <v>8.1</v>
          </cell>
          <cell r="F1847">
            <v>8.25</v>
          </cell>
          <cell r="G1847">
            <v>8.4600000000000009</v>
          </cell>
          <cell r="H1847">
            <v>9.06</v>
          </cell>
          <cell r="I1847">
            <v>9.51</v>
          </cell>
        </row>
        <row r="1848">
          <cell r="A1848">
            <v>104680</v>
          </cell>
          <cell r="B1848" t="str">
            <v/>
          </cell>
          <cell r="C1848">
            <v>7.5</v>
          </cell>
          <cell r="D1848">
            <v>0.6</v>
          </cell>
          <cell r="E1848">
            <v>8.1</v>
          </cell>
          <cell r="F1848">
            <v>8.25</v>
          </cell>
          <cell r="G1848">
            <v>8.4600000000000009</v>
          </cell>
          <cell r="H1848">
            <v>9.06</v>
          </cell>
          <cell r="I1848">
            <v>9.51</v>
          </cell>
        </row>
        <row r="1849">
          <cell r="A1849">
            <v>104690</v>
          </cell>
          <cell r="B1849" t="str">
            <v/>
          </cell>
          <cell r="C1849">
            <v>7.5</v>
          </cell>
          <cell r="D1849">
            <v>0.6</v>
          </cell>
          <cell r="E1849">
            <v>8.1</v>
          </cell>
          <cell r="F1849">
            <v>8.25</v>
          </cell>
          <cell r="G1849">
            <v>8.4600000000000009</v>
          </cell>
          <cell r="H1849">
            <v>9.06</v>
          </cell>
          <cell r="I1849">
            <v>9.51</v>
          </cell>
        </row>
        <row r="1850">
          <cell r="A1850">
            <v>104700</v>
          </cell>
          <cell r="B1850" t="str">
            <v/>
          </cell>
          <cell r="C1850">
            <v>7.5</v>
          </cell>
          <cell r="D1850">
            <v>0.6</v>
          </cell>
          <cell r="E1850">
            <v>8.1</v>
          </cell>
          <cell r="F1850">
            <v>8.25</v>
          </cell>
          <cell r="G1850">
            <v>8.4600000000000009</v>
          </cell>
          <cell r="H1850">
            <v>9.06</v>
          </cell>
          <cell r="I1850">
            <v>9.51</v>
          </cell>
        </row>
        <row r="1851">
          <cell r="A1851">
            <v>104710</v>
          </cell>
          <cell r="B1851" t="str">
            <v/>
          </cell>
          <cell r="C1851">
            <v>7.5</v>
          </cell>
          <cell r="D1851">
            <v>0.6</v>
          </cell>
          <cell r="E1851">
            <v>8.1</v>
          </cell>
          <cell r="F1851">
            <v>8.25</v>
          </cell>
          <cell r="G1851">
            <v>8.4600000000000009</v>
          </cell>
          <cell r="H1851">
            <v>9.06</v>
          </cell>
          <cell r="I1851">
            <v>9.51</v>
          </cell>
        </row>
        <row r="1852">
          <cell r="A1852">
            <v>104720</v>
          </cell>
          <cell r="B1852" t="str">
            <v/>
          </cell>
          <cell r="C1852">
            <v>7.5</v>
          </cell>
          <cell r="D1852">
            <v>0.6</v>
          </cell>
          <cell r="E1852">
            <v>8.1</v>
          </cell>
          <cell r="F1852">
            <v>8.25</v>
          </cell>
          <cell r="G1852">
            <v>8.4600000000000009</v>
          </cell>
          <cell r="H1852">
            <v>9.06</v>
          </cell>
          <cell r="I1852">
            <v>9.51</v>
          </cell>
        </row>
        <row r="1853">
          <cell r="A1853">
            <v>104730</v>
          </cell>
          <cell r="B1853" t="str">
            <v/>
          </cell>
          <cell r="C1853">
            <v>7.5</v>
          </cell>
          <cell r="D1853">
            <v>0.6</v>
          </cell>
          <cell r="E1853">
            <v>8.1</v>
          </cell>
          <cell r="F1853">
            <v>8.25</v>
          </cell>
          <cell r="G1853">
            <v>8.4600000000000009</v>
          </cell>
          <cell r="H1853">
            <v>9.06</v>
          </cell>
          <cell r="I1853">
            <v>9.51</v>
          </cell>
        </row>
        <row r="1854">
          <cell r="A1854">
            <v>104740</v>
          </cell>
          <cell r="B1854" t="str">
            <v/>
          </cell>
          <cell r="C1854">
            <v>7.5</v>
          </cell>
          <cell r="D1854">
            <v>0.6</v>
          </cell>
          <cell r="E1854">
            <v>8.1</v>
          </cell>
          <cell r="F1854">
            <v>8.25</v>
          </cell>
          <cell r="G1854">
            <v>8.4600000000000009</v>
          </cell>
          <cell r="H1854">
            <v>9.06</v>
          </cell>
          <cell r="I1854">
            <v>9.51</v>
          </cell>
        </row>
        <row r="1855">
          <cell r="A1855">
            <v>104750</v>
          </cell>
          <cell r="B1855" t="str">
            <v/>
          </cell>
          <cell r="C1855">
            <v>7.5</v>
          </cell>
          <cell r="D1855">
            <v>0.6</v>
          </cell>
          <cell r="E1855">
            <v>8.1</v>
          </cell>
          <cell r="F1855">
            <v>8.25</v>
          </cell>
          <cell r="G1855">
            <v>8.4600000000000009</v>
          </cell>
          <cell r="H1855">
            <v>9.06</v>
          </cell>
          <cell r="I1855">
            <v>9.51</v>
          </cell>
        </row>
        <row r="1856">
          <cell r="A1856">
            <v>104760</v>
          </cell>
          <cell r="B1856" t="str">
            <v/>
          </cell>
          <cell r="C1856">
            <v>7.5</v>
          </cell>
          <cell r="D1856">
            <v>0.6</v>
          </cell>
          <cell r="E1856">
            <v>8.1</v>
          </cell>
          <cell r="F1856">
            <v>8.25</v>
          </cell>
          <cell r="G1856">
            <v>8.4600000000000009</v>
          </cell>
          <cell r="H1856">
            <v>9.06</v>
          </cell>
          <cell r="I1856">
            <v>9.51</v>
          </cell>
        </row>
        <row r="1857">
          <cell r="A1857">
            <v>104770</v>
          </cell>
          <cell r="B1857" t="str">
            <v/>
          </cell>
          <cell r="C1857">
            <v>7.5</v>
          </cell>
          <cell r="D1857">
            <v>0.6</v>
          </cell>
          <cell r="E1857">
            <v>8.1</v>
          </cell>
          <cell r="F1857">
            <v>8.25</v>
          </cell>
          <cell r="G1857">
            <v>8.4600000000000009</v>
          </cell>
          <cell r="H1857">
            <v>9.06</v>
          </cell>
          <cell r="I1857">
            <v>9.51</v>
          </cell>
        </row>
        <row r="1858">
          <cell r="A1858">
            <v>104777.09</v>
          </cell>
          <cell r="B1858" t="str">
            <v>MSE</v>
          </cell>
          <cell r="C1858">
            <v>7.5</v>
          </cell>
          <cell r="D1858">
            <v>0.6</v>
          </cell>
          <cell r="E1858">
            <v>8.1</v>
          </cell>
          <cell r="F1858">
            <v>8.25</v>
          </cell>
          <cell r="G1858">
            <v>8.4600000000000009</v>
          </cell>
          <cell r="H1858">
            <v>9.06</v>
          </cell>
          <cell r="I1858">
            <v>9.51</v>
          </cell>
        </row>
        <row r="1859">
          <cell r="A1859">
            <v>104780</v>
          </cell>
          <cell r="B1859" t="str">
            <v/>
          </cell>
          <cell r="C1859">
            <v>7.5</v>
          </cell>
          <cell r="D1859">
            <v>0.55000000000000004</v>
          </cell>
          <cell r="E1859">
            <v>8.0500000000000007</v>
          </cell>
          <cell r="F1859">
            <v>8.2000000000000011</v>
          </cell>
          <cell r="G1859">
            <v>8.4100000000000019</v>
          </cell>
          <cell r="H1859">
            <v>9.0100000000000016</v>
          </cell>
          <cell r="I1859">
            <v>9.4600000000000009</v>
          </cell>
        </row>
        <row r="1860">
          <cell r="A1860">
            <v>104787.09</v>
          </cell>
          <cell r="B1860" t="str">
            <v>PY</v>
          </cell>
          <cell r="C1860">
            <v>7.5</v>
          </cell>
          <cell r="D1860">
            <v>0.45</v>
          </cell>
          <cell r="E1860">
            <v>7.95</v>
          </cell>
          <cell r="F1860">
            <v>8.1</v>
          </cell>
          <cell r="G1860">
            <v>8.31</v>
          </cell>
          <cell r="H1860">
            <v>8.91</v>
          </cell>
          <cell r="I1860">
            <v>9.36</v>
          </cell>
        </row>
        <row r="1861">
          <cell r="A1861">
            <v>104790</v>
          </cell>
          <cell r="B1861" t="str">
            <v/>
          </cell>
          <cell r="C1861">
            <v>7.5</v>
          </cell>
          <cell r="D1861">
            <v>0.4</v>
          </cell>
          <cell r="E1861">
            <v>7.9</v>
          </cell>
          <cell r="F1861">
            <v>8.0500000000000007</v>
          </cell>
          <cell r="G1861">
            <v>8.2600000000000016</v>
          </cell>
          <cell r="H1861">
            <v>8.8600000000000012</v>
          </cell>
          <cell r="I1861">
            <v>9.31</v>
          </cell>
        </row>
        <row r="1862">
          <cell r="A1862">
            <v>104797.09</v>
          </cell>
          <cell r="B1862" t="str">
            <v>PT</v>
          </cell>
          <cell r="C1862">
            <v>7.5</v>
          </cell>
          <cell r="D1862">
            <v>0.3</v>
          </cell>
          <cell r="E1862">
            <v>7.8</v>
          </cell>
          <cell r="F1862">
            <v>7.95</v>
          </cell>
          <cell r="G1862">
            <v>8.16</v>
          </cell>
          <cell r="H1862">
            <v>8.76</v>
          </cell>
          <cell r="I1862">
            <v>9.2099999999999991</v>
          </cell>
        </row>
        <row r="1863">
          <cell r="A1863">
            <v>104800</v>
          </cell>
          <cell r="B1863" t="str">
            <v/>
          </cell>
          <cell r="C1863">
            <v>7.5</v>
          </cell>
          <cell r="D1863">
            <v>0.25</v>
          </cell>
          <cell r="E1863">
            <v>7.75</v>
          </cell>
          <cell r="F1863">
            <v>7.9</v>
          </cell>
          <cell r="G1863">
            <v>8.1100000000000012</v>
          </cell>
          <cell r="H1863">
            <v>8.7100000000000009</v>
          </cell>
          <cell r="I1863">
            <v>9.16</v>
          </cell>
        </row>
        <row r="1864">
          <cell r="A1864">
            <v>104810</v>
          </cell>
          <cell r="B1864" t="str">
            <v/>
          </cell>
          <cell r="C1864">
            <v>7.5</v>
          </cell>
          <cell r="D1864">
            <v>0.1</v>
          </cell>
          <cell r="E1864">
            <v>7.6</v>
          </cell>
          <cell r="F1864">
            <v>7.75</v>
          </cell>
          <cell r="G1864">
            <v>7.96</v>
          </cell>
          <cell r="H1864">
            <v>8.56</v>
          </cell>
          <cell r="I1864">
            <v>9.01</v>
          </cell>
        </row>
        <row r="1865">
          <cell r="A1865">
            <v>104817.09</v>
          </cell>
          <cell r="B1865" t="str">
            <v>PX</v>
          </cell>
          <cell r="C1865">
            <v>7.5</v>
          </cell>
          <cell r="D1865">
            <v>0</v>
          </cell>
          <cell r="E1865">
            <v>7.5</v>
          </cell>
          <cell r="F1865">
            <v>7.65</v>
          </cell>
          <cell r="G1865">
            <v>7.86</v>
          </cell>
          <cell r="H1865">
            <v>8.4600000000000009</v>
          </cell>
          <cell r="I1865">
            <v>8.91</v>
          </cell>
        </row>
        <row r="1866">
          <cell r="A1866">
            <v>104820</v>
          </cell>
          <cell r="B1866" t="str">
            <v/>
          </cell>
          <cell r="C1866">
            <v>7.5</v>
          </cell>
          <cell r="D1866">
            <v>0</v>
          </cell>
          <cell r="E1866">
            <v>7.5</v>
          </cell>
          <cell r="F1866">
            <v>7.65</v>
          </cell>
          <cell r="G1866">
            <v>7.86</v>
          </cell>
          <cell r="H1866">
            <v>8.4600000000000009</v>
          </cell>
          <cell r="I1866">
            <v>8.91</v>
          </cell>
        </row>
        <row r="1867">
          <cell r="A1867">
            <v>104830</v>
          </cell>
          <cell r="B1867" t="str">
            <v/>
          </cell>
          <cell r="C1867">
            <v>7.5</v>
          </cell>
          <cell r="D1867">
            <v>0</v>
          </cell>
          <cell r="E1867">
            <v>7.5</v>
          </cell>
          <cell r="F1867">
            <v>7.65</v>
          </cell>
          <cell r="G1867">
            <v>7.86</v>
          </cell>
          <cell r="H1867">
            <v>8.4600000000000009</v>
          </cell>
          <cell r="I1867">
            <v>8.91</v>
          </cell>
        </row>
        <row r="1868">
          <cell r="A1868">
            <v>104840</v>
          </cell>
          <cell r="B1868" t="str">
            <v/>
          </cell>
          <cell r="C1868">
            <v>7.5</v>
          </cell>
          <cell r="D1868">
            <v>0</v>
          </cell>
          <cell r="E1868">
            <v>7.5</v>
          </cell>
          <cell r="F1868">
            <v>7.65</v>
          </cell>
          <cell r="G1868">
            <v>7.86</v>
          </cell>
          <cell r="H1868">
            <v>8.4600000000000009</v>
          </cell>
          <cell r="I1868">
            <v>8.91</v>
          </cell>
        </row>
        <row r="1869">
          <cell r="A1869">
            <v>104847.09</v>
          </cell>
          <cell r="B1869" t="str">
            <v>BS</v>
          </cell>
          <cell r="C1869">
            <v>7.5</v>
          </cell>
          <cell r="D1869">
            <v>0</v>
          </cell>
          <cell r="E1869">
            <v>7.5</v>
          </cell>
          <cell r="F1869">
            <v>7.65</v>
          </cell>
          <cell r="G1869">
            <v>7.86</v>
          </cell>
          <cell r="H1869">
            <v>8.4600000000000009</v>
          </cell>
          <cell r="I1869">
            <v>8.91</v>
          </cell>
        </row>
        <row r="1870">
          <cell r="A1870">
            <v>104850</v>
          </cell>
          <cell r="B1870" t="str">
            <v/>
          </cell>
          <cell r="C1870">
            <v>7.5</v>
          </cell>
          <cell r="D1870">
            <v>0</v>
          </cell>
          <cell r="E1870">
            <v>7.5</v>
          </cell>
          <cell r="F1870">
            <v>7.65</v>
          </cell>
          <cell r="G1870">
            <v>7.86</v>
          </cell>
          <cell r="H1870">
            <v>8.4600000000000009</v>
          </cell>
          <cell r="I1870">
            <v>8.91</v>
          </cell>
        </row>
        <row r="1871">
          <cell r="A1871">
            <v>104860</v>
          </cell>
          <cell r="B1871" t="str">
            <v/>
          </cell>
          <cell r="C1871">
            <v>7.5</v>
          </cell>
          <cell r="D1871">
            <v>0</v>
          </cell>
          <cell r="E1871">
            <v>7.5</v>
          </cell>
          <cell r="F1871">
            <v>7.65</v>
          </cell>
          <cell r="G1871">
            <v>7.86</v>
          </cell>
          <cell r="H1871">
            <v>8.4600000000000009</v>
          </cell>
          <cell r="I1871">
            <v>8.91</v>
          </cell>
        </row>
        <row r="1872">
          <cell r="A1872">
            <v>104870</v>
          </cell>
          <cell r="B1872" t="str">
            <v/>
          </cell>
          <cell r="C1872">
            <v>7.5</v>
          </cell>
          <cell r="D1872">
            <v>0</v>
          </cell>
          <cell r="E1872">
            <v>7.5</v>
          </cell>
          <cell r="F1872">
            <v>7.65</v>
          </cell>
          <cell r="G1872">
            <v>7.86</v>
          </cell>
          <cell r="H1872">
            <v>8.4600000000000009</v>
          </cell>
          <cell r="I1872">
            <v>8.91</v>
          </cell>
        </row>
        <row r="1873">
          <cell r="A1873">
            <v>104880</v>
          </cell>
          <cell r="B1873" t="str">
            <v/>
          </cell>
          <cell r="C1873">
            <v>7.5</v>
          </cell>
          <cell r="D1873">
            <v>0</v>
          </cell>
          <cell r="E1873">
            <v>7.5</v>
          </cell>
          <cell r="F1873">
            <v>7.65</v>
          </cell>
          <cell r="G1873">
            <v>7.86</v>
          </cell>
          <cell r="H1873">
            <v>8.4600000000000009</v>
          </cell>
          <cell r="I1873">
            <v>8.91</v>
          </cell>
        </row>
        <row r="1874">
          <cell r="A1874">
            <v>104890</v>
          </cell>
          <cell r="B1874" t="str">
            <v/>
          </cell>
          <cell r="C1874">
            <v>7.5</v>
          </cell>
          <cell r="D1874">
            <v>0</v>
          </cell>
          <cell r="E1874">
            <v>7.5</v>
          </cell>
          <cell r="F1874">
            <v>7.65</v>
          </cell>
          <cell r="G1874">
            <v>7.86</v>
          </cell>
          <cell r="H1874">
            <v>8.4600000000000009</v>
          </cell>
          <cell r="I1874">
            <v>8.91</v>
          </cell>
        </row>
        <row r="1875">
          <cell r="A1875">
            <v>104900</v>
          </cell>
          <cell r="B1875" t="str">
            <v/>
          </cell>
          <cell r="C1875">
            <v>7.5</v>
          </cell>
          <cell r="D1875">
            <v>0</v>
          </cell>
          <cell r="E1875">
            <v>7.5</v>
          </cell>
          <cell r="F1875">
            <v>7.65</v>
          </cell>
          <cell r="G1875">
            <v>7.86</v>
          </cell>
          <cell r="H1875">
            <v>8.4600000000000009</v>
          </cell>
          <cell r="I1875">
            <v>8.91</v>
          </cell>
        </row>
        <row r="1876">
          <cell r="A1876">
            <v>104910</v>
          </cell>
          <cell r="B1876" t="str">
            <v/>
          </cell>
          <cell r="C1876">
            <v>7.5</v>
          </cell>
          <cell r="D1876">
            <v>0</v>
          </cell>
          <cell r="E1876">
            <v>7.5</v>
          </cell>
          <cell r="F1876">
            <v>7.65</v>
          </cell>
          <cell r="G1876">
            <v>7.86</v>
          </cell>
          <cell r="H1876">
            <v>8.4600000000000009</v>
          </cell>
          <cell r="I1876">
            <v>8.91</v>
          </cell>
        </row>
        <row r="1877">
          <cell r="A1877">
            <v>104920</v>
          </cell>
          <cell r="B1877" t="str">
            <v/>
          </cell>
          <cell r="C1877">
            <v>7.5</v>
          </cell>
          <cell r="D1877">
            <v>0</v>
          </cell>
          <cell r="E1877">
            <v>7.5</v>
          </cell>
          <cell r="F1877">
            <v>7.65</v>
          </cell>
          <cell r="G1877">
            <v>7.86</v>
          </cell>
          <cell r="H1877">
            <v>8.4600000000000009</v>
          </cell>
          <cell r="I1877">
            <v>8.91</v>
          </cell>
        </row>
        <row r="1878">
          <cell r="A1878">
            <v>104930</v>
          </cell>
          <cell r="B1878" t="str">
            <v/>
          </cell>
          <cell r="C1878">
            <v>7.5</v>
          </cell>
          <cell r="D1878">
            <v>0</v>
          </cell>
          <cell r="E1878">
            <v>7.5</v>
          </cell>
          <cell r="F1878">
            <v>7.65</v>
          </cell>
          <cell r="G1878">
            <v>7.86</v>
          </cell>
          <cell r="H1878">
            <v>8.4600000000000009</v>
          </cell>
          <cell r="I1878">
            <v>8.91</v>
          </cell>
        </row>
        <row r="1879">
          <cell r="A1879">
            <v>104940</v>
          </cell>
          <cell r="B1879" t="str">
            <v/>
          </cell>
          <cell r="C1879">
            <v>7.5</v>
          </cell>
          <cell r="D1879">
            <v>0</v>
          </cell>
          <cell r="E1879">
            <v>7.5</v>
          </cell>
          <cell r="F1879">
            <v>7.65</v>
          </cell>
          <cell r="G1879">
            <v>7.86</v>
          </cell>
          <cell r="H1879">
            <v>8.4600000000000009</v>
          </cell>
          <cell r="I1879">
            <v>8.91</v>
          </cell>
        </row>
        <row r="1880">
          <cell r="A1880">
            <v>104950</v>
          </cell>
          <cell r="B1880" t="str">
            <v/>
          </cell>
          <cell r="C1880">
            <v>7.5</v>
          </cell>
          <cell r="D1880">
            <v>0</v>
          </cell>
          <cell r="E1880">
            <v>7.5</v>
          </cell>
          <cell r="F1880">
            <v>7.65</v>
          </cell>
          <cell r="G1880">
            <v>7.86</v>
          </cell>
          <cell r="H1880">
            <v>8.4600000000000009</v>
          </cell>
          <cell r="I1880">
            <v>8.91</v>
          </cell>
        </row>
        <row r="1881">
          <cell r="A1881">
            <v>104960</v>
          </cell>
          <cell r="B1881" t="str">
            <v/>
          </cell>
          <cell r="C1881">
            <v>7.5</v>
          </cell>
          <cell r="D1881">
            <v>0</v>
          </cell>
          <cell r="E1881">
            <v>7.5</v>
          </cell>
          <cell r="F1881">
            <v>7.65</v>
          </cell>
          <cell r="G1881">
            <v>7.86</v>
          </cell>
          <cell r="H1881">
            <v>8.4600000000000009</v>
          </cell>
          <cell r="I1881">
            <v>8.91</v>
          </cell>
        </row>
        <row r="1882">
          <cell r="A1882">
            <v>104970</v>
          </cell>
          <cell r="B1882" t="str">
            <v/>
          </cell>
          <cell r="C1882">
            <v>7.5</v>
          </cell>
          <cell r="D1882">
            <v>0</v>
          </cell>
          <cell r="E1882">
            <v>7.5</v>
          </cell>
          <cell r="F1882">
            <v>7.65</v>
          </cell>
          <cell r="G1882">
            <v>7.86</v>
          </cell>
          <cell r="H1882">
            <v>8.4600000000000009</v>
          </cell>
          <cell r="I1882">
            <v>8.91</v>
          </cell>
        </row>
        <row r="1883">
          <cell r="A1883">
            <v>104980</v>
          </cell>
          <cell r="B1883" t="str">
            <v/>
          </cell>
          <cell r="C1883">
            <v>7.5</v>
          </cell>
          <cell r="D1883">
            <v>0</v>
          </cell>
          <cell r="E1883">
            <v>7.5</v>
          </cell>
          <cell r="F1883">
            <v>7.65</v>
          </cell>
          <cell r="G1883">
            <v>7.86</v>
          </cell>
          <cell r="H1883">
            <v>8.4600000000000009</v>
          </cell>
          <cell r="I1883">
            <v>8.91</v>
          </cell>
        </row>
        <row r="1884">
          <cell r="A1884">
            <v>104990</v>
          </cell>
          <cell r="B1884" t="str">
            <v/>
          </cell>
          <cell r="C1884">
            <v>7.5</v>
          </cell>
          <cell r="D1884">
            <v>0</v>
          </cell>
          <cell r="E1884">
            <v>7.5</v>
          </cell>
          <cell r="F1884">
            <v>7.65</v>
          </cell>
          <cell r="G1884">
            <v>7.86</v>
          </cell>
          <cell r="H1884">
            <v>8.4600000000000009</v>
          </cell>
          <cell r="I1884">
            <v>8.91</v>
          </cell>
        </row>
        <row r="1885">
          <cell r="A1885">
            <v>105000</v>
          </cell>
          <cell r="B1885" t="str">
            <v/>
          </cell>
          <cell r="C1885">
            <v>7.5</v>
          </cell>
          <cell r="D1885">
            <v>0</v>
          </cell>
          <cell r="E1885">
            <v>7.5</v>
          </cell>
          <cell r="F1885">
            <v>7.65</v>
          </cell>
          <cell r="G1885">
            <v>7.86</v>
          </cell>
          <cell r="H1885">
            <v>8.4600000000000009</v>
          </cell>
          <cell r="I1885">
            <v>8.91</v>
          </cell>
        </row>
        <row r="1904">
          <cell r="A1904">
            <v>105000</v>
          </cell>
          <cell r="B1904" t="str">
            <v/>
          </cell>
          <cell r="C1904">
            <v>7.5</v>
          </cell>
          <cell r="D1904">
            <v>0</v>
          </cell>
          <cell r="E1904">
            <v>7.5</v>
          </cell>
          <cell r="F1904">
            <v>7.65</v>
          </cell>
          <cell r="G1904">
            <v>7.86</v>
          </cell>
          <cell r="H1904">
            <v>8.4600000000000009</v>
          </cell>
          <cell r="I1904">
            <v>8.91</v>
          </cell>
        </row>
        <row r="1905">
          <cell r="A1905">
            <v>105010</v>
          </cell>
          <cell r="B1905" t="str">
            <v/>
          </cell>
          <cell r="C1905">
            <v>7.5</v>
          </cell>
          <cell r="D1905">
            <v>0</v>
          </cell>
          <cell r="E1905">
            <v>7.5</v>
          </cell>
          <cell r="F1905">
            <v>7.65</v>
          </cell>
          <cell r="G1905">
            <v>7.86</v>
          </cell>
          <cell r="H1905">
            <v>8.4600000000000009</v>
          </cell>
          <cell r="I1905">
            <v>8.91</v>
          </cell>
        </row>
        <row r="1906">
          <cell r="A1906">
            <v>105020</v>
          </cell>
          <cell r="B1906" t="str">
            <v/>
          </cell>
          <cell r="C1906">
            <v>7.5</v>
          </cell>
          <cell r="D1906">
            <v>0</v>
          </cell>
          <cell r="E1906">
            <v>7.5</v>
          </cell>
          <cell r="F1906">
            <v>7.65</v>
          </cell>
          <cell r="G1906">
            <v>7.86</v>
          </cell>
          <cell r="H1906">
            <v>8.4600000000000009</v>
          </cell>
          <cell r="I1906">
            <v>8.91</v>
          </cell>
        </row>
        <row r="1907">
          <cell r="A1907">
            <v>105030</v>
          </cell>
          <cell r="B1907" t="str">
            <v/>
          </cell>
          <cell r="C1907">
            <v>7.5</v>
          </cell>
          <cell r="D1907">
            <v>0</v>
          </cell>
          <cell r="E1907">
            <v>7.5</v>
          </cell>
          <cell r="F1907">
            <v>7.65</v>
          </cell>
          <cell r="G1907">
            <v>7.86</v>
          </cell>
          <cell r="H1907">
            <v>8.4600000000000009</v>
          </cell>
          <cell r="I1907">
            <v>8.91</v>
          </cell>
        </row>
        <row r="1908">
          <cell r="A1908">
            <v>105040</v>
          </cell>
          <cell r="B1908" t="str">
            <v/>
          </cell>
          <cell r="C1908">
            <v>7.5</v>
          </cell>
          <cell r="D1908">
            <v>0</v>
          </cell>
          <cell r="E1908">
            <v>7.5</v>
          </cell>
          <cell r="F1908">
            <v>7.65</v>
          </cell>
          <cell r="G1908">
            <v>7.86</v>
          </cell>
          <cell r="H1908">
            <v>8.4600000000000009</v>
          </cell>
          <cell r="I1908">
            <v>8.91</v>
          </cell>
        </row>
        <row r="1909">
          <cell r="A1909">
            <v>105050</v>
          </cell>
          <cell r="B1909" t="str">
            <v/>
          </cell>
          <cell r="C1909">
            <v>7.5</v>
          </cell>
          <cell r="D1909">
            <v>0</v>
          </cell>
          <cell r="E1909">
            <v>7.5</v>
          </cell>
          <cell r="F1909">
            <v>7.65</v>
          </cell>
          <cell r="G1909">
            <v>7.86</v>
          </cell>
          <cell r="H1909">
            <v>8.4600000000000009</v>
          </cell>
          <cell r="I1909">
            <v>8.91</v>
          </cell>
        </row>
        <row r="1910">
          <cell r="A1910">
            <v>105060</v>
          </cell>
          <cell r="B1910" t="str">
            <v/>
          </cell>
          <cell r="C1910">
            <v>7.5</v>
          </cell>
          <cell r="D1910">
            <v>0</v>
          </cell>
          <cell r="E1910">
            <v>7.5</v>
          </cell>
          <cell r="F1910">
            <v>7.65</v>
          </cell>
          <cell r="G1910">
            <v>7.86</v>
          </cell>
          <cell r="H1910">
            <v>8.4600000000000009</v>
          </cell>
          <cell r="I1910">
            <v>8.91</v>
          </cell>
        </row>
        <row r="1911">
          <cell r="A1911">
            <v>105070</v>
          </cell>
          <cell r="B1911" t="str">
            <v/>
          </cell>
          <cell r="C1911">
            <v>7.5</v>
          </cell>
          <cell r="D1911">
            <v>0</v>
          </cell>
          <cell r="E1911">
            <v>7.5</v>
          </cell>
          <cell r="F1911">
            <v>7.65</v>
          </cell>
          <cell r="G1911">
            <v>7.86</v>
          </cell>
          <cell r="H1911">
            <v>8.4600000000000009</v>
          </cell>
          <cell r="I1911">
            <v>8.91</v>
          </cell>
        </row>
        <row r="1912">
          <cell r="A1912">
            <v>105080</v>
          </cell>
          <cell r="B1912" t="str">
            <v/>
          </cell>
          <cell r="C1912">
            <v>7.5</v>
          </cell>
          <cell r="D1912">
            <v>0</v>
          </cell>
          <cell r="E1912">
            <v>7.5</v>
          </cell>
          <cell r="F1912">
            <v>7.65</v>
          </cell>
          <cell r="G1912">
            <v>7.86</v>
          </cell>
          <cell r="H1912">
            <v>8.4600000000000009</v>
          </cell>
          <cell r="I1912">
            <v>8.91</v>
          </cell>
        </row>
        <row r="1913">
          <cell r="A1913">
            <v>105090</v>
          </cell>
          <cell r="B1913" t="str">
            <v/>
          </cell>
          <cell r="C1913">
            <v>7.5</v>
          </cell>
          <cell r="D1913">
            <v>0</v>
          </cell>
          <cell r="E1913">
            <v>7.5</v>
          </cell>
          <cell r="F1913">
            <v>7.65</v>
          </cell>
          <cell r="G1913">
            <v>7.86</v>
          </cell>
          <cell r="H1913">
            <v>8.4600000000000009</v>
          </cell>
          <cell r="I1913">
            <v>8.91</v>
          </cell>
        </row>
        <row r="1914">
          <cell r="A1914">
            <v>105100</v>
          </cell>
          <cell r="B1914" t="str">
            <v/>
          </cell>
          <cell r="C1914">
            <v>7.5</v>
          </cell>
          <cell r="D1914">
            <v>0</v>
          </cell>
          <cell r="E1914">
            <v>7.5</v>
          </cell>
          <cell r="F1914">
            <v>7.65</v>
          </cell>
          <cell r="G1914">
            <v>7.86</v>
          </cell>
          <cell r="H1914">
            <v>8.4600000000000009</v>
          </cell>
          <cell r="I1914">
            <v>8.91</v>
          </cell>
        </row>
        <row r="1915">
          <cell r="A1915">
            <v>105110</v>
          </cell>
          <cell r="B1915" t="str">
            <v/>
          </cell>
          <cell r="C1915">
            <v>7.5</v>
          </cell>
          <cell r="D1915">
            <v>0</v>
          </cell>
          <cell r="E1915">
            <v>7.5</v>
          </cell>
          <cell r="F1915">
            <v>7.65</v>
          </cell>
          <cell r="G1915">
            <v>7.86</v>
          </cell>
          <cell r="H1915">
            <v>8.4600000000000009</v>
          </cell>
          <cell r="I1915">
            <v>8.91</v>
          </cell>
        </row>
        <row r="1916">
          <cell r="A1916">
            <v>105120</v>
          </cell>
          <cell r="B1916" t="str">
            <v/>
          </cell>
          <cell r="C1916">
            <v>7.5</v>
          </cell>
          <cell r="D1916">
            <v>0</v>
          </cell>
          <cell r="E1916">
            <v>7.5</v>
          </cell>
          <cell r="F1916">
            <v>7.65</v>
          </cell>
          <cell r="G1916">
            <v>7.86</v>
          </cell>
          <cell r="H1916">
            <v>8.4600000000000009</v>
          </cell>
          <cell r="I1916">
            <v>8.91</v>
          </cell>
        </row>
        <row r="1917">
          <cell r="A1917">
            <v>105130</v>
          </cell>
          <cell r="B1917" t="str">
            <v/>
          </cell>
          <cell r="C1917">
            <v>7.5</v>
          </cell>
          <cell r="D1917">
            <v>0</v>
          </cell>
          <cell r="E1917">
            <v>7.5</v>
          </cell>
          <cell r="F1917">
            <v>7.65</v>
          </cell>
          <cell r="G1917">
            <v>7.86</v>
          </cell>
          <cell r="H1917">
            <v>8.4600000000000009</v>
          </cell>
          <cell r="I1917">
            <v>8.91</v>
          </cell>
        </row>
        <row r="1918">
          <cell r="A1918">
            <v>105140</v>
          </cell>
          <cell r="B1918" t="str">
            <v/>
          </cell>
          <cell r="C1918">
            <v>7.5</v>
          </cell>
          <cell r="D1918">
            <v>0</v>
          </cell>
          <cell r="E1918">
            <v>7.5</v>
          </cell>
          <cell r="F1918">
            <v>7.65</v>
          </cell>
          <cell r="G1918">
            <v>7.86</v>
          </cell>
          <cell r="H1918">
            <v>8.4600000000000009</v>
          </cell>
          <cell r="I1918">
            <v>8.91</v>
          </cell>
        </row>
        <row r="1919">
          <cell r="A1919">
            <v>105150</v>
          </cell>
          <cell r="B1919" t="str">
            <v/>
          </cell>
          <cell r="C1919">
            <v>7.5</v>
          </cell>
          <cell r="D1919">
            <v>0</v>
          </cell>
          <cell r="E1919">
            <v>7.5</v>
          </cell>
          <cell r="F1919">
            <v>7.65</v>
          </cell>
          <cell r="G1919">
            <v>7.86</v>
          </cell>
          <cell r="H1919">
            <v>8.4600000000000009</v>
          </cell>
          <cell r="I1919">
            <v>8.91</v>
          </cell>
        </row>
        <row r="1920">
          <cell r="A1920">
            <v>105160</v>
          </cell>
          <cell r="B1920" t="str">
            <v/>
          </cell>
          <cell r="C1920">
            <v>7.5</v>
          </cell>
          <cell r="D1920">
            <v>0</v>
          </cell>
          <cell r="E1920">
            <v>7.5</v>
          </cell>
          <cell r="F1920">
            <v>7.65</v>
          </cell>
          <cell r="G1920">
            <v>7.86</v>
          </cell>
          <cell r="H1920">
            <v>8.4600000000000009</v>
          </cell>
          <cell r="I1920">
            <v>8.91</v>
          </cell>
        </row>
        <row r="1921">
          <cell r="A1921">
            <v>105170</v>
          </cell>
          <cell r="B1921" t="str">
            <v/>
          </cell>
          <cell r="C1921">
            <v>7.5</v>
          </cell>
          <cell r="D1921">
            <v>0</v>
          </cell>
          <cell r="E1921">
            <v>7.5</v>
          </cell>
          <cell r="F1921">
            <v>7.65</v>
          </cell>
          <cell r="G1921">
            <v>7.86</v>
          </cell>
          <cell r="H1921">
            <v>8.4600000000000009</v>
          </cell>
          <cell r="I1921">
            <v>8.91</v>
          </cell>
        </row>
        <row r="1922">
          <cell r="A1922">
            <v>105180</v>
          </cell>
          <cell r="B1922" t="str">
            <v/>
          </cell>
          <cell r="C1922">
            <v>7.5</v>
          </cell>
          <cell r="D1922">
            <v>0</v>
          </cell>
          <cell r="E1922">
            <v>7.5</v>
          </cell>
          <cell r="F1922">
            <v>7.65</v>
          </cell>
          <cell r="G1922">
            <v>7.86</v>
          </cell>
          <cell r="H1922">
            <v>8.4600000000000009</v>
          </cell>
          <cell r="I1922">
            <v>8.91</v>
          </cell>
        </row>
        <row r="1923">
          <cell r="A1923">
            <v>105190</v>
          </cell>
          <cell r="B1923" t="str">
            <v/>
          </cell>
          <cell r="C1923">
            <v>7.5</v>
          </cell>
          <cell r="D1923">
            <v>0</v>
          </cell>
          <cell r="E1923">
            <v>7.5</v>
          </cell>
          <cell r="F1923">
            <v>7.65</v>
          </cell>
          <cell r="G1923">
            <v>7.86</v>
          </cell>
          <cell r="H1923">
            <v>8.4600000000000009</v>
          </cell>
          <cell r="I1923">
            <v>8.91</v>
          </cell>
        </row>
        <row r="1924">
          <cell r="A1924">
            <v>105200</v>
          </cell>
          <cell r="B1924" t="str">
            <v/>
          </cell>
          <cell r="C1924">
            <v>7.5</v>
          </cell>
          <cell r="D1924">
            <v>0</v>
          </cell>
          <cell r="E1924">
            <v>7.5</v>
          </cell>
          <cell r="F1924">
            <v>7.65</v>
          </cell>
          <cell r="G1924">
            <v>7.86</v>
          </cell>
          <cell r="H1924">
            <v>8.4600000000000009</v>
          </cell>
          <cell r="I1924">
            <v>8.91</v>
          </cell>
        </row>
        <row r="1925">
          <cell r="A1925">
            <v>105210</v>
          </cell>
          <cell r="B1925" t="str">
            <v/>
          </cell>
          <cell r="C1925">
            <v>7.5</v>
          </cell>
          <cell r="D1925">
            <v>0</v>
          </cell>
          <cell r="E1925">
            <v>7.5</v>
          </cell>
          <cell r="F1925">
            <v>7.65</v>
          </cell>
          <cell r="G1925">
            <v>7.86</v>
          </cell>
          <cell r="H1925">
            <v>8.4600000000000009</v>
          </cell>
          <cell r="I1925">
            <v>8.91</v>
          </cell>
        </row>
        <row r="1926">
          <cell r="A1926">
            <v>105220</v>
          </cell>
          <cell r="B1926" t="str">
            <v/>
          </cell>
          <cell r="C1926">
            <v>7.5</v>
          </cell>
          <cell r="D1926">
            <v>0</v>
          </cell>
          <cell r="E1926">
            <v>7.5</v>
          </cell>
          <cell r="F1926">
            <v>7.65</v>
          </cell>
          <cell r="G1926">
            <v>7.86</v>
          </cell>
          <cell r="H1926">
            <v>8.4600000000000009</v>
          </cell>
          <cell r="I1926">
            <v>8.91</v>
          </cell>
        </row>
        <row r="1927">
          <cell r="A1927">
            <v>105230</v>
          </cell>
          <cell r="B1927" t="str">
            <v/>
          </cell>
          <cell r="C1927">
            <v>7.5</v>
          </cell>
          <cell r="D1927">
            <v>0</v>
          </cell>
          <cell r="E1927">
            <v>7.5</v>
          </cell>
          <cell r="F1927">
            <v>7.65</v>
          </cell>
          <cell r="G1927">
            <v>7.86</v>
          </cell>
          <cell r="H1927">
            <v>8.4600000000000009</v>
          </cell>
          <cell r="I1927">
            <v>8.91</v>
          </cell>
        </row>
        <row r="1928">
          <cell r="A1928">
            <v>105240</v>
          </cell>
          <cell r="B1928" t="str">
            <v/>
          </cell>
          <cell r="C1928">
            <v>7.5</v>
          </cell>
          <cell r="D1928">
            <v>0</v>
          </cell>
          <cell r="E1928">
            <v>7.5</v>
          </cell>
          <cell r="F1928">
            <v>7.65</v>
          </cell>
          <cell r="G1928">
            <v>7.86</v>
          </cell>
          <cell r="H1928">
            <v>8.4600000000000009</v>
          </cell>
          <cell r="I1928">
            <v>8.91</v>
          </cell>
        </row>
        <row r="1929">
          <cell r="A1929">
            <v>105250</v>
          </cell>
          <cell r="B1929" t="str">
            <v/>
          </cell>
          <cell r="C1929">
            <v>7.5</v>
          </cell>
          <cell r="D1929">
            <v>0</v>
          </cell>
          <cell r="E1929">
            <v>7.5</v>
          </cell>
          <cell r="F1929">
            <v>7.65</v>
          </cell>
          <cell r="G1929">
            <v>7.86</v>
          </cell>
          <cell r="H1929">
            <v>8.4600000000000009</v>
          </cell>
          <cell r="I1929">
            <v>8.91</v>
          </cell>
        </row>
        <row r="1930">
          <cell r="A1930">
            <v>105260</v>
          </cell>
          <cell r="B1930" t="str">
            <v/>
          </cell>
          <cell r="C1930">
            <v>7.5</v>
          </cell>
          <cell r="D1930">
            <v>0</v>
          </cell>
          <cell r="E1930">
            <v>7.5</v>
          </cell>
          <cell r="F1930">
            <v>7.65</v>
          </cell>
          <cell r="G1930">
            <v>7.86</v>
          </cell>
          <cell r="H1930">
            <v>8.4600000000000009</v>
          </cell>
          <cell r="I1930">
            <v>8.91</v>
          </cell>
        </row>
        <row r="1931">
          <cell r="A1931">
            <v>105270</v>
          </cell>
          <cell r="B1931" t="str">
            <v/>
          </cell>
          <cell r="C1931">
            <v>7.5</v>
          </cell>
          <cell r="D1931">
            <v>0</v>
          </cell>
          <cell r="E1931">
            <v>7.5</v>
          </cell>
          <cell r="F1931">
            <v>7.65</v>
          </cell>
          <cell r="G1931">
            <v>7.86</v>
          </cell>
          <cell r="H1931">
            <v>8.4600000000000009</v>
          </cell>
          <cell r="I1931">
            <v>8.91</v>
          </cell>
        </row>
        <row r="1932">
          <cell r="A1932">
            <v>105280</v>
          </cell>
          <cell r="B1932" t="str">
            <v/>
          </cell>
          <cell r="C1932">
            <v>7.5</v>
          </cell>
          <cell r="D1932">
            <v>0</v>
          </cell>
          <cell r="E1932">
            <v>7.5</v>
          </cell>
          <cell r="F1932">
            <v>7.65</v>
          </cell>
          <cell r="G1932">
            <v>7.86</v>
          </cell>
          <cell r="H1932">
            <v>8.4600000000000009</v>
          </cell>
          <cell r="I1932">
            <v>8.91</v>
          </cell>
        </row>
        <row r="1933">
          <cell r="A1933">
            <v>105290</v>
          </cell>
          <cell r="B1933" t="str">
            <v/>
          </cell>
          <cell r="C1933">
            <v>7.5</v>
          </cell>
          <cell r="D1933">
            <v>0</v>
          </cell>
          <cell r="E1933">
            <v>7.5</v>
          </cell>
          <cell r="F1933">
            <v>7.65</v>
          </cell>
          <cell r="G1933">
            <v>7.86</v>
          </cell>
          <cell r="H1933">
            <v>8.4600000000000009</v>
          </cell>
          <cell r="I1933">
            <v>8.91</v>
          </cell>
        </row>
        <row r="1934">
          <cell r="A1934">
            <v>105300</v>
          </cell>
          <cell r="B1934" t="str">
            <v/>
          </cell>
          <cell r="C1934">
            <v>7.5</v>
          </cell>
          <cell r="D1934">
            <v>0</v>
          </cell>
          <cell r="E1934">
            <v>7.5</v>
          </cell>
          <cell r="F1934">
            <v>7.65</v>
          </cell>
          <cell r="G1934">
            <v>7.86</v>
          </cell>
          <cell r="H1934">
            <v>8.4600000000000009</v>
          </cell>
          <cell r="I1934">
            <v>8.91</v>
          </cell>
        </row>
        <row r="1935">
          <cell r="A1935">
            <v>105310</v>
          </cell>
          <cell r="B1935" t="str">
            <v/>
          </cell>
          <cell r="C1935">
            <v>7.5</v>
          </cell>
          <cell r="D1935">
            <v>0</v>
          </cell>
          <cell r="E1935">
            <v>7.5</v>
          </cell>
          <cell r="F1935">
            <v>7.65</v>
          </cell>
          <cell r="G1935">
            <v>7.86</v>
          </cell>
          <cell r="H1935">
            <v>8.4600000000000009</v>
          </cell>
          <cell r="I1935">
            <v>8.91</v>
          </cell>
        </row>
        <row r="1936">
          <cell r="A1936">
            <v>105320</v>
          </cell>
          <cell r="B1936" t="str">
            <v/>
          </cell>
          <cell r="C1936">
            <v>7.5</v>
          </cell>
          <cell r="D1936">
            <v>0</v>
          </cell>
          <cell r="E1936">
            <v>7.5</v>
          </cell>
          <cell r="F1936">
            <v>7.65</v>
          </cell>
          <cell r="G1936">
            <v>7.86</v>
          </cell>
          <cell r="H1936">
            <v>8.4600000000000009</v>
          </cell>
          <cell r="I1936">
            <v>8.91</v>
          </cell>
        </row>
        <row r="1937">
          <cell r="A1937">
            <v>105330</v>
          </cell>
          <cell r="B1937" t="str">
            <v/>
          </cell>
          <cell r="C1937">
            <v>7.5</v>
          </cell>
          <cell r="D1937">
            <v>0</v>
          </cell>
          <cell r="E1937">
            <v>7.5</v>
          </cell>
          <cell r="F1937">
            <v>7.65</v>
          </cell>
          <cell r="G1937">
            <v>7.86</v>
          </cell>
          <cell r="H1937">
            <v>8.4600000000000009</v>
          </cell>
          <cell r="I1937">
            <v>8.91</v>
          </cell>
        </row>
        <row r="1938">
          <cell r="A1938">
            <v>105340</v>
          </cell>
          <cell r="B1938" t="str">
            <v/>
          </cell>
          <cell r="C1938">
            <v>7.5</v>
          </cell>
          <cell r="D1938">
            <v>0</v>
          </cell>
          <cell r="E1938">
            <v>7.5</v>
          </cell>
          <cell r="F1938">
            <v>7.65</v>
          </cell>
          <cell r="G1938">
            <v>7.86</v>
          </cell>
          <cell r="H1938">
            <v>8.4600000000000009</v>
          </cell>
          <cell r="I1938">
            <v>8.91</v>
          </cell>
        </row>
        <row r="1939">
          <cell r="A1939">
            <v>105350</v>
          </cell>
          <cell r="B1939" t="str">
            <v/>
          </cell>
          <cell r="C1939">
            <v>7.5</v>
          </cell>
          <cell r="D1939">
            <v>0</v>
          </cell>
          <cell r="E1939">
            <v>7.5</v>
          </cell>
          <cell r="F1939">
            <v>7.65</v>
          </cell>
          <cell r="G1939">
            <v>7.86</v>
          </cell>
          <cell r="H1939">
            <v>8.4600000000000009</v>
          </cell>
          <cell r="I1939">
            <v>8.91</v>
          </cell>
        </row>
        <row r="1940">
          <cell r="A1940">
            <v>105360</v>
          </cell>
          <cell r="B1940" t="str">
            <v/>
          </cell>
          <cell r="C1940">
            <v>7.5</v>
          </cell>
          <cell r="D1940">
            <v>0</v>
          </cell>
          <cell r="E1940">
            <v>7.5</v>
          </cell>
          <cell r="F1940">
            <v>7.65</v>
          </cell>
          <cell r="G1940">
            <v>7.86</v>
          </cell>
          <cell r="H1940">
            <v>8.4600000000000009</v>
          </cell>
          <cell r="I1940">
            <v>8.91</v>
          </cell>
        </row>
        <row r="1941">
          <cell r="A1941">
            <v>105370</v>
          </cell>
          <cell r="B1941" t="str">
            <v/>
          </cell>
          <cell r="C1941">
            <v>7.5</v>
          </cell>
          <cell r="D1941">
            <v>0</v>
          </cell>
          <cell r="E1941">
            <v>7.5</v>
          </cell>
          <cell r="F1941">
            <v>7.65</v>
          </cell>
          <cell r="G1941">
            <v>7.86</v>
          </cell>
          <cell r="H1941">
            <v>8.4600000000000009</v>
          </cell>
          <cell r="I1941">
            <v>8.91</v>
          </cell>
        </row>
        <row r="1942">
          <cell r="A1942">
            <v>105380</v>
          </cell>
          <cell r="B1942" t="str">
            <v/>
          </cell>
          <cell r="C1942">
            <v>7.5</v>
          </cell>
          <cell r="D1942">
            <v>0</v>
          </cell>
          <cell r="E1942">
            <v>7.5</v>
          </cell>
          <cell r="F1942">
            <v>7.65</v>
          </cell>
          <cell r="G1942">
            <v>7.86</v>
          </cell>
          <cell r="H1942">
            <v>8.4600000000000009</v>
          </cell>
          <cell r="I1942">
            <v>8.91</v>
          </cell>
        </row>
        <row r="1943">
          <cell r="A1943">
            <v>105390</v>
          </cell>
          <cell r="B1943" t="str">
            <v/>
          </cell>
          <cell r="C1943">
            <v>7.5</v>
          </cell>
          <cell r="D1943">
            <v>0</v>
          </cell>
          <cell r="E1943">
            <v>7.5</v>
          </cell>
          <cell r="F1943">
            <v>7.65</v>
          </cell>
          <cell r="G1943">
            <v>7.86</v>
          </cell>
          <cell r="H1943">
            <v>8.4600000000000009</v>
          </cell>
          <cell r="I1943">
            <v>8.91</v>
          </cell>
        </row>
        <row r="1944">
          <cell r="A1944">
            <v>105400</v>
          </cell>
          <cell r="B1944" t="str">
            <v/>
          </cell>
          <cell r="C1944">
            <v>7.5</v>
          </cell>
          <cell r="D1944">
            <v>0</v>
          </cell>
          <cell r="E1944">
            <v>7.5</v>
          </cell>
          <cell r="F1944">
            <v>7.65</v>
          </cell>
          <cell r="G1944">
            <v>7.86</v>
          </cell>
          <cell r="H1944">
            <v>8.4600000000000009</v>
          </cell>
          <cell r="I1944">
            <v>8.91</v>
          </cell>
        </row>
        <row r="1945">
          <cell r="A1945">
            <v>105410</v>
          </cell>
          <cell r="B1945" t="str">
            <v/>
          </cell>
          <cell r="C1945">
            <v>7.5</v>
          </cell>
          <cell r="D1945">
            <v>0</v>
          </cell>
          <cell r="E1945">
            <v>7.5</v>
          </cell>
          <cell r="F1945">
            <v>7.65</v>
          </cell>
          <cell r="G1945">
            <v>7.86</v>
          </cell>
          <cell r="H1945">
            <v>8.4600000000000009</v>
          </cell>
          <cell r="I1945">
            <v>8.91</v>
          </cell>
        </row>
        <row r="1946">
          <cell r="A1946">
            <v>105420</v>
          </cell>
          <cell r="B1946" t="str">
            <v/>
          </cell>
          <cell r="C1946">
            <v>7.5</v>
          </cell>
          <cell r="D1946">
            <v>0</v>
          </cell>
          <cell r="E1946">
            <v>7.5</v>
          </cell>
          <cell r="F1946">
            <v>7.65</v>
          </cell>
          <cell r="G1946">
            <v>7.86</v>
          </cell>
          <cell r="H1946">
            <v>8.4600000000000009</v>
          </cell>
          <cell r="I1946">
            <v>8.91</v>
          </cell>
        </row>
        <row r="1947">
          <cell r="A1947">
            <v>105430</v>
          </cell>
          <cell r="B1947" t="str">
            <v/>
          </cell>
          <cell r="C1947">
            <v>7.5</v>
          </cell>
          <cell r="D1947">
            <v>0</v>
          </cell>
          <cell r="E1947">
            <v>7.5</v>
          </cell>
          <cell r="F1947">
            <v>7.65</v>
          </cell>
          <cell r="G1947">
            <v>7.86</v>
          </cell>
          <cell r="H1947">
            <v>8.4600000000000009</v>
          </cell>
          <cell r="I1947">
            <v>8.91</v>
          </cell>
        </row>
        <row r="1948">
          <cell r="A1948">
            <v>105440</v>
          </cell>
          <cell r="B1948" t="str">
            <v/>
          </cell>
          <cell r="C1948">
            <v>7.5</v>
          </cell>
          <cell r="D1948">
            <v>0</v>
          </cell>
          <cell r="E1948">
            <v>7.5</v>
          </cell>
          <cell r="F1948">
            <v>7.65</v>
          </cell>
          <cell r="G1948">
            <v>7.86</v>
          </cell>
          <cell r="H1948">
            <v>8.4600000000000009</v>
          </cell>
          <cell r="I1948">
            <v>8.91</v>
          </cell>
        </row>
        <row r="1949">
          <cell r="A1949">
            <v>105450</v>
          </cell>
          <cell r="B1949" t="str">
            <v/>
          </cell>
          <cell r="C1949">
            <v>7.5</v>
          </cell>
          <cell r="D1949">
            <v>0</v>
          </cell>
          <cell r="E1949">
            <v>7.5</v>
          </cell>
          <cell r="F1949">
            <v>7.65</v>
          </cell>
          <cell r="G1949">
            <v>7.86</v>
          </cell>
          <cell r="H1949">
            <v>8.4600000000000009</v>
          </cell>
          <cell r="I1949">
            <v>8.91</v>
          </cell>
        </row>
        <row r="1950">
          <cell r="A1950">
            <v>105460</v>
          </cell>
          <cell r="B1950" t="str">
            <v/>
          </cell>
          <cell r="C1950">
            <v>7.5</v>
          </cell>
          <cell r="D1950">
            <v>0</v>
          </cell>
          <cell r="E1950">
            <v>7.5</v>
          </cell>
          <cell r="F1950">
            <v>7.65</v>
          </cell>
          <cell r="G1950">
            <v>7.86</v>
          </cell>
          <cell r="H1950">
            <v>8.4600000000000009</v>
          </cell>
          <cell r="I1950">
            <v>8.91</v>
          </cell>
        </row>
        <row r="1951">
          <cell r="A1951">
            <v>105470</v>
          </cell>
          <cell r="B1951" t="str">
            <v/>
          </cell>
          <cell r="C1951">
            <v>7.5</v>
          </cell>
          <cell r="D1951">
            <v>0</v>
          </cell>
          <cell r="E1951">
            <v>7.5</v>
          </cell>
          <cell r="F1951">
            <v>7.65</v>
          </cell>
          <cell r="G1951">
            <v>7.86</v>
          </cell>
          <cell r="H1951">
            <v>8.4600000000000009</v>
          </cell>
          <cell r="I1951">
            <v>8.91</v>
          </cell>
        </row>
        <row r="1952">
          <cell r="A1952">
            <v>105480</v>
          </cell>
          <cell r="B1952" t="str">
            <v/>
          </cell>
          <cell r="C1952">
            <v>7.5</v>
          </cell>
          <cell r="D1952">
            <v>0</v>
          </cell>
          <cell r="E1952">
            <v>7.5</v>
          </cell>
          <cell r="F1952">
            <v>7.65</v>
          </cell>
          <cell r="G1952">
            <v>7.86</v>
          </cell>
          <cell r="H1952">
            <v>8.4600000000000009</v>
          </cell>
          <cell r="I1952">
            <v>8.91</v>
          </cell>
        </row>
        <row r="1953">
          <cell r="A1953">
            <v>105490</v>
          </cell>
          <cell r="B1953" t="str">
            <v/>
          </cell>
          <cell r="C1953">
            <v>7.5</v>
          </cell>
          <cell r="D1953">
            <v>0</v>
          </cell>
          <cell r="E1953">
            <v>7.5</v>
          </cell>
          <cell r="F1953">
            <v>7.65</v>
          </cell>
          <cell r="G1953">
            <v>7.86</v>
          </cell>
          <cell r="H1953">
            <v>8.4600000000000009</v>
          </cell>
          <cell r="I1953">
            <v>8.91</v>
          </cell>
        </row>
        <row r="1954">
          <cell r="A1954">
            <v>105500</v>
          </cell>
          <cell r="B1954" t="str">
            <v/>
          </cell>
          <cell r="C1954">
            <v>7.5</v>
          </cell>
          <cell r="D1954">
            <v>0</v>
          </cell>
          <cell r="E1954">
            <v>7.5</v>
          </cell>
          <cell r="F1954">
            <v>7.65</v>
          </cell>
          <cell r="G1954">
            <v>7.86</v>
          </cell>
          <cell r="H1954">
            <v>8.4600000000000009</v>
          </cell>
          <cell r="I1954">
            <v>8.91</v>
          </cell>
        </row>
        <row r="1955">
          <cell r="A1955">
            <v>105510</v>
          </cell>
          <cell r="B1955" t="str">
            <v/>
          </cell>
          <cell r="C1955">
            <v>7.5</v>
          </cell>
          <cell r="D1955">
            <v>0</v>
          </cell>
          <cell r="E1955">
            <v>7.5</v>
          </cell>
          <cell r="F1955">
            <v>7.65</v>
          </cell>
          <cell r="G1955">
            <v>7.86</v>
          </cell>
          <cell r="H1955">
            <v>8.4600000000000009</v>
          </cell>
          <cell r="I1955">
            <v>8.91</v>
          </cell>
        </row>
        <row r="1956">
          <cell r="A1956">
            <v>105520</v>
          </cell>
          <cell r="B1956" t="str">
            <v/>
          </cell>
          <cell r="C1956">
            <v>7.5</v>
          </cell>
          <cell r="D1956">
            <v>0</v>
          </cell>
          <cell r="E1956">
            <v>7.5</v>
          </cell>
          <cell r="F1956">
            <v>7.65</v>
          </cell>
          <cell r="G1956">
            <v>7.86</v>
          </cell>
          <cell r="H1956">
            <v>8.4600000000000009</v>
          </cell>
          <cell r="I1956">
            <v>8.91</v>
          </cell>
        </row>
        <row r="1957">
          <cell r="A1957">
            <v>105530</v>
          </cell>
          <cell r="B1957" t="str">
            <v/>
          </cell>
          <cell r="C1957">
            <v>7.5</v>
          </cell>
          <cell r="D1957">
            <v>0</v>
          </cell>
          <cell r="E1957">
            <v>7.5</v>
          </cell>
          <cell r="F1957">
            <v>7.65</v>
          </cell>
          <cell r="G1957">
            <v>7.86</v>
          </cell>
          <cell r="H1957">
            <v>8.4600000000000009</v>
          </cell>
          <cell r="I1957">
            <v>8.91</v>
          </cell>
        </row>
        <row r="1958">
          <cell r="A1958">
            <v>105540</v>
          </cell>
          <cell r="B1958" t="str">
            <v/>
          </cell>
          <cell r="C1958">
            <v>7.5</v>
          </cell>
          <cell r="D1958">
            <v>0</v>
          </cell>
          <cell r="E1958">
            <v>7.5</v>
          </cell>
          <cell r="F1958">
            <v>7.65</v>
          </cell>
          <cell r="G1958">
            <v>7.86</v>
          </cell>
          <cell r="H1958">
            <v>8.4600000000000009</v>
          </cell>
          <cell r="I1958">
            <v>8.91</v>
          </cell>
        </row>
        <row r="1959">
          <cell r="A1959">
            <v>105550</v>
          </cell>
          <cell r="B1959" t="str">
            <v/>
          </cell>
          <cell r="C1959">
            <v>7.5</v>
          </cell>
          <cell r="D1959">
            <v>0</v>
          </cell>
          <cell r="E1959">
            <v>7.5</v>
          </cell>
          <cell r="F1959">
            <v>7.65</v>
          </cell>
          <cell r="G1959">
            <v>7.86</v>
          </cell>
          <cell r="H1959">
            <v>8.4600000000000009</v>
          </cell>
          <cell r="I1959">
            <v>8.91</v>
          </cell>
        </row>
        <row r="1960">
          <cell r="A1960">
            <v>105560</v>
          </cell>
          <cell r="B1960" t="str">
            <v/>
          </cell>
          <cell r="C1960">
            <v>7.5</v>
          </cell>
          <cell r="D1960">
            <v>0</v>
          </cell>
          <cell r="E1960">
            <v>7.5</v>
          </cell>
          <cell r="F1960">
            <v>7.65</v>
          </cell>
          <cell r="G1960">
            <v>7.86</v>
          </cell>
          <cell r="H1960">
            <v>8.4600000000000009</v>
          </cell>
          <cell r="I1960">
            <v>8.91</v>
          </cell>
        </row>
        <row r="1961">
          <cell r="A1961">
            <v>105570</v>
          </cell>
          <cell r="B1961" t="str">
            <v/>
          </cell>
          <cell r="C1961">
            <v>7.5</v>
          </cell>
          <cell r="D1961">
            <v>0</v>
          </cell>
          <cell r="E1961">
            <v>7.5</v>
          </cell>
          <cell r="F1961">
            <v>7.65</v>
          </cell>
          <cell r="G1961">
            <v>7.86</v>
          </cell>
          <cell r="H1961">
            <v>8.4600000000000009</v>
          </cell>
          <cell r="I1961">
            <v>8.91</v>
          </cell>
        </row>
        <row r="1962">
          <cell r="A1962">
            <v>105580</v>
          </cell>
          <cell r="B1962" t="str">
            <v/>
          </cell>
          <cell r="C1962">
            <v>7.5</v>
          </cell>
          <cell r="D1962">
            <v>0</v>
          </cell>
          <cell r="E1962">
            <v>7.5</v>
          </cell>
          <cell r="F1962">
            <v>7.65</v>
          </cell>
          <cell r="G1962">
            <v>7.86</v>
          </cell>
          <cell r="H1962">
            <v>8.4600000000000009</v>
          </cell>
          <cell r="I1962">
            <v>8.91</v>
          </cell>
        </row>
        <row r="1963">
          <cell r="A1963">
            <v>105590</v>
          </cell>
          <cell r="B1963" t="str">
            <v/>
          </cell>
          <cell r="C1963">
            <v>7.5</v>
          </cell>
          <cell r="D1963">
            <v>0</v>
          </cell>
          <cell r="E1963">
            <v>7.5</v>
          </cell>
          <cell r="F1963">
            <v>7.65</v>
          </cell>
          <cell r="G1963">
            <v>7.86</v>
          </cell>
          <cell r="H1963">
            <v>8.4600000000000009</v>
          </cell>
          <cell r="I1963">
            <v>8.91</v>
          </cell>
        </row>
        <row r="1964">
          <cell r="A1964">
            <v>105600</v>
          </cell>
          <cell r="B1964" t="str">
            <v/>
          </cell>
          <cell r="C1964">
            <v>7.5</v>
          </cell>
          <cell r="D1964">
            <v>0</v>
          </cell>
          <cell r="E1964">
            <v>7.5</v>
          </cell>
          <cell r="F1964">
            <v>7.65</v>
          </cell>
          <cell r="G1964">
            <v>7.86</v>
          </cell>
          <cell r="H1964">
            <v>8.4600000000000009</v>
          </cell>
          <cell r="I1964">
            <v>8.91</v>
          </cell>
        </row>
        <row r="1965">
          <cell r="A1965">
            <v>105610</v>
          </cell>
          <cell r="B1965" t="str">
            <v/>
          </cell>
          <cell r="C1965">
            <v>7.5</v>
          </cell>
          <cell r="D1965">
            <v>0</v>
          </cell>
          <cell r="E1965">
            <v>7.5</v>
          </cell>
          <cell r="F1965">
            <v>7.65</v>
          </cell>
          <cell r="G1965">
            <v>7.86</v>
          </cell>
          <cell r="H1965">
            <v>8.4600000000000009</v>
          </cell>
          <cell r="I1965">
            <v>8.91</v>
          </cell>
        </row>
        <row r="1966">
          <cell r="A1966">
            <v>105620</v>
          </cell>
          <cell r="B1966" t="str">
            <v/>
          </cell>
          <cell r="C1966">
            <v>7.5</v>
          </cell>
          <cell r="D1966">
            <v>0</v>
          </cell>
          <cell r="E1966">
            <v>7.5</v>
          </cell>
          <cell r="F1966">
            <v>7.65</v>
          </cell>
          <cell r="G1966">
            <v>7.86</v>
          </cell>
          <cell r="H1966">
            <v>8.4600000000000009</v>
          </cell>
          <cell r="I1966">
            <v>8.91</v>
          </cell>
        </row>
        <row r="1967">
          <cell r="A1967">
            <v>105630</v>
          </cell>
          <cell r="B1967" t="str">
            <v/>
          </cell>
          <cell r="C1967">
            <v>7.5</v>
          </cell>
          <cell r="D1967">
            <v>0</v>
          </cell>
          <cell r="E1967">
            <v>7.5</v>
          </cell>
          <cell r="F1967">
            <v>7.65</v>
          </cell>
          <cell r="G1967">
            <v>7.86</v>
          </cell>
          <cell r="H1967">
            <v>8.4600000000000009</v>
          </cell>
          <cell r="I1967">
            <v>8.91</v>
          </cell>
        </row>
        <row r="1968">
          <cell r="A1968">
            <v>105640</v>
          </cell>
          <cell r="B1968" t="str">
            <v/>
          </cell>
          <cell r="C1968">
            <v>7.5</v>
          </cell>
          <cell r="D1968">
            <v>0</v>
          </cell>
          <cell r="E1968">
            <v>7.5</v>
          </cell>
          <cell r="F1968">
            <v>7.65</v>
          </cell>
          <cell r="G1968">
            <v>7.86</v>
          </cell>
          <cell r="H1968">
            <v>8.4600000000000009</v>
          </cell>
          <cell r="I1968">
            <v>8.91</v>
          </cell>
        </row>
        <row r="1969">
          <cell r="A1969">
            <v>105650</v>
          </cell>
          <cell r="B1969" t="str">
            <v/>
          </cell>
          <cell r="C1969">
            <v>7.5</v>
          </cell>
          <cell r="D1969">
            <v>0</v>
          </cell>
          <cell r="E1969">
            <v>7.5</v>
          </cell>
          <cell r="F1969">
            <v>7.65</v>
          </cell>
          <cell r="G1969">
            <v>7.86</v>
          </cell>
          <cell r="H1969">
            <v>8.4600000000000009</v>
          </cell>
          <cell r="I1969">
            <v>8.91</v>
          </cell>
        </row>
        <row r="1970">
          <cell r="A1970">
            <v>105660</v>
          </cell>
          <cell r="B1970" t="str">
            <v/>
          </cell>
          <cell r="C1970">
            <v>7.5</v>
          </cell>
          <cell r="D1970">
            <v>0</v>
          </cell>
          <cell r="E1970">
            <v>7.5</v>
          </cell>
          <cell r="F1970">
            <v>7.65</v>
          </cell>
          <cell r="G1970">
            <v>7.86</v>
          </cell>
          <cell r="H1970">
            <v>8.4600000000000009</v>
          </cell>
          <cell r="I1970">
            <v>8.91</v>
          </cell>
        </row>
        <row r="1971">
          <cell r="A1971">
            <v>105670</v>
          </cell>
          <cell r="B1971" t="str">
            <v/>
          </cell>
          <cell r="C1971">
            <v>7.5</v>
          </cell>
          <cell r="D1971">
            <v>0</v>
          </cell>
          <cell r="E1971">
            <v>7.5</v>
          </cell>
          <cell r="F1971">
            <v>7.65</v>
          </cell>
          <cell r="G1971">
            <v>7.86</v>
          </cell>
          <cell r="H1971">
            <v>8.4600000000000009</v>
          </cell>
          <cell r="I1971">
            <v>8.91</v>
          </cell>
        </row>
        <row r="1972">
          <cell r="A1972">
            <v>105680</v>
          </cell>
          <cell r="B1972" t="str">
            <v/>
          </cell>
          <cell r="C1972">
            <v>7.5</v>
          </cell>
          <cell r="D1972">
            <v>0</v>
          </cell>
          <cell r="E1972">
            <v>7.5</v>
          </cell>
          <cell r="F1972">
            <v>7.65</v>
          </cell>
          <cell r="G1972">
            <v>7.86</v>
          </cell>
          <cell r="H1972">
            <v>8.4600000000000009</v>
          </cell>
          <cell r="I1972">
            <v>8.91</v>
          </cell>
        </row>
        <row r="1973">
          <cell r="A1973">
            <v>105690</v>
          </cell>
          <cell r="B1973" t="str">
            <v/>
          </cell>
          <cell r="C1973">
            <v>7.5</v>
          </cell>
          <cell r="D1973">
            <v>0</v>
          </cell>
          <cell r="E1973">
            <v>7.5</v>
          </cell>
          <cell r="F1973">
            <v>7.65</v>
          </cell>
          <cell r="G1973">
            <v>7.86</v>
          </cell>
          <cell r="H1973">
            <v>8.4600000000000009</v>
          </cell>
          <cell r="I1973">
            <v>8.91</v>
          </cell>
        </row>
        <row r="1974">
          <cell r="A1974">
            <v>105700</v>
          </cell>
          <cell r="B1974" t="str">
            <v/>
          </cell>
          <cell r="C1974">
            <v>7.5</v>
          </cell>
          <cell r="D1974">
            <v>0</v>
          </cell>
          <cell r="E1974">
            <v>7.5</v>
          </cell>
          <cell r="F1974">
            <v>7.65</v>
          </cell>
          <cell r="G1974">
            <v>7.86</v>
          </cell>
          <cell r="H1974">
            <v>8.4600000000000009</v>
          </cell>
          <cell r="I1974">
            <v>8.91</v>
          </cell>
        </row>
        <row r="1975">
          <cell r="A1975">
            <v>105710</v>
          </cell>
          <cell r="B1975" t="str">
            <v/>
          </cell>
          <cell r="C1975">
            <v>7.5</v>
          </cell>
          <cell r="D1975">
            <v>0</v>
          </cell>
          <cell r="E1975">
            <v>7.5</v>
          </cell>
          <cell r="F1975">
            <v>7.65</v>
          </cell>
          <cell r="G1975">
            <v>7.86</v>
          </cell>
          <cell r="H1975">
            <v>8.4600000000000009</v>
          </cell>
          <cell r="I1975">
            <v>8.91</v>
          </cell>
        </row>
        <row r="1976">
          <cell r="A1976">
            <v>105720</v>
          </cell>
          <cell r="B1976" t="str">
            <v/>
          </cell>
          <cell r="C1976">
            <v>7.5</v>
          </cell>
          <cell r="D1976">
            <v>0</v>
          </cell>
          <cell r="E1976">
            <v>7.5</v>
          </cell>
          <cell r="F1976">
            <v>7.65</v>
          </cell>
          <cell r="G1976">
            <v>7.86</v>
          </cell>
          <cell r="H1976">
            <v>8.4600000000000009</v>
          </cell>
          <cell r="I1976">
            <v>8.91</v>
          </cell>
        </row>
        <row r="1977">
          <cell r="A1977">
            <v>105730</v>
          </cell>
          <cell r="B1977" t="str">
            <v/>
          </cell>
          <cell r="C1977">
            <v>7.5</v>
          </cell>
          <cell r="D1977">
            <v>0</v>
          </cell>
          <cell r="E1977">
            <v>7.5</v>
          </cell>
          <cell r="F1977">
            <v>7.65</v>
          </cell>
          <cell r="G1977">
            <v>7.86</v>
          </cell>
          <cell r="H1977">
            <v>8.4600000000000009</v>
          </cell>
          <cell r="I1977">
            <v>8.91</v>
          </cell>
        </row>
        <row r="1978">
          <cell r="A1978">
            <v>105740</v>
          </cell>
          <cell r="B1978" t="str">
            <v/>
          </cell>
          <cell r="C1978">
            <v>7.5</v>
          </cell>
          <cell r="D1978">
            <v>0</v>
          </cell>
          <cell r="E1978">
            <v>7.5</v>
          </cell>
          <cell r="F1978">
            <v>7.65</v>
          </cell>
          <cell r="G1978">
            <v>7.86</v>
          </cell>
          <cell r="H1978">
            <v>8.4600000000000009</v>
          </cell>
          <cell r="I1978">
            <v>8.91</v>
          </cell>
        </row>
        <row r="1979">
          <cell r="A1979">
            <v>105750</v>
          </cell>
          <cell r="B1979" t="str">
            <v/>
          </cell>
          <cell r="C1979">
            <v>7.5</v>
          </cell>
          <cell r="D1979">
            <v>0</v>
          </cell>
          <cell r="E1979">
            <v>7.5</v>
          </cell>
          <cell r="F1979">
            <v>7.65</v>
          </cell>
          <cell r="G1979">
            <v>7.86</v>
          </cell>
          <cell r="H1979">
            <v>8.4600000000000009</v>
          </cell>
          <cell r="I1979">
            <v>8.91</v>
          </cell>
        </row>
        <row r="1980">
          <cell r="A1980">
            <v>105760</v>
          </cell>
          <cell r="B1980" t="str">
            <v/>
          </cell>
          <cell r="C1980">
            <v>7.5</v>
          </cell>
          <cell r="D1980">
            <v>0</v>
          </cell>
          <cell r="E1980">
            <v>7.5</v>
          </cell>
          <cell r="F1980">
            <v>7.65</v>
          </cell>
          <cell r="G1980">
            <v>7.86</v>
          </cell>
          <cell r="H1980">
            <v>8.4600000000000009</v>
          </cell>
          <cell r="I1980">
            <v>8.91</v>
          </cell>
        </row>
        <row r="1981">
          <cell r="A1981">
            <v>105770</v>
          </cell>
          <cell r="B1981" t="str">
            <v/>
          </cell>
          <cell r="C1981">
            <v>7.5</v>
          </cell>
          <cell r="D1981">
            <v>0</v>
          </cell>
          <cell r="E1981">
            <v>7.5</v>
          </cell>
          <cell r="F1981">
            <v>7.65</v>
          </cell>
          <cell r="G1981">
            <v>7.86</v>
          </cell>
          <cell r="H1981">
            <v>8.4600000000000009</v>
          </cell>
          <cell r="I1981">
            <v>8.91</v>
          </cell>
        </row>
        <row r="1982">
          <cell r="A1982">
            <v>105780</v>
          </cell>
          <cell r="B1982" t="str">
            <v/>
          </cell>
          <cell r="C1982">
            <v>7.5</v>
          </cell>
          <cell r="D1982">
            <v>0</v>
          </cell>
          <cell r="E1982">
            <v>7.5</v>
          </cell>
          <cell r="F1982">
            <v>7.65</v>
          </cell>
          <cell r="G1982">
            <v>7.86</v>
          </cell>
          <cell r="H1982">
            <v>8.4600000000000009</v>
          </cell>
          <cell r="I1982">
            <v>8.91</v>
          </cell>
        </row>
        <row r="1983">
          <cell r="A1983">
            <v>105790</v>
          </cell>
          <cell r="B1983" t="str">
            <v/>
          </cell>
          <cell r="C1983">
            <v>7.5</v>
          </cell>
          <cell r="D1983">
            <v>0</v>
          </cell>
          <cell r="E1983">
            <v>7.5</v>
          </cell>
          <cell r="F1983">
            <v>7.65</v>
          </cell>
          <cell r="G1983">
            <v>7.86</v>
          </cell>
          <cell r="H1983">
            <v>8.4600000000000009</v>
          </cell>
          <cell r="I1983">
            <v>8.91</v>
          </cell>
        </row>
        <row r="1984">
          <cell r="A1984">
            <v>105800</v>
          </cell>
          <cell r="B1984" t="str">
            <v/>
          </cell>
          <cell r="C1984">
            <v>7.5</v>
          </cell>
          <cell r="D1984">
            <v>0</v>
          </cell>
          <cell r="E1984">
            <v>7.5</v>
          </cell>
          <cell r="F1984">
            <v>7.65</v>
          </cell>
          <cell r="G1984">
            <v>7.86</v>
          </cell>
          <cell r="H1984">
            <v>8.4600000000000009</v>
          </cell>
          <cell r="I1984">
            <v>8.91</v>
          </cell>
        </row>
        <row r="1985">
          <cell r="A1985">
            <v>105810</v>
          </cell>
          <cell r="B1985" t="str">
            <v/>
          </cell>
          <cell r="C1985">
            <v>7.5</v>
          </cell>
          <cell r="D1985">
            <v>0</v>
          </cell>
          <cell r="E1985">
            <v>7.5</v>
          </cell>
          <cell r="F1985">
            <v>7.65</v>
          </cell>
          <cell r="G1985">
            <v>7.86</v>
          </cell>
          <cell r="H1985">
            <v>8.4600000000000009</v>
          </cell>
          <cell r="I1985">
            <v>8.91</v>
          </cell>
        </row>
        <row r="1986">
          <cell r="A1986">
            <v>105820</v>
          </cell>
          <cell r="B1986" t="str">
            <v/>
          </cell>
          <cell r="C1986">
            <v>7.5</v>
          </cell>
          <cell r="D1986">
            <v>0</v>
          </cell>
          <cell r="E1986">
            <v>7.5</v>
          </cell>
          <cell r="F1986">
            <v>7.65</v>
          </cell>
          <cell r="G1986">
            <v>7.86</v>
          </cell>
          <cell r="H1986">
            <v>8.4600000000000009</v>
          </cell>
          <cell r="I1986">
            <v>8.91</v>
          </cell>
        </row>
        <row r="1987">
          <cell r="A1987">
            <v>105830</v>
          </cell>
          <cell r="B1987" t="str">
            <v/>
          </cell>
          <cell r="C1987">
            <v>7.5</v>
          </cell>
          <cell r="D1987">
            <v>0</v>
          </cell>
          <cell r="E1987">
            <v>7.5</v>
          </cell>
          <cell r="F1987">
            <v>7.65</v>
          </cell>
          <cell r="G1987">
            <v>7.86</v>
          </cell>
          <cell r="H1987">
            <v>8.4600000000000009</v>
          </cell>
          <cell r="I1987">
            <v>8.91</v>
          </cell>
        </row>
        <row r="1988">
          <cell r="A1988">
            <v>105840</v>
          </cell>
          <cell r="B1988" t="str">
            <v/>
          </cell>
          <cell r="C1988">
            <v>7.5</v>
          </cell>
          <cell r="D1988">
            <v>0</v>
          </cell>
          <cell r="E1988">
            <v>7.5</v>
          </cell>
          <cell r="F1988">
            <v>7.65</v>
          </cell>
          <cell r="G1988">
            <v>7.86</v>
          </cell>
          <cell r="H1988">
            <v>8.4600000000000009</v>
          </cell>
          <cell r="I1988">
            <v>8.91</v>
          </cell>
        </row>
        <row r="1989">
          <cell r="A1989">
            <v>105850</v>
          </cell>
          <cell r="B1989" t="str">
            <v/>
          </cell>
          <cell r="C1989">
            <v>7.5</v>
          </cell>
          <cell r="D1989">
            <v>0</v>
          </cell>
          <cell r="E1989">
            <v>7.5</v>
          </cell>
          <cell r="F1989">
            <v>7.65</v>
          </cell>
          <cell r="G1989">
            <v>7.86</v>
          </cell>
          <cell r="H1989">
            <v>8.4600000000000009</v>
          </cell>
          <cell r="I1989">
            <v>8.91</v>
          </cell>
        </row>
        <row r="1990">
          <cell r="A1990">
            <v>105860</v>
          </cell>
          <cell r="B1990" t="str">
            <v/>
          </cell>
          <cell r="C1990">
            <v>7.5</v>
          </cell>
          <cell r="D1990">
            <v>0</v>
          </cell>
          <cell r="E1990">
            <v>7.5</v>
          </cell>
          <cell r="F1990">
            <v>7.65</v>
          </cell>
          <cell r="G1990">
            <v>7.86</v>
          </cell>
          <cell r="H1990">
            <v>8.4600000000000009</v>
          </cell>
          <cell r="I1990">
            <v>8.91</v>
          </cell>
        </row>
        <row r="1991">
          <cell r="A1991">
            <v>105862.72</v>
          </cell>
          <cell r="B1991" t="str">
            <v>BS</v>
          </cell>
          <cell r="C1991">
            <v>7.5</v>
          </cell>
          <cell r="D1991">
            <v>0</v>
          </cell>
          <cell r="E1991">
            <v>7.5</v>
          </cell>
          <cell r="F1991">
            <v>7.65</v>
          </cell>
          <cell r="G1991">
            <v>7.86</v>
          </cell>
          <cell r="H1991">
            <v>8.4600000000000009</v>
          </cell>
          <cell r="I1991">
            <v>8.91</v>
          </cell>
        </row>
        <row r="1992">
          <cell r="A1992">
            <v>105870</v>
          </cell>
          <cell r="B1992" t="str">
            <v/>
          </cell>
          <cell r="C1992">
            <v>7.5</v>
          </cell>
          <cell r="D1992">
            <v>0</v>
          </cell>
          <cell r="E1992">
            <v>7.5</v>
          </cell>
          <cell r="F1992">
            <v>7.65</v>
          </cell>
          <cell r="G1992">
            <v>7.86</v>
          </cell>
          <cell r="H1992">
            <v>8.4600000000000009</v>
          </cell>
          <cell r="I1992">
            <v>8.91</v>
          </cell>
        </row>
        <row r="1993">
          <cell r="A1993">
            <v>105880</v>
          </cell>
          <cell r="B1993" t="str">
            <v/>
          </cell>
          <cell r="C1993">
            <v>7.5</v>
          </cell>
          <cell r="D1993">
            <v>0</v>
          </cell>
          <cell r="E1993">
            <v>7.5</v>
          </cell>
          <cell r="F1993">
            <v>7.65</v>
          </cell>
          <cell r="G1993">
            <v>7.86</v>
          </cell>
          <cell r="H1993">
            <v>8.4600000000000009</v>
          </cell>
          <cell r="I1993">
            <v>8.91</v>
          </cell>
        </row>
        <row r="1994">
          <cell r="A1994">
            <v>105890</v>
          </cell>
          <cell r="B1994" t="str">
            <v/>
          </cell>
          <cell r="C1994">
            <v>7.5</v>
          </cell>
          <cell r="D1994">
            <v>0</v>
          </cell>
          <cell r="E1994">
            <v>7.5</v>
          </cell>
          <cell r="F1994">
            <v>7.65</v>
          </cell>
          <cell r="G1994">
            <v>7.86</v>
          </cell>
          <cell r="H1994">
            <v>8.4600000000000009</v>
          </cell>
          <cell r="I1994">
            <v>8.91</v>
          </cell>
        </row>
        <row r="1995">
          <cell r="A1995">
            <v>105892.72</v>
          </cell>
          <cell r="B1995" t="str">
            <v>PX</v>
          </cell>
          <cell r="C1995">
            <v>7.5</v>
          </cell>
          <cell r="D1995">
            <v>0</v>
          </cell>
          <cell r="E1995">
            <v>7.5</v>
          </cell>
          <cell r="F1995">
            <v>7.65</v>
          </cell>
          <cell r="G1995">
            <v>7.86</v>
          </cell>
          <cell r="H1995">
            <v>8.4600000000000009</v>
          </cell>
          <cell r="I1995">
            <v>8.91</v>
          </cell>
        </row>
        <row r="1996">
          <cell r="A1996">
            <v>105900</v>
          </cell>
          <cell r="B1996" t="str">
            <v/>
          </cell>
          <cell r="C1996">
            <v>7.5</v>
          </cell>
          <cell r="D1996">
            <v>0.14000000000000001</v>
          </cell>
          <cell r="E1996">
            <v>7.64</v>
          </cell>
          <cell r="F1996">
            <v>7.79</v>
          </cell>
          <cell r="G1996">
            <v>8</v>
          </cell>
          <cell r="H1996">
            <v>8.6</v>
          </cell>
          <cell r="I1996">
            <v>9.0499999999999989</v>
          </cell>
        </row>
        <row r="1997">
          <cell r="A1997">
            <v>105907.72</v>
          </cell>
          <cell r="B1997" t="str">
            <v>PC</v>
          </cell>
          <cell r="C1997">
            <v>7.5</v>
          </cell>
          <cell r="D1997">
            <v>0.3</v>
          </cell>
          <cell r="E1997">
            <v>7.8</v>
          </cell>
          <cell r="F1997">
            <v>7.95</v>
          </cell>
          <cell r="G1997">
            <v>8.16</v>
          </cell>
          <cell r="H1997">
            <v>8.76</v>
          </cell>
          <cell r="I1997">
            <v>9.2099999999999991</v>
          </cell>
        </row>
        <row r="1998">
          <cell r="A1998">
            <v>105910</v>
          </cell>
          <cell r="B1998" t="str">
            <v/>
          </cell>
          <cell r="C1998">
            <v>7.5</v>
          </cell>
          <cell r="D1998">
            <v>0.34</v>
          </cell>
          <cell r="E1998">
            <v>7.84</v>
          </cell>
          <cell r="F1998">
            <v>7.99</v>
          </cell>
          <cell r="G1998">
            <v>8.2000000000000011</v>
          </cell>
          <cell r="H1998">
            <v>8.8000000000000007</v>
          </cell>
          <cell r="I1998">
            <v>9.25</v>
          </cell>
        </row>
        <row r="1999">
          <cell r="A1999">
            <v>105920</v>
          </cell>
          <cell r="B1999" t="str">
            <v/>
          </cell>
          <cell r="C1999">
            <v>7.5</v>
          </cell>
          <cell r="D1999">
            <v>0.54</v>
          </cell>
          <cell r="E1999">
            <v>8.0399999999999991</v>
          </cell>
          <cell r="F1999">
            <v>8.19</v>
          </cell>
          <cell r="G1999">
            <v>8.4</v>
          </cell>
          <cell r="H1999">
            <v>9</v>
          </cell>
          <cell r="I1999">
            <v>9.4499999999999993</v>
          </cell>
        </row>
        <row r="2000">
          <cell r="A2000">
            <v>105922.72</v>
          </cell>
          <cell r="B2000" t="str">
            <v>PY - MSE</v>
          </cell>
          <cell r="C2000">
            <v>7.5</v>
          </cell>
          <cell r="D2000">
            <v>0.6</v>
          </cell>
          <cell r="E2000">
            <v>8.1</v>
          </cell>
          <cell r="F2000">
            <v>8.25</v>
          </cell>
          <cell r="G2000">
            <v>8.4600000000000009</v>
          </cell>
          <cell r="H2000">
            <v>9.06</v>
          </cell>
          <cell r="I2000">
            <v>9.51</v>
          </cell>
        </row>
        <row r="2001">
          <cell r="A2001">
            <v>105930</v>
          </cell>
          <cell r="B2001" t="str">
            <v/>
          </cell>
          <cell r="C2001">
            <v>7.5</v>
          </cell>
          <cell r="D2001">
            <v>0.6</v>
          </cell>
          <cell r="E2001">
            <v>8.1</v>
          </cell>
          <cell r="F2001">
            <v>8.25</v>
          </cell>
          <cell r="G2001">
            <v>8.4600000000000009</v>
          </cell>
          <cell r="H2001">
            <v>9.06</v>
          </cell>
          <cell r="I2001">
            <v>9.51</v>
          </cell>
        </row>
        <row r="2002">
          <cell r="A2002">
            <v>105940</v>
          </cell>
          <cell r="B2002" t="str">
            <v/>
          </cell>
          <cell r="C2002">
            <v>7.5</v>
          </cell>
          <cell r="D2002">
            <v>0.6</v>
          </cell>
          <cell r="E2002">
            <v>8.1</v>
          </cell>
          <cell r="F2002">
            <v>8.25</v>
          </cell>
          <cell r="G2002">
            <v>8.4600000000000009</v>
          </cell>
          <cell r="H2002">
            <v>9.06</v>
          </cell>
          <cell r="I2002">
            <v>9.51</v>
          </cell>
        </row>
        <row r="2003">
          <cell r="A2003">
            <v>105950</v>
          </cell>
          <cell r="B2003" t="str">
            <v/>
          </cell>
          <cell r="C2003">
            <v>7.5</v>
          </cell>
          <cell r="D2003">
            <v>0.6</v>
          </cell>
          <cell r="E2003">
            <v>8.1</v>
          </cell>
          <cell r="F2003">
            <v>8.25</v>
          </cell>
          <cell r="G2003">
            <v>8.4600000000000009</v>
          </cell>
          <cell r="H2003">
            <v>9.06</v>
          </cell>
          <cell r="I2003">
            <v>9.51</v>
          </cell>
        </row>
        <row r="2004">
          <cell r="A2004">
            <v>105960</v>
          </cell>
          <cell r="B2004" t="str">
            <v/>
          </cell>
          <cell r="C2004">
            <v>7.5</v>
          </cell>
          <cell r="D2004">
            <v>0.6</v>
          </cell>
          <cell r="E2004">
            <v>8.1</v>
          </cell>
          <cell r="F2004">
            <v>8.25</v>
          </cell>
          <cell r="G2004">
            <v>8.4600000000000009</v>
          </cell>
          <cell r="H2004">
            <v>9.06</v>
          </cell>
          <cell r="I2004">
            <v>9.51</v>
          </cell>
        </row>
        <row r="2005">
          <cell r="A2005">
            <v>105970</v>
          </cell>
          <cell r="B2005" t="str">
            <v/>
          </cell>
          <cell r="C2005">
            <v>7.5</v>
          </cell>
          <cell r="D2005">
            <v>0.6</v>
          </cell>
          <cell r="E2005">
            <v>8.1</v>
          </cell>
          <cell r="F2005">
            <v>8.25</v>
          </cell>
          <cell r="G2005">
            <v>8.4600000000000009</v>
          </cell>
          <cell r="H2005">
            <v>9.06</v>
          </cell>
          <cell r="I2005">
            <v>9.51</v>
          </cell>
        </row>
        <row r="2006">
          <cell r="A2006">
            <v>105980</v>
          </cell>
          <cell r="B2006" t="str">
            <v/>
          </cell>
          <cell r="C2006">
            <v>7.5</v>
          </cell>
          <cell r="D2006">
            <v>0.6</v>
          </cell>
          <cell r="E2006">
            <v>8.1</v>
          </cell>
          <cell r="F2006">
            <v>8.25</v>
          </cell>
          <cell r="G2006">
            <v>8.4600000000000009</v>
          </cell>
          <cell r="H2006">
            <v>9.06</v>
          </cell>
          <cell r="I2006">
            <v>9.51</v>
          </cell>
        </row>
        <row r="2007">
          <cell r="A2007">
            <v>105990</v>
          </cell>
          <cell r="B2007" t="str">
            <v/>
          </cell>
          <cell r="C2007">
            <v>7.5</v>
          </cell>
          <cell r="D2007">
            <v>0.6</v>
          </cell>
          <cell r="E2007">
            <v>8.1</v>
          </cell>
          <cell r="F2007">
            <v>8.25</v>
          </cell>
          <cell r="G2007">
            <v>8.4600000000000009</v>
          </cell>
          <cell r="H2007">
            <v>9.06</v>
          </cell>
          <cell r="I2007">
            <v>9.51</v>
          </cell>
        </row>
        <row r="2008">
          <cell r="A2008">
            <v>106000</v>
          </cell>
          <cell r="B2008" t="str">
            <v/>
          </cell>
          <cell r="C2008">
            <v>7.5</v>
          </cell>
          <cell r="D2008">
            <v>0.6</v>
          </cell>
          <cell r="E2008">
            <v>8.1</v>
          </cell>
          <cell r="F2008">
            <v>8.25</v>
          </cell>
          <cell r="G2008">
            <v>8.4600000000000009</v>
          </cell>
          <cell r="H2008">
            <v>9.06</v>
          </cell>
          <cell r="I2008">
            <v>9.51</v>
          </cell>
        </row>
        <row r="2027">
          <cell r="A2027">
            <v>106000</v>
          </cell>
          <cell r="B2027" t="str">
            <v/>
          </cell>
          <cell r="C2027">
            <v>7.5</v>
          </cell>
          <cell r="D2027">
            <v>0.6</v>
          </cell>
          <cell r="E2027">
            <v>8.1</v>
          </cell>
          <cell r="F2027">
            <v>8.25</v>
          </cell>
          <cell r="G2027">
            <v>8.4600000000000009</v>
          </cell>
          <cell r="H2027">
            <v>9.06</v>
          </cell>
          <cell r="I2027">
            <v>9.51</v>
          </cell>
        </row>
        <row r="2028">
          <cell r="A2028">
            <v>106010</v>
          </cell>
          <cell r="B2028" t="str">
            <v/>
          </cell>
          <cell r="C2028">
            <v>7.5</v>
          </cell>
          <cell r="D2028">
            <v>0.6</v>
          </cell>
          <cell r="E2028">
            <v>8.1</v>
          </cell>
          <cell r="F2028">
            <v>8.25</v>
          </cell>
          <cell r="G2028">
            <v>8.4600000000000009</v>
          </cell>
          <cell r="H2028">
            <v>9.06</v>
          </cell>
          <cell r="I2028">
            <v>9.51</v>
          </cell>
        </row>
        <row r="2029">
          <cell r="A2029">
            <v>106014.12</v>
          </cell>
          <cell r="B2029" t="str">
            <v>PY - MSE</v>
          </cell>
          <cell r="C2029">
            <v>7.5</v>
          </cell>
          <cell r="D2029">
            <v>0.59</v>
          </cell>
          <cell r="E2029">
            <v>8.09</v>
          </cell>
          <cell r="F2029">
            <v>8.24</v>
          </cell>
          <cell r="G2029">
            <v>8.4500000000000011</v>
          </cell>
          <cell r="H2029">
            <v>9.0500000000000007</v>
          </cell>
          <cell r="I2029">
            <v>9.5</v>
          </cell>
        </row>
        <row r="2030">
          <cell r="A2030">
            <v>106020</v>
          </cell>
          <cell r="B2030" t="str">
            <v/>
          </cell>
          <cell r="C2030">
            <v>7.5</v>
          </cell>
          <cell r="D2030">
            <v>0.48</v>
          </cell>
          <cell r="E2030">
            <v>7.98</v>
          </cell>
          <cell r="F2030">
            <v>8.1300000000000008</v>
          </cell>
          <cell r="G2030">
            <v>8.3400000000000016</v>
          </cell>
          <cell r="H2030">
            <v>8.9400000000000013</v>
          </cell>
          <cell r="I2030">
            <v>9.39</v>
          </cell>
        </row>
        <row r="2031">
          <cell r="A2031">
            <v>106029.12</v>
          </cell>
          <cell r="B2031" t="str">
            <v>PT</v>
          </cell>
          <cell r="C2031">
            <v>7.5</v>
          </cell>
          <cell r="D2031">
            <v>0.3</v>
          </cell>
          <cell r="E2031">
            <v>7.8</v>
          </cell>
          <cell r="F2031">
            <v>7.95</v>
          </cell>
          <cell r="G2031">
            <v>8.16</v>
          </cell>
          <cell r="H2031">
            <v>8.76</v>
          </cell>
          <cell r="I2031">
            <v>9.2099999999999991</v>
          </cell>
        </row>
        <row r="2032">
          <cell r="A2032">
            <v>106030</v>
          </cell>
          <cell r="B2032" t="str">
            <v/>
          </cell>
          <cell r="C2032">
            <v>7.5</v>
          </cell>
          <cell r="D2032">
            <v>0.28000000000000003</v>
          </cell>
          <cell r="E2032">
            <v>7.78</v>
          </cell>
          <cell r="F2032">
            <v>7.9300000000000006</v>
          </cell>
          <cell r="G2032">
            <v>8.14</v>
          </cell>
          <cell r="H2032">
            <v>8.74</v>
          </cell>
          <cell r="I2032">
            <v>9.19</v>
          </cell>
        </row>
        <row r="2033">
          <cell r="A2033">
            <v>106040</v>
          </cell>
          <cell r="B2033" t="str">
            <v/>
          </cell>
          <cell r="C2033">
            <v>7.5</v>
          </cell>
          <cell r="D2033">
            <v>0.08</v>
          </cell>
          <cell r="E2033">
            <v>7.58</v>
          </cell>
          <cell r="F2033">
            <v>7.73</v>
          </cell>
          <cell r="G2033">
            <v>7.94</v>
          </cell>
          <cell r="H2033">
            <v>8.5400000000000009</v>
          </cell>
          <cell r="I2033">
            <v>8.99</v>
          </cell>
        </row>
        <row r="2034">
          <cell r="A2034">
            <v>106044.12</v>
          </cell>
          <cell r="B2034" t="str">
            <v>PX</v>
          </cell>
          <cell r="C2034">
            <v>7.5</v>
          </cell>
          <cell r="D2034">
            <v>0</v>
          </cell>
          <cell r="E2034">
            <v>7.5</v>
          </cell>
          <cell r="F2034">
            <v>7.65</v>
          </cell>
          <cell r="G2034">
            <v>7.86</v>
          </cell>
          <cell r="H2034">
            <v>8.4600000000000009</v>
          </cell>
          <cell r="I2034">
            <v>8.91</v>
          </cell>
        </row>
        <row r="2035">
          <cell r="A2035">
            <v>106050</v>
          </cell>
          <cell r="B2035" t="str">
            <v/>
          </cell>
          <cell r="C2035">
            <v>7.5</v>
          </cell>
          <cell r="D2035">
            <v>0</v>
          </cell>
          <cell r="E2035">
            <v>7.5</v>
          </cell>
          <cell r="F2035">
            <v>7.65</v>
          </cell>
          <cell r="G2035">
            <v>7.86</v>
          </cell>
          <cell r="H2035">
            <v>8.4600000000000009</v>
          </cell>
          <cell r="I2035">
            <v>8.91</v>
          </cell>
        </row>
        <row r="2036">
          <cell r="A2036">
            <v>106060</v>
          </cell>
          <cell r="B2036" t="str">
            <v/>
          </cell>
          <cell r="C2036">
            <v>7.5</v>
          </cell>
          <cell r="D2036">
            <v>0</v>
          </cell>
          <cell r="E2036">
            <v>7.5</v>
          </cell>
          <cell r="F2036">
            <v>7.65</v>
          </cell>
          <cell r="G2036">
            <v>7.86</v>
          </cell>
          <cell r="H2036">
            <v>8.4600000000000009</v>
          </cell>
          <cell r="I2036">
            <v>8.91</v>
          </cell>
        </row>
        <row r="2037">
          <cell r="A2037">
            <v>106070</v>
          </cell>
          <cell r="B2037" t="str">
            <v/>
          </cell>
          <cell r="C2037">
            <v>7.5</v>
          </cell>
          <cell r="D2037">
            <v>0</v>
          </cell>
          <cell r="E2037">
            <v>7.5</v>
          </cell>
          <cell r="F2037">
            <v>7.65</v>
          </cell>
          <cell r="G2037">
            <v>7.86</v>
          </cell>
          <cell r="H2037">
            <v>8.4600000000000009</v>
          </cell>
          <cell r="I2037">
            <v>8.91</v>
          </cell>
        </row>
        <row r="2038">
          <cell r="A2038">
            <v>106074.12</v>
          </cell>
          <cell r="B2038" t="str">
            <v>BS</v>
          </cell>
          <cell r="C2038">
            <v>7.5</v>
          </cell>
          <cell r="D2038">
            <v>0</v>
          </cell>
          <cell r="E2038">
            <v>7.5</v>
          </cell>
          <cell r="F2038">
            <v>7.65</v>
          </cell>
          <cell r="G2038">
            <v>7.86</v>
          </cell>
          <cell r="H2038">
            <v>8.4600000000000009</v>
          </cell>
          <cell r="I2038">
            <v>8.91</v>
          </cell>
        </row>
        <row r="2039">
          <cell r="A2039">
            <v>106080</v>
          </cell>
          <cell r="B2039" t="str">
            <v/>
          </cell>
          <cell r="C2039">
            <v>7.5</v>
          </cell>
          <cell r="D2039">
            <v>0</v>
          </cell>
          <cell r="E2039">
            <v>7.5</v>
          </cell>
          <cell r="F2039">
            <v>7.65</v>
          </cell>
          <cell r="G2039">
            <v>7.86</v>
          </cell>
          <cell r="H2039">
            <v>8.4600000000000009</v>
          </cell>
          <cell r="I2039">
            <v>8.91</v>
          </cell>
        </row>
        <row r="2040">
          <cell r="A2040">
            <v>106090</v>
          </cell>
          <cell r="B2040" t="str">
            <v/>
          </cell>
          <cell r="C2040">
            <v>7.5</v>
          </cell>
          <cell r="D2040">
            <v>0</v>
          </cell>
          <cell r="E2040">
            <v>7.5</v>
          </cell>
          <cell r="F2040">
            <v>7.65</v>
          </cell>
          <cell r="G2040">
            <v>7.86</v>
          </cell>
          <cell r="H2040">
            <v>8.4600000000000009</v>
          </cell>
          <cell r="I2040">
            <v>8.91</v>
          </cell>
        </row>
        <row r="2041">
          <cell r="A2041">
            <v>106100</v>
          </cell>
          <cell r="B2041" t="str">
            <v/>
          </cell>
          <cell r="C2041">
            <v>7.5</v>
          </cell>
          <cell r="D2041">
            <v>0</v>
          </cell>
          <cell r="E2041">
            <v>7.5</v>
          </cell>
          <cell r="F2041">
            <v>7.65</v>
          </cell>
          <cell r="G2041">
            <v>7.86</v>
          </cell>
          <cell r="H2041">
            <v>8.4600000000000009</v>
          </cell>
          <cell r="I2041">
            <v>8.91</v>
          </cell>
        </row>
        <row r="2042">
          <cell r="A2042">
            <v>106110</v>
          </cell>
          <cell r="B2042" t="str">
            <v/>
          </cell>
          <cell r="C2042">
            <v>7.5</v>
          </cell>
          <cell r="D2042">
            <v>0</v>
          </cell>
          <cell r="E2042">
            <v>7.5</v>
          </cell>
          <cell r="F2042">
            <v>7.65</v>
          </cell>
          <cell r="G2042">
            <v>7.86</v>
          </cell>
          <cell r="H2042">
            <v>8.4600000000000009</v>
          </cell>
          <cell r="I2042">
            <v>8.91</v>
          </cell>
        </row>
        <row r="2043">
          <cell r="A2043">
            <v>106120</v>
          </cell>
          <cell r="B2043" t="str">
            <v/>
          </cell>
          <cell r="C2043">
            <v>7.5</v>
          </cell>
          <cell r="D2043">
            <v>0</v>
          </cell>
          <cell r="E2043">
            <v>7.5</v>
          </cell>
          <cell r="F2043">
            <v>7.65</v>
          </cell>
          <cell r="G2043">
            <v>7.86</v>
          </cell>
          <cell r="H2043">
            <v>8.4600000000000009</v>
          </cell>
          <cell r="I2043">
            <v>8.91</v>
          </cell>
        </row>
        <row r="2044">
          <cell r="A2044">
            <v>106130</v>
          </cell>
          <cell r="B2044" t="str">
            <v/>
          </cell>
          <cell r="C2044">
            <v>7.5</v>
          </cell>
          <cell r="D2044">
            <v>0</v>
          </cell>
          <cell r="E2044">
            <v>7.5</v>
          </cell>
          <cell r="F2044">
            <v>7.65</v>
          </cell>
          <cell r="G2044">
            <v>7.86</v>
          </cell>
          <cell r="H2044">
            <v>8.4600000000000009</v>
          </cell>
          <cell r="I2044">
            <v>8.91</v>
          </cell>
        </row>
        <row r="2045">
          <cell r="A2045">
            <v>106140</v>
          </cell>
          <cell r="B2045" t="str">
            <v/>
          </cell>
          <cell r="C2045">
            <v>7.5</v>
          </cell>
          <cell r="D2045">
            <v>0</v>
          </cell>
          <cell r="E2045">
            <v>7.5</v>
          </cell>
          <cell r="F2045">
            <v>7.65</v>
          </cell>
          <cell r="G2045">
            <v>7.86</v>
          </cell>
          <cell r="H2045">
            <v>8.4600000000000009</v>
          </cell>
          <cell r="I2045">
            <v>8.91</v>
          </cell>
        </row>
        <row r="2046">
          <cell r="A2046">
            <v>106150</v>
          </cell>
          <cell r="B2046" t="str">
            <v/>
          </cell>
          <cell r="C2046">
            <v>7.5</v>
          </cell>
          <cell r="D2046">
            <v>0</v>
          </cell>
          <cell r="E2046">
            <v>7.5</v>
          </cell>
          <cell r="F2046">
            <v>7.65</v>
          </cell>
          <cell r="G2046">
            <v>7.86</v>
          </cell>
          <cell r="H2046">
            <v>8.4600000000000009</v>
          </cell>
          <cell r="I2046">
            <v>8.91</v>
          </cell>
        </row>
        <row r="2047">
          <cell r="A2047">
            <v>106160</v>
          </cell>
          <cell r="B2047" t="str">
            <v/>
          </cell>
          <cell r="C2047">
            <v>7.5</v>
          </cell>
          <cell r="D2047">
            <v>0</v>
          </cell>
          <cell r="E2047">
            <v>7.5</v>
          </cell>
          <cell r="F2047">
            <v>7.65</v>
          </cell>
          <cell r="G2047">
            <v>7.86</v>
          </cell>
          <cell r="H2047">
            <v>8.4600000000000009</v>
          </cell>
          <cell r="I2047">
            <v>8.91</v>
          </cell>
        </row>
        <row r="2048">
          <cell r="A2048">
            <v>106170</v>
          </cell>
          <cell r="B2048" t="str">
            <v/>
          </cell>
          <cell r="C2048">
            <v>7.5</v>
          </cell>
          <cell r="D2048">
            <v>0</v>
          </cell>
          <cell r="E2048">
            <v>7.5</v>
          </cell>
          <cell r="F2048">
            <v>7.65</v>
          </cell>
          <cell r="G2048">
            <v>7.86</v>
          </cell>
          <cell r="H2048">
            <v>8.4600000000000009</v>
          </cell>
          <cell r="I2048">
            <v>8.91</v>
          </cell>
        </row>
        <row r="2049">
          <cell r="A2049">
            <v>106180</v>
          </cell>
          <cell r="B2049" t="str">
            <v/>
          </cell>
          <cell r="C2049">
            <v>7.5</v>
          </cell>
          <cell r="D2049">
            <v>0</v>
          </cell>
          <cell r="E2049">
            <v>7.5</v>
          </cell>
          <cell r="F2049">
            <v>7.65</v>
          </cell>
          <cell r="G2049">
            <v>7.86</v>
          </cell>
          <cell r="H2049">
            <v>8.4600000000000009</v>
          </cell>
          <cell r="I2049">
            <v>8.91</v>
          </cell>
        </row>
        <row r="2050">
          <cell r="A2050">
            <v>106190</v>
          </cell>
          <cell r="B2050" t="str">
            <v/>
          </cell>
          <cell r="C2050">
            <v>7.5</v>
          </cell>
          <cell r="D2050">
            <v>0</v>
          </cell>
          <cell r="E2050">
            <v>7.5</v>
          </cell>
          <cell r="F2050">
            <v>7.65</v>
          </cell>
          <cell r="G2050">
            <v>7.86</v>
          </cell>
          <cell r="H2050">
            <v>8.4600000000000009</v>
          </cell>
          <cell r="I2050">
            <v>8.91</v>
          </cell>
        </row>
        <row r="2051">
          <cell r="A2051">
            <v>106200</v>
          </cell>
          <cell r="B2051" t="str">
            <v/>
          </cell>
          <cell r="C2051">
            <v>7.5</v>
          </cell>
          <cell r="D2051">
            <v>0</v>
          </cell>
          <cell r="E2051">
            <v>7.5</v>
          </cell>
          <cell r="F2051">
            <v>7.65</v>
          </cell>
          <cell r="G2051">
            <v>7.86</v>
          </cell>
          <cell r="H2051">
            <v>8.4600000000000009</v>
          </cell>
          <cell r="I2051">
            <v>8.91</v>
          </cell>
        </row>
        <row r="2052">
          <cell r="A2052">
            <v>106210</v>
          </cell>
          <cell r="B2052" t="str">
            <v/>
          </cell>
          <cell r="C2052">
            <v>7.5</v>
          </cell>
          <cell r="D2052">
            <v>0</v>
          </cell>
          <cell r="E2052">
            <v>7.5</v>
          </cell>
          <cell r="F2052">
            <v>7.65</v>
          </cell>
          <cell r="G2052">
            <v>7.86</v>
          </cell>
          <cell r="H2052">
            <v>8.4600000000000009</v>
          </cell>
          <cell r="I2052">
            <v>8.91</v>
          </cell>
        </row>
        <row r="2053">
          <cell r="A2053">
            <v>106220</v>
          </cell>
          <cell r="B2053" t="str">
            <v/>
          </cell>
          <cell r="C2053">
            <v>7.5</v>
          </cell>
          <cell r="D2053">
            <v>0</v>
          </cell>
          <cell r="E2053">
            <v>7.5</v>
          </cell>
          <cell r="F2053">
            <v>7.65</v>
          </cell>
          <cell r="G2053">
            <v>7.86</v>
          </cell>
          <cell r="H2053">
            <v>8.4600000000000009</v>
          </cell>
          <cell r="I2053">
            <v>8.91</v>
          </cell>
        </row>
        <row r="2054">
          <cell r="A2054">
            <v>106220.51</v>
          </cell>
          <cell r="B2054" t="str">
            <v>BS</v>
          </cell>
          <cell r="C2054">
            <v>7.5</v>
          </cell>
          <cell r="D2054">
            <v>0</v>
          </cell>
          <cell r="E2054">
            <v>7.5</v>
          </cell>
          <cell r="F2054">
            <v>7.65</v>
          </cell>
          <cell r="G2054">
            <v>7.86</v>
          </cell>
          <cell r="H2054">
            <v>8.4600000000000009</v>
          </cell>
          <cell r="I2054">
            <v>8.91</v>
          </cell>
        </row>
        <row r="2055">
          <cell r="A2055">
            <v>106230</v>
          </cell>
          <cell r="B2055" t="str">
            <v/>
          </cell>
          <cell r="C2055">
            <v>7.5</v>
          </cell>
          <cell r="D2055">
            <v>0</v>
          </cell>
          <cell r="E2055">
            <v>7.5</v>
          </cell>
          <cell r="F2055">
            <v>7.65</v>
          </cell>
          <cell r="G2055">
            <v>7.86</v>
          </cell>
          <cell r="H2055">
            <v>8.4600000000000009</v>
          </cell>
          <cell r="I2055">
            <v>8.91</v>
          </cell>
        </row>
        <row r="2056">
          <cell r="A2056">
            <v>106240</v>
          </cell>
          <cell r="B2056" t="str">
            <v/>
          </cell>
          <cell r="C2056">
            <v>7.5</v>
          </cell>
          <cell r="D2056">
            <v>0</v>
          </cell>
          <cell r="E2056">
            <v>7.5</v>
          </cell>
          <cell r="F2056">
            <v>7.65</v>
          </cell>
          <cell r="G2056">
            <v>7.86</v>
          </cell>
          <cell r="H2056">
            <v>8.4600000000000009</v>
          </cell>
          <cell r="I2056">
            <v>8.91</v>
          </cell>
        </row>
        <row r="2057">
          <cell r="A2057">
            <v>106250</v>
          </cell>
          <cell r="B2057" t="str">
            <v/>
          </cell>
          <cell r="C2057">
            <v>7.5</v>
          </cell>
          <cell r="D2057">
            <v>0</v>
          </cell>
          <cell r="E2057">
            <v>7.5</v>
          </cell>
          <cell r="F2057">
            <v>7.65</v>
          </cell>
          <cell r="G2057">
            <v>7.86</v>
          </cell>
          <cell r="H2057">
            <v>8.4600000000000009</v>
          </cell>
          <cell r="I2057">
            <v>8.91</v>
          </cell>
        </row>
        <row r="2058">
          <cell r="A2058">
            <v>106250.51</v>
          </cell>
          <cell r="B2058" t="str">
            <v>PX</v>
          </cell>
          <cell r="C2058">
            <v>7.5</v>
          </cell>
          <cell r="D2058">
            <v>0</v>
          </cell>
          <cell r="E2058">
            <v>7.5</v>
          </cell>
          <cell r="F2058">
            <v>7.65</v>
          </cell>
          <cell r="G2058">
            <v>7.86</v>
          </cell>
          <cell r="H2058">
            <v>8.4600000000000009</v>
          </cell>
          <cell r="I2058">
            <v>8.91</v>
          </cell>
        </row>
        <row r="2059">
          <cell r="A2059">
            <v>106260</v>
          </cell>
          <cell r="B2059" t="str">
            <v/>
          </cell>
          <cell r="C2059">
            <v>7.5</v>
          </cell>
          <cell r="D2059">
            <v>0.18</v>
          </cell>
          <cell r="E2059">
            <v>7.68</v>
          </cell>
          <cell r="F2059">
            <v>7.83</v>
          </cell>
          <cell r="G2059">
            <v>8.0400000000000009</v>
          </cell>
          <cell r="H2059">
            <v>8.64</v>
          </cell>
          <cell r="I2059">
            <v>9.09</v>
          </cell>
        </row>
        <row r="2060">
          <cell r="A2060">
            <v>106265.51</v>
          </cell>
          <cell r="B2060" t="str">
            <v>PC</v>
          </cell>
          <cell r="C2060">
            <v>7.5</v>
          </cell>
          <cell r="D2060">
            <v>0.3</v>
          </cell>
          <cell r="E2060">
            <v>7.8</v>
          </cell>
          <cell r="F2060">
            <v>7.95</v>
          </cell>
          <cell r="G2060">
            <v>8.16</v>
          </cell>
          <cell r="H2060">
            <v>8.76</v>
          </cell>
          <cell r="I2060">
            <v>9.2099999999999991</v>
          </cell>
        </row>
        <row r="2061">
          <cell r="A2061">
            <v>106270</v>
          </cell>
          <cell r="B2061" t="str">
            <v/>
          </cell>
          <cell r="C2061">
            <v>7.5</v>
          </cell>
          <cell r="D2061">
            <v>0.38</v>
          </cell>
          <cell r="E2061">
            <v>7.88</v>
          </cell>
          <cell r="F2061">
            <v>8.0299999999999994</v>
          </cell>
          <cell r="G2061">
            <v>8.24</v>
          </cell>
          <cell r="H2061">
            <v>8.84</v>
          </cell>
          <cell r="I2061">
            <v>9.2899999999999991</v>
          </cell>
        </row>
        <row r="2062">
          <cell r="A2062">
            <v>106280</v>
          </cell>
          <cell r="B2062" t="str">
            <v/>
          </cell>
          <cell r="C2062">
            <v>7.5</v>
          </cell>
          <cell r="D2062">
            <v>0.57999999999999996</v>
          </cell>
          <cell r="E2062">
            <v>8.08</v>
          </cell>
          <cell r="F2062">
            <v>8.23</v>
          </cell>
          <cell r="G2062">
            <v>8.4400000000000013</v>
          </cell>
          <cell r="H2062">
            <v>9.0400000000000009</v>
          </cell>
          <cell r="I2062">
            <v>9.49</v>
          </cell>
        </row>
        <row r="2063">
          <cell r="A2063">
            <v>106280.51</v>
          </cell>
          <cell r="B2063" t="str">
            <v>PY - MSE</v>
          </cell>
          <cell r="C2063">
            <v>7.5</v>
          </cell>
          <cell r="D2063">
            <v>0.6</v>
          </cell>
          <cell r="E2063">
            <v>8.1</v>
          </cell>
          <cell r="F2063">
            <v>8.25</v>
          </cell>
          <cell r="G2063">
            <v>8.4600000000000009</v>
          </cell>
          <cell r="H2063">
            <v>9.06</v>
          </cell>
          <cell r="I2063">
            <v>9.51</v>
          </cell>
        </row>
        <row r="2064">
          <cell r="A2064">
            <v>106290</v>
          </cell>
          <cell r="B2064" t="str">
            <v/>
          </cell>
          <cell r="C2064">
            <v>7.5</v>
          </cell>
          <cell r="D2064">
            <v>0.6</v>
          </cell>
          <cell r="E2064">
            <v>8.1</v>
          </cell>
          <cell r="F2064">
            <v>8.25</v>
          </cell>
          <cell r="G2064">
            <v>8.4600000000000009</v>
          </cell>
          <cell r="H2064">
            <v>9.06</v>
          </cell>
          <cell r="I2064">
            <v>9.51</v>
          </cell>
        </row>
        <row r="2065">
          <cell r="A2065">
            <v>106300</v>
          </cell>
          <cell r="B2065" t="str">
            <v/>
          </cell>
          <cell r="C2065">
            <v>7.5</v>
          </cell>
          <cell r="D2065">
            <v>0.6</v>
          </cell>
          <cell r="E2065">
            <v>8.1</v>
          </cell>
          <cell r="F2065">
            <v>8.25</v>
          </cell>
          <cell r="G2065">
            <v>8.4600000000000009</v>
          </cell>
          <cell r="H2065">
            <v>9.06</v>
          </cell>
          <cell r="I2065">
            <v>9.51</v>
          </cell>
        </row>
        <row r="2066">
          <cell r="A2066">
            <v>106310</v>
          </cell>
          <cell r="B2066" t="str">
            <v/>
          </cell>
          <cell r="C2066">
            <v>7.5</v>
          </cell>
          <cell r="D2066">
            <v>0.6</v>
          </cell>
          <cell r="E2066">
            <v>8.1</v>
          </cell>
          <cell r="F2066">
            <v>8.25</v>
          </cell>
          <cell r="G2066">
            <v>8.4600000000000009</v>
          </cell>
          <cell r="H2066">
            <v>9.06</v>
          </cell>
          <cell r="I2066">
            <v>9.51</v>
          </cell>
        </row>
        <row r="2067">
          <cell r="A2067">
            <v>106320</v>
          </cell>
          <cell r="B2067" t="str">
            <v/>
          </cell>
          <cell r="C2067">
            <v>7.5</v>
          </cell>
          <cell r="D2067">
            <v>0.6</v>
          </cell>
          <cell r="E2067">
            <v>8.1</v>
          </cell>
          <cell r="F2067">
            <v>8.25</v>
          </cell>
          <cell r="G2067">
            <v>8.4600000000000009</v>
          </cell>
          <cell r="H2067">
            <v>9.06</v>
          </cell>
          <cell r="I2067">
            <v>9.51</v>
          </cell>
        </row>
        <row r="2068">
          <cell r="A2068">
            <v>106330</v>
          </cell>
          <cell r="B2068" t="str">
            <v/>
          </cell>
          <cell r="C2068">
            <v>7.5</v>
          </cell>
          <cell r="D2068">
            <v>0.6</v>
          </cell>
          <cell r="E2068">
            <v>8.1</v>
          </cell>
          <cell r="F2068">
            <v>8.25</v>
          </cell>
          <cell r="G2068">
            <v>8.4600000000000009</v>
          </cell>
          <cell r="H2068">
            <v>9.06</v>
          </cell>
          <cell r="I2068">
            <v>9.51</v>
          </cell>
        </row>
        <row r="2069">
          <cell r="A2069">
            <v>106340</v>
          </cell>
          <cell r="B2069" t="str">
            <v/>
          </cell>
          <cell r="C2069">
            <v>7.5</v>
          </cell>
          <cell r="D2069">
            <v>0.6</v>
          </cell>
          <cell r="E2069">
            <v>8.1</v>
          </cell>
          <cell r="F2069">
            <v>8.25</v>
          </cell>
          <cell r="G2069">
            <v>8.4600000000000009</v>
          </cell>
          <cell r="H2069">
            <v>9.06</v>
          </cell>
          <cell r="I2069">
            <v>9.51</v>
          </cell>
        </row>
        <row r="2070">
          <cell r="A2070">
            <v>106350</v>
          </cell>
          <cell r="B2070" t="str">
            <v/>
          </cell>
          <cell r="C2070">
            <v>7.5</v>
          </cell>
          <cell r="D2070">
            <v>0.6</v>
          </cell>
          <cell r="E2070">
            <v>8.1</v>
          </cell>
          <cell r="F2070">
            <v>8.25</v>
          </cell>
          <cell r="G2070">
            <v>8.4600000000000009</v>
          </cell>
          <cell r="H2070">
            <v>9.06</v>
          </cell>
          <cell r="I2070">
            <v>9.51</v>
          </cell>
        </row>
        <row r="2071">
          <cell r="A2071">
            <v>106360</v>
          </cell>
          <cell r="B2071" t="str">
            <v/>
          </cell>
          <cell r="C2071">
            <v>7.5</v>
          </cell>
          <cell r="D2071">
            <v>0.6</v>
          </cell>
          <cell r="E2071">
            <v>8.1</v>
          </cell>
          <cell r="F2071">
            <v>8.25</v>
          </cell>
          <cell r="G2071">
            <v>8.4600000000000009</v>
          </cell>
          <cell r="H2071">
            <v>9.06</v>
          </cell>
          <cell r="I2071">
            <v>9.51</v>
          </cell>
        </row>
        <row r="2072">
          <cell r="A2072">
            <v>106370</v>
          </cell>
          <cell r="B2072" t="str">
            <v/>
          </cell>
          <cell r="C2072">
            <v>7.5</v>
          </cell>
          <cell r="D2072">
            <v>0.6</v>
          </cell>
          <cell r="E2072">
            <v>8.1</v>
          </cell>
          <cell r="F2072">
            <v>8.25</v>
          </cell>
          <cell r="G2072">
            <v>8.4600000000000009</v>
          </cell>
          <cell r="H2072">
            <v>9.06</v>
          </cell>
          <cell r="I2072">
            <v>9.51</v>
          </cell>
        </row>
        <row r="2073">
          <cell r="A2073">
            <v>106380</v>
          </cell>
          <cell r="B2073" t="str">
            <v/>
          </cell>
          <cell r="C2073">
            <v>7.5</v>
          </cell>
          <cell r="D2073">
            <v>0.6</v>
          </cell>
          <cell r="E2073">
            <v>8.1</v>
          </cell>
          <cell r="F2073">
            <v>8.25</v>
          </cell>
          <cell r="G2073">
            <v>8.4600000000000009</v>
          </cell>
          <cell r="H2073">
            <v>9.06</v>
          </cell>
          <cell r="I2073">
            <v>9.51</v>
          </cell>
        </row>
        <row r="2074">
          <cell r="A2074">
            <v>106390</v>
          </cell>
          <cell r="B2074" t="str">
            <v/>
          </cell>
          <cell r="C2074">
            <v>7.5</v>
          </cell>
          <cell r="D2074">
            <v>0.6</v>
          </cell>
          <cell r="E2074">
            <v>8.1</v>
          </cell>
          <cell r="F2074">
            <v>8.25</v>
          </cell>
          <cell r="G2074">
            <v>8.4600000000000009</v>
          </cell>
          <cell r="H2074">
            <v>9.06</v>
          </cell>
          <cell r="I2074">
            <v>9.51</v>
          </cell>
        </row>
        <row r="2075">
          <cell r="A2075">
            <v>106400</v>
          </cell>
          <cell r="B2075" t="str">
            <v/>
          </cell>
          <cell r="C2075">
            <v>7.5</v>
          </cell>
          <cell r="D2075">
            <v>0.6</v>
          </cell>
          <cell r="E2075">
            <v>8.1</v>
          </cell>
          <cell r="F2075">
            <v>8.25</v>
          </cell>
          <cell r="G2075">
            <v>8.4600000000000009</v>
          </cell>
          <cell r="H2075">
            <v>9.06</v>
          </cell>
          <cell r="I2075">
            <v>9.51</v>
          </cell>
        </row>
        <row r="2076">
          <cell r="A2076">
            <v>106407.19</v>
          </cell>
          <cell r="B2076" t="str">
            <v>PY - MSE</v>
          </cell>
          <cell r="C2076">
            <v>7.5</v>
          </cell>
          <cell r="D2076">
            <v>0.6</v>
          </cell>
          <cell r="E2076">
            <v>8.1</v>
          </cell>
          <cell r="F2076">
            <v>8.25</v>
          </cell>
          <cell r="G2076">
            <v>8.4600000000000009</v>
          </cell>
          <cell r="H2076">
            <v>9.06</v>
          </cell>
          <cell r="I2076">
            <v>9.51</v>
          </cell>
        </row>
        <row r="2077">
          <cell r="A2077">
            <v>106410</v>
          </cell>
          <cell r="B2077" t="str">
            <v/>
          </cell>
          <cell r="C2077">
            <v>7.5</v>
          </cell>
          <cell r="D2077">
            <v>0.54</v>
          </cell>
          <cell r="E2077">
            <v>8.0399999999999991</v>
          </cell>
          <cell r="F2077">
            <v>8.19</v>
          </cell>
          <cell r="G2077">
            <v>8.4</v>
          </cell>
          <cell r="H2077">
            <v>9</v>
          </cell>
          <cell r="I2077">
            <v>9.4499999999999993</v>
          </cell>
        </row>
        <row r="2078">
          <cell r="A2078">
            <v>106420</v>
          </cell>
          <cell r="B2078" t="str">
            <v/>
          </cell>
          <cell r="C2078">
            <v>7.5</v>
          </cell>
          <cell r="D2078">
            <v>0.34</v>
          </cell>
          <cell r="E2078">
            <v>7.84</v>
          </cell>
          <cell r="F2078">
            <v>7.99</v>
          </cell>
          <cell r="G2078">
            <v>8.2000000000000011</v>
          </cell>
          <cell r="H2078">
            <v>8.8000000000000007</v>
          </cell>
          <cell r="I2078">
            <v>9.25</v>
          </cell>
        </row>
        <row r="2079">
          <cell r="A2079">
            <v>106422.19</v>
          </cell>
          <cell r="B2079" t="str">
            <v>PT</v>
          </cell>
          <cell r="C2079">
            <v>7.5</v>
          </cell>
          <cell r="D2079">
            <v>0.3</v>
          </cell>
          <cell r="E2079">
            <v>7.8</v>
          </cell>
          <cell r="F2079">
            <v>7.95</v>
          </cell>
          <cell r="G2079">
            <v>8.16</v>
          </cell>
          <cell r="H2079">
            <v>8.76</v>
          </cell>
          <cell r="I2079">
            <v>9.2099999999999991</v>
          </cell>
        </row>
        <row r="2080">
          <cell r="A2080">
            <v>106430</v>
          </cell>
          <cell r="B2080" t="str">
            <v/>
          </cell>
          <cell r="C2080">
            <v>7.5</v>
          </cell>
          <cell r="D2080">
            <v>0.14000000000000001</v>
          </cell>
          <cell r="E2080">
            <v>7.64</v>
          </cell>
          <cell r="F2080">
            <v>7.79</v>
          </cell>
          <cell r="G2080">
            <v>8</v>
          </cell>
          <cell r="H2080">
            <v>8.6</v>
          </cell>
          <cell r="I2080">
            <v>9.0499999999999989</v>
          </cell>
        </row>
        <row r="2081">
          <cell r="A2081">
            <v>106437.19</v>
          </cell>
          <cell r="B2081" t="str">
            <v>PX</v>
          </cell>
          <cell r="C2081">
            <v>7.5</v>
          </cell>
          <cell r="D2081">
            <v>0</v>
          </cell>
          <cell r="E2081">
            <v>7.5</v>
          </cell>
          <cell r="F2081">
            <v>7.65</v>
          </cell>
          <cell r="G2081">
            <v>7.86</v>
          </cell>
          <cell r="H2081">
            <v>8.4600000000000009</v>
          </cell>
          <cell r="I2081">
            <v>8.91</v>
          </cell>
        </row>
        <row r="2082">
          <cell r="A2082">
            <v>106440</v>
          </cell>
          <cell r="B2082" t="str">
            <v/>
          </cell>
          <cell r="C2082">
            <v>7.5</v>
          </cell>
          <cell r="D2082">
            <v>0</v>
          </cell>
          <cell r="E2082">
            <v>7.5</v>
          </cell>
          <cell r="F2082">
            <v>7.65</v>
          </cell>
          <cell r="G2082">
            <v>7.86</v>
          </cell>
          <cell r="H2082">
            <v>8.4600000000000009</v>
          </cell>
          <cell r="I2082">
            <v>8.91</v>
          </cell>
        </row>
        <row r="2083">
          <cell r="A2083">
            <v>106450</v>
          </cell>
          <cell r="B2083" t="str">
            <v/>
          </cell>
          <cell r="C2083">
            <v>7.5</v>
          </cell>
          <cell r="D2083">
            <v>0</v>
          </cell>
          <cell r="E2083">
            <v>7.5</v>
          </cell>
          <cell r="F2083">
            <v>7.65</v>
          </cell>
          <cell r="G2083">
            <v>7.86</v>
          </cell>
          <cell r="H2083">
            <v>8.4600000000000009</v>
          </cell>
          <cell r="I2083">
            <v>8.91</v>
          </cell>
        </row>
        <row r="2084">
          <cell r="A2084">
            <v>106460</v>
          </cell>
          <cell r="B2084" t="str">
            <v/>
          </cell>
          <cell r="C2084">
            <v>7.5</v>
          </cell>
          <cell r="D2084">
            <v>0</v>
          </cell>
          <cell r="E2084">
            <v>7.5</v>
          </cell>
          <cell r="F2084">
            <v>7.65</v>
          </cell>
          <cell r="G2084">
            <v>7.86</v>
          </cell>
          <cell r="H2084">
            <v>8.4600000000000009</v>
          </cell>
          <cell r="I2084">
            <v>8.91</v>
          </cell>
        </row>
        <row r="2085">
          <cell r="A2085">
            <v>106467.19</v>
          </cell>
          <cell r="B2085" t="str">
            <v>BS</v>
          </cell>
          <cell r="C2085">
            <v>7.5</v>
          </cell>
          <cell r="D2085">
            <v>0</v>
          </cell>
          <cell r="E2085">
            <v>7.5</v>
          </cell>
          <cell r="F2085">
            <v>7.65</v>
          </cell>
          <cell r="G2085">
            <v>7.86</v>
          </cell>
          <cell r="H2085">
            <v>8.4600000000000009</v>
          </cell>
          <cell r="I2085">
            <v>8.91</v>
          </cell>
        </row>
        <row r="2086">
          <cell r="A2086">
            <v>106470</v>
          </cell>
          <cell r="B2086" t="str">
            <v/>
          </cell>
          <cell r="C2086">
            <v>7.5</v>
          </cell>
          <cell r="D2086">
            <v>0</v>
          </cell>
          <cell r="E2086">
            <v>7.5</v>
          </cell>
          <cell r="F2086">
            <v>7.65</v>
          </cell>
          <cell r="G2086">
            <v>7.86</v>
          </cell>
          <cell r="H2086">
            <v>8.4600000000000009</v>
          </cell>
          <cell r="I2086">
            <v>8.91</v>
          </cell>
        </row>
        <row r="2087">
          <cell r="A2087">
            <v>106480</v>
          </cell>
          <cell r="B2087" t="str">
            <v/>
          </cell>
          <cell r="C2087">
            <v>7.5</v>
          </cell>
          <cell r="D2087">
            <v>0</v>
          </cell>
          <cell r="E2087">
            <v>7.5</v>
          </cell>
          <cell r="F2087">
            <v>7.65</v>
          </cell>
          <cell r="G2087">
            <v>7.86</v>
          </cell>
          <cell r="H2087">
            <v>8.4600000000000009</v>
          </cell>
          <cell r="I2087">
            <v>8.91</v>
          </cell>
        </row>
        <row r="2088">
          <cell r="A2088">
            <v>106490</v>
          </cell>
          <cell r="B2088" t="str">
            <v/>
          </cell>
          <cell r="C2088">
            <v>7.5</v>
          </cell>
          <cell r="D2088">
            <v>0</v>
          </cell>
          <cell r="E2088">
            <v>7.5</v>
          </cell>
          <cell r="F2088">
            <v>7.65</v>
          </cell>
          <cell r="G2088">
            <v>7.86</v>
          </cell>
          <cell r="H2088">
            <v>8.4600000000000009</v>
          </cell>
          <cell r="I2088">
            <v>8.91</v>
          </cell>
        </row>
        <row r="2089">
          <cell r="A2089">
            <v>106500</v>
          </cell>
          <cell r="B2089" t="str">
            <v/>
          </cell>
          <cell r="C2089">
            <v>7.5</v>
          </cell>
          <cell r="D2089">
            <v>0</v>
          </cell>
          <cell r="E2089">
            <v>7.5</v>
          </cell>
          <cell r="F2089">
            <v>7.65</v>
          </cell>
          <cell r="G2089">
            <v>7.86</v>
          </cell>
          <cell r="H2089">
            <v>8.4600000000000009</v>
          </cell>
          <cell r="I2089">
            <v>8.91</v>
          </cell>
        </row>
        <row r="2090">
          <cell r="A2090">
            <v>106510</v>
          </cell>
          <cell r="B2090" t="str">
            <v/>
          </cell>
          <cell r="C2090">
            <v>7.5</v>
          </cell>
          <cell r="D2090">
            <v>0</v>
          </cell>
          <cell r="E2090">
            <v>7.5</v>
          </cell>
          <cell r="F2090">
            <v>7.65</v>
          </cell>
          <cell r="G2090">
            <v>7.86</v>
          </cell>
          <cell r="H2090">
            <v>8.4600000000000009</v>
          </cell>
          <cell r="I2090">
            <v>8.91</v>
          </cell>
        </row>
        <row r="2091">
          <cell r="A2091">
            <v>106520</v>
          </cell>
          <cell r="B2091" t="str">
            <v/>
          </cell>
          <cell r="C2091">
            <v>7.5</v>
          </cell>
          <cell r="D2091">
            <v>0</v>
          </cell>
          <cell r="E2091">
            <v>7.5</v>
          </cell>
          <cell r="F2091">
            <v>7.65</v>
          </cell>
          <cell r="G2091">
            <v>7.86</v>
          </cell>
          <cell r="H2091">
            <v>8.4600000000000009</v>
          </cell>
          <cell r="I2091">
            <v>8.91</v>
          </cell>
        </row>
        <row r="2092">
          <cell r="A2092">
            <v>106530</v>
          </cell>
          <cell r="B2092" t="str">
            <v/>
          </cell>
          <cell r="C2092">
            <v>7.5</v>
          </cell>
          <cell r="D2092">
            <v>0</v>
          </cell>
          <cell r="E2092">
            <v>7.5</v>
          </cell>
          <cell r="F2092">
            <v>7.65</v>
          </cell>
          <cell r="G2092">
            <v>7.86</v>
          </cell>
          <cell r="H2092">
            <v>8.4600000000000009</v>
          </cell>
          <cell r="I2092">
            <v>8.91</v>
          </cell>
        </row>
        <row r="2093">
          <cell r="A2093">
            <v>106540</v>
          </cell>
          <cell r="B2093" t="str">
            <v/>
          </cell>
          <cell r="C2093">
            <v>7.5</v>
          </cell>
          <cell r="D2093">
            <v>0</v>
          </cell>
          <cell r="E2093">
            <v>7.5</v>
          </cell>
          <cell r="F2093">
            <v>7.65</v>
          </cell>
          <cell r="G2093">
            <v>7.86</v>
          </cell>
          <cell r="H2093">
            <v>8.4600000000000009</v>
          </cell>
          <cell r="I2093">
            <v>8.91</v>
          </cell>
        </row>
        <row r="2094">
          <cell r="A2094">
            <v>106550</v>
          </cell>
          <cell r="B2094" t="str">
            <v/>
          </cell>
          <cell r="C2094">
            <v>7.5</v>
          </cell>
          <cell r="D2094">
            <v>0</v>
          </cell>
          <cell r="E2094">
            <v>7.5</v>
          </cell>
          <cell r="F2094">
            <v>7.65</v>
          </cell>
          <cell r="G2094">
            <v>7.86</v>
          </cell>
          <cell r="H2094">
            <v>8.4600000000000009</v>
          </cell>
          <cell r="I2094">
            <v>8.91</v>
          </cell>
        </row>
        <row r="2095">
          <cell r="A2095">
            <v>106560</v>
          </cell>
          <cell r="B2095" t="str">
            <v/>
          </cell>
          <cell r="C2095">
            <v>7.5</v>
          </cell>
          <cell r="D2095">
            <v>0</v>
          </cell>
          <cell r="E2095">
            <v>7.5</v>
          </cell>
          <cell r="F2095">
            <v>7.65</v>
          </cell>
          <cell r="G2095">
            <v>7.86</v>
          </cell>
          <cell r="H2095">
            <v>8.4600000000000009</v>
          </cell>
          <cell r="I2095">
            <v>8.91</v>
          </cell>
        </row>
        <row r="2096">
          <cell r="A2096">
            <v>106570</v>
          </cell>
          <cell r="B2096" t="str">
            <v/>
          </cell>
          <cell r="C2096">
            <v>7.5</v>
          </cell>
          <cell r="D2096">
            <v>0</v>
          </cell>
          <cell r="E2096">
            <v>7.5</v>
          </cell>
          <cell r="F2096">
            <v>7.65</v>
          </cell>
          <cell r="G2096">
            <v>7.86</v>
          </cell>
          <cell r="H2096">
            <v>8.4600000000000009</v>
          </cell>
          <cell r="I2096">
            <v>8.91</v>
          </cell>
        </row>
        <row r="2097">
          <cell r="A2097">
            <v>106580</v>
          </cell>
          <cell r="B2097" t="str">
            <v/>
          </cell>
          <cell r="C2097">
            <v>7.5</v>
          </cell>
          <cell r="D2097">
            <v>0</v>
          </cell>
          <cell r="E2097">
            <v>7.5</v>
          </cell>
          <cell r="F2097">
            <v>7.65</v>
          </cell>
          <cell r="G2097">
            <v>7.86</v>
          </cell>
          <cell r="H2097">
            <v>8.4600000000000009</v>
          </cell>
          <cell r="I2097">
            <v>8.91</v>
          </cell>
        </row>
        <row r="2098">
          <cell r="A2098">
            <v>106590</v>
          </cell>
          <cell r="B2098" t="str">
            <v/>
          </cell>
          <cell r="C2098">
            <v>7.5</v>
          </cell>
          <cell r="D2098">
            <v>0</v>
          </cell>
          <cell r="E2098">
            <v>7.5</v>
          </cell>
          <cell r="F2098">
            <v>7.65</v>
          </cell>
          <cell r="G2098">
            <v>7.86</v>
          </cell>
          <cell r="H2098">
            <v>8.4600000000000009</v>
          </cell>
          <cell r="I2098">
            <v>8.91</v>
          </cell>
        </row>
        <row r="2099">
          <cell r="A2099">
            <v>106600</v>
          </cell>
          <cell r="B2099" t="str">
            <v/>
          </cell>
          <cell r="C2099">
            <v>7.5</v>
          </cell>
          <cell r="D2099">
            <v>0</v>
          </cell>
          <cell r="E2099">
            <v>7.5</v>
          </cell>
          <cell r="F2099">
            <v>7.65</v>
          </cell>
          <cell r="G2099">
            <v>7.86</v>
          </cell>
          <cell r="H2099">
            <v>8.4600000000000009</v>
          </cell>
          <cell r="I2099">
            <v>8.91</v>
          </cell>
        </row>
        <row r="2100">
          <cell r="A2100">
            <v>106610</v>
          </cell>
          <cell r="B2100" t="str">
            <v/>
          </cell>
          <cell r="C2100">
            <v>7.5</v>
          </cell>
          <cell r="D2100">
            <v>0</v>
          </cell>
          <cell r="E2100">
            <v>7.5</v>
          </cell>
          <cell r="F2100">
            <v>7.65</v>
          </cell>
          <cell r="G2100">
            <v>7.86</v>
          </cell>
          <cell r="H2100">
            <v>8.4600000000000009</v>
          </cell>
          <cell r="I2100">
            <v>8.91</v>
          </cell>
        </row>
        <row r="2101">
          <cell r="A2101">
            <v>106620</v>
          </cell>
          <cell r="B2101" t="str">
            <v/>
          </cell>
          <cell r="C2101">
            <v>7.5</v>
          </cell>
          <cell r="D2101">
            <v>0</v>
          </cell>
          <cell r="E2101">
            <v>7.5</v>
          </cell>
          <cell r="F2101">
            <v>7.65</v>
          </cell>
          <cell r="G2101">
            <v>7.86</v>
          </cell>
          <cell r="H2101">
            <v>8.4600000000000009</v>
          </cell>
          <cell r="I2101">
            <v>8.91</v>
          </cell>
        </row>
        <row r="2102">
          <cell r="A2102">
            <v>106630</v>
          </cell>
          <cell r="B2102" t="str">
            <v/>
          </cell>
          <cell r="C2102">
            <v>7.5</v>
          </cell>
          <cell r="D2102">
            <v>0</v>
          </cell>
          <cell r="E2102">
            <v>7.5</v>
          </cell>
          <cell r="F2102">
            <v>7.65</v>
          </cell>
          <cell r="G2102">
            <v>7.86</v>
          </cell>
          <cell r="H2102">
            <v>8.4600000000000009</v>
          </cell>
          <cell r="I2102">
            <v>8.91</v>
          </cell>
        </row>
        <row r="2103">
          <cell r="A2103">
            <v>106640</v>
          </cell>
          <cell r="B2103" t="str">
            <v/>
          </cell>
          <cell r="C2103">
            <v>7.5</v>
          </cell>
          <cell r="D2103">
            <v>0</v>
          </cell>
          <cell r="E2103">
            <v>7.5</v>
          </cell>
          <cell r="F2103">
            <v>7.65</v>
          </cell>
          <cell r="G2103">
            <v>7.86</v>
          </cell>
          <cell r="H2103">
            <v>8.4600000000000009</v>
          </cell>
          <cell r="I2103">
            <v>8.91</v>
          </cell>
        </row>
        <row r="2104">
          <cell r="A2104">
            <v>106650</v>
          </cell>
          <cell r="B2104" t="str">
            <v/>
          </cell>
          <cell r="C2104">
            <v>7.5</v>
          </cell>
          <cell r="D2104">
            <v>0</v>
          </cell>
          <cell r="E2104">
            <v>7.5</v>
          </cell>
          <cell r="F2104">
            <v>7.65</v>
          </cell>
          <cell r="G2104">
            <v>7.86</v>
          </cell>
          <cell r="H2104">
            <v>8.4600000000000009</v>
          </cell>
          <cell r="I2104">
            <v>8.91</v>
          </cell>
        </row>
        <row r="2105">
          <cell r="A2105">
            <v>106660</v>
          </cell>
          <cell r="B2105" t="str">
            <v/>
          </cell>
          <cell r="C2105">
            <v>7.5</v>
          </cell>
          <cell r="D2105">
            <v>0</v>
          </cell>
          <cell r="E2105">
            <v>7.5</v>
          </cell>
          <cell r="F2105">
            <v>7.65</v>
          </cell>
          <cell r="G2105">
            <v>7.86</v>
          </cell>
          <cell r="H2105">
            <v>8.4600000000000009</v>
          </cell>
          <cell r="I2105">
            <v>8.91</v>
          </cell>
        </row>
        <row r="2106">
          <cell r="A2106">
            <v>106670</v>
          </cell>
          <cell r="B2106" t="str">
            <v/>
          </cell>
          <cell r="C2106">
            <v>7.5</v>
          </cell>
          <cell r="D2106">
            <v>0</v>
          </cell>
          <cell r="E2106">
            <v>7.5</v>
          </cell>
          <cell r="F2106">
            <v>7.65</v>
          </cell>
          <cell r="G2106">
            <v>7.86</v>
          </cell>
          <cell r="H2106">
            <v>8.4600000000000009</v>
          </cell>
          <cell r="I2106">
            <v>8.91</v>
          </cell>
        </row>
        <row r="2107">
          <cell r="A2107">
            <v>106680</v>
          </cell>
          <cell r="B2107" t="str">
            <v/>
          </cell>
          <cell r="C2107">
            <v>7.5</v>
          </cell>
          <cell r="D2107">
            <v>0</v>
          </cell>
          <cell r="E2107">
            <v>7.5</v>
          </cell>
          <cell r="F2107">
            <v>7.65</v>
          </cell>
          <cell r="G2107">
            <v>7.86</v>
          </cell>
          <cell r="H2107">
            <v>8.4600000000000009</v>
          </cell>
          <cell r="I2107">
            <v>8.91</v>
          </cell>
        </row>
        <row r="2108">
          <cell r="A2108">
            <v>106690</v>
          </cell>
          <cell r="B2108" t="str">
            <v/>
          </cell>
          <cell r="C2108">
            <v>7.5</v>
          </cell>
          <cell r="D2108">
            <v>0</v>
          </cell>
          <cell r="E2108">
            <v>7.5</v>
          </cell>
          <cell r="F2108">
            <v>7.65</v>
          </cell>
          <cell r="G2108">
            <v>7.86</v>
          </cell>
          <cell r="H2108">
            <v>8.4600000000000009</v>
          </cell>
          <cell r="I2108">
            <v>8.91</v>
          </cell>
        </row>
        <row r="2109">
          <cell r="A2109">
            <v>106700</v>
          </cell>
          <cell r="B2109" t="str">
            <v/>
          </cell>
          <cell r="C2109">
            <v>7.5</v>
          </cell>
          <cell r="D2109">
            <v>0</v>
          </cell>
          <cell r="E2109">
            <v>7.5</v>
          </cell>
          <cell r="F2109">
            <v>7.65</v>
          </cell>
          <cell r="G2109">
            <v>7.86</v>
          </cell>
          <cell r="H2109">
            <v>8.4600000000000009</v>
          </cell>
          <cell r="I2109">
            <v>8.91</v>
          </cell>
        </row>
        <row r="2110">
          <cell r="A2110">
            <v>106710</v>
          </cell>
          <cell r="B2110" t="str">
            <v/>
          </cell>
          <cell r="C2110">
            <v>7.5</v>
          </cell>
          <cell r="D2110">
            <v>0</v>
          </cell>
          <cell r="E2110">
            <v>7.5</v>
          </cell>
          <cell r="F2110">
            <v>7.65</v>
          </cell>
          <cell r="G2110">
            <v>7.86</v>
          </cell>
          <cell r="H2110">
            <v>8.4600000000000009</v>
          </cell>
          <cell r="I2110">
            <v>8.91</v>
          </cell>
        </row>
        <row r="2111">
          <cell r="A2111">
            <v>106720</v>
          </cell>
          <cell r="B2111" t="str">
            <v/>
          </cell>
          <cell r="C2111">
            <v>7.5</v>
          </cell>
          <cell r="D2111">
            <v>0</v>
          </cell>
          <cell r="E2111">
            <v>7.5</v>
          </cell>
          <cell r="F2111">
            <v>7.65</v>
          </cell>
          <cell r="G2111">
            <v>7.86</v>
          </cell>
          <cell r="H2111">
            <v>8.4600000000000009</v>
          </cell>
          <cell r="I2111">
            <v>8.91</v>
          </cell>
        </row>
        <row r="2112">
          <cell r="A2112">
            <v>106730</v>
          </cell>
          <cell r="B2112" t="str">
            <v/>
          </cell>
          <cell r="C2112">
            <v>7.5</v>
          </cell>
          <cell r="D2112">
            <v>0</v>
          </cell>
          <cell r="E2112">
            <v>7.5</v>
          </cell>
          <cell r="F2112">
            <v>7.65</v>
          </cell>
          <cell r="G2112">
            <v>7.86</v>
          </cell>
          <cell r="H2112">
            <v>8.4600000000000009</v>
          </cell>
          <cell r="I2112">
            <v>8.91</v>
          </cell>
        </row>
        <row r="2113">
          <cell r="A2113">
            <v>106740</v>
          </cell>
          <cell r="B2113" t="str">
            <v/>
          </cell>
          <cell r="C2113">
            <v>7.5</v>
          </cell>
          <cell r="D2113">
            <v>0</v>
          </cell>
          <cell r="E2113">
            <v>7.5</v>
          </cell>
          <cell r="F2113">
            <v>7.65</v>
          </cell>
          <cell r="G2113">
            <v>7.86</v>
          </cell>
          <cell r="H2113">
            <v>8.4600000000000009</v>
          </cell>
          <cell r="I2113">
            <v>8.91</v>
          </cell>
        </row>
        <row r="2114">
          <cell r="A2114">
            <v>106750</v>
          </cell>
          <cell r="B2114" t="str">
            <v/>
          </cell>
          <cell r="C2114">
            <v>7.5</v>
          </cell>
          <cell r="D2114">
            <v>0</v>
          </cell>
          <cell r="E2114">
            <v>7.5</v>
          </cell>
          <cell r="F2114">
            <v>7.65</v>
          </cell>
          <cell r="G2114">
            <v>7.86</v>
          </cell>
          <cell r="H2114">
            <v>8.4600000000000009</v>
          </cell>
          <cell r="I2114">
            <v>8.91</v>
          </cell>
        </row>
        <row r="2115">
          <cell r="A2115">
            <v>106760</v>
          </cell>
          <cell r="B2115" t="str">
            <v/>
          </cell>
          <cell r="C2115">
            <v>7.5</v>
          </cell>
          <cell r="D2115">
            <v>0</v>
          </cell>
          <cell r="E2115">
            <v>7.5</v>
          </cell>
          <cell r="F2115">
            <v>7.65</v>
          </cell>
          <cell r="G2115">
            <v>7.86</v>
          </cell>
          <cell r="H2115">
            <v>8.4600000000000009</v>
          </cell>
          <cell r="I2115">
            <v>8.91</v>
          </cell>
        </row>
        <row r="2116">
          <cell r="A2116">
            <v>106770</v>
          </cell>
          <cell r="B2116" t="str">
            <v/>
          </cell>
          <cell r="C2116">
            <v>7.5</v>
          </cell>
          <cell r="D2116">
            <v>0</v>
          </cell>
          <cell r="E2116">
            <v>7.5</v>
          </cell>
          <cell r="F2116">
            <v>7.65</v>
          </cell>
          <cell r="G2116">
            <v>7.86</v>
          </cell>
          <cell r="H2116">
            <v>8.4600000000000009</v>
          </cell>
          <cell r="I2116">
            <v>8.91</v>
          </cell>
        </row>
        <row r="2117">
          <cell r="A2117">
            <v>106780</v>
          </cell>
          <cell r="B2117" t="str">
            <v/>
          </cell>
          <cell r="C2117">
            <v>7.5</v>
          </cell>
          <cell r="D2117">
            <v>0</v>
          </cell>
          <cell r="E2117">
            <v>7.5</v>
          </cell>
          <cell r="F2117">
            <v>7.65</v>
          </cell>
          <cell r="G2117">
            <v>7.86</v>
          </cell>
          <cell r="H2117">
            <v>8.4600000000000009</v>
          </cell>
          <cell r="I2117">
            <v>8.91</v>
          </cell>
        </row>
        <row r="2118">
          <cell r="A2118">
            <v>106790</v>
          </cell>
          <cell r="B2118" t="str">
            <v/>
          </cell>
          <cell r="C2118">
            <v>7.5</v>
          </cell>
          <cell r="D2118">
            <v>0</v>
          </cell>
          <cell r="E2118">
            <v>7.5</v>
          </cell>
          <cell r="F2118">
            <v>7.65</v>
          </cell>
          <cell r="G2118">
            <v>7.86</v>
          </cell>
          <cell r="H2118">
            <v>8.4600000000000009</v>
          </cell>
          <cell r="I2118">
            <v>8.91</v>
          </cell>
        </row>
        <row r="2119">
          <cell r="A2119">
            <v>106800</v>
          </cell>
          <cell r="B2119" t="str">
            <v/>
          </cell>
          <cell r="C2119">
            <v>7.5</v>
          </cell>
          <cell r="D2119">
            <v>0</v>
          </cell>
          <cell r="E2119">
            <v>7.5</v>
          </cell>
          <cell r="F2119">
            <v>7.65</v>
          </cell>
          <cell r="G2119">
            <v>7.86</v>
          </cell>
          <cell r="H2119">
            <v>8.4600000000000009</v>
          </cell>
          <cell r="I2119">
            <v>8.91</v>
          </cell>
        </row>
        <row r="2120">
          <cell r="A2120">
            <v>106810</v>
          </cell>
          <cell r="B2120" t="str">
            <v/>
          </cell>
          <cell r="C2120">
            <v>7.5</v>
          </cell>
          <cell r="D2120">
            <v>0</v>
          </cell>
          <cell r="E2120">
            <v>7.5</v>
          </cell>
          <cell r="F2120">
            <v>7.65</v>
          </cell>
          <cell r="G2120">
            <v>7.86</v>
          </cell>
          <cell r="H2120">
            <v>8.4600000000000009</v>
          </cell>
          <cell r="I2120">
            <v>8.91</v>
          </cell>
        </row>
        <row r="2121">
          <cell r="A2121">
            <v>106820</v>
          </cell>
          <cell r="B2121" t="str">
            <v/>
          </cell>
          <cell r="C2121">
            <v>7.5</v>
          </cell>
          <cell r="D2121">
            <v>0</v>
          </cell>
          <cell r="E2121">
            <v>7.5</v>
          </cell>
          <cell r="F2121">
            <v>7.65</v>
          </cell>
          <cell r="G2121">
            <v>7.86</v>
          </cell>
          <cell r="H2121">
            <v>8.4600000000000009</v>
          </cell>
          <cell r="I2121">
            <v>8.91</v>
          </cell>
        </row>
        <row r="2122">
          <cell r="A2122">
            <v>106830</v>
          </cell>
          <cell r="B2122" t="str">
            <v/>
          </cell>
          <cell r="C2122">
            <v>7.5</v>
          </cell>
          <cell r="D2122">
            <v>0</v>
          </cell>
          <cell r="E2122">
            <v>7.5</v>
          </cell>
          <cell r="F2122">
            <v>7.65</v>
          </cell>
          <cell r="G2122">
            <v>7.86</v>
          </cell>
          <cell r="H2122">
            <v>8.4600000000000009</v>
          </cell>
          <cell r="I2122">
            <v>8.91</v>
          </cell>
        </row>
        <row r="2123">
          <cell r="A2123">
            <v>106840</v>
          </cell>
          <cell r="B2123" t="str">
            <v/>
          </cell>
          <cell r="C2123">
            <v>7.5</v>
          </cell>
          <cell r="D2123">
            <v>0</v>
          </cell>
          <cell r="E2123">
            <v>7.5</v>
          </cell>
          <cell r="F2123">
            <v>7.65</v>
          </cell>
          <cell r="G2123">
            <v>7.86</v>
          </cell>
          <cell r="H2123">
            <v>8.4600000000000009</v>
          </cell>
          <cell r="I2123">
            <v>8.91</v>
          </cell>
        </row>
        <row r="2124">
          <cell r="A2124">
            <v>106850</v>
          </cell>
          <cell r="B2124" t="str">
            <v/>
          </cell>
          <cell r="C2124">
            <v>7.5</v>
          </cell>
          <cell r="D2124">
            <v>0</v>
          </cell>
          <cell r="E2124">
            <v>7.5</v>
          </cell>
          <cell r="F2124">
            <v>7.65</v>
          </cell>
          <cell r="G2124">
            <v>7.86</v>
          </cell>
          <cell r="H2124">
            <v>8.4600000000000009</v>
          </cell>
          <cell r="I2124">
            <v>8.91</v>
          </cell>
        </row>
        <row r="2125">
          <cell r="A2125">
            <v>106860</v>
          </cell>
          <cell r="B2125" t="str">
            <v/>
          </cell>
          <cell r="C2125">
            <v>7.5</v>
          </cell>
          <cell r="D2125">
            <v>0</v>
          </cell>
          <cell r="E2125">
            <v>7.5</v>
          </cell>
          <cell r="F2125">
            <v>7.65</v>
          </cell>
          <cell r="G2125">
            <v>7.86</v>
          </cell>
          <cell r="H2125">
            <v>8.4600000000000009</v>
          </cell>
          <cell r="I2125">
            <v>8.91</v>
          </cell>
        </row>
        <row r="2126">
          <cell r="A2126">
            <v>106870</v>
          </cell>
          <cell r="B2126" t="str">
            <v/>
          </cell>
          <cell r="C2126">
            <v>7.5</v>
          </cell>
          <cell r="D2126">
            <v>0</v>
          </cell>
          <cell r="E2126">
            <v>7.5</v>
          </cell>
          <cell r="F2126">
            <v>7.65</v>
          </cell>
          <cell r="G2126">
            <v>7.86</v>
          </cell>
          <cell r="H2126">
            <v>8.4600000000000009</v>
          </cell>
          <cell r="I2126">
            <v>8.91</v>
          </cell>
        </row>
        <row r="2127">
          <cell r="A2127">
            <v>106880</v>
          </cell>
          <cell r="B2127" t="str">
            <v/>
          </cell>
          <cell r="C2127">
            <v>7.5</v>
          </cell>
          <cell r="D2127">
            <v>0</v>
          </cell>
          <cell r="E2127">
            <v>7.5</v>
          </cell>
          <cell r="F2127">
            <v>7.65</v>
          </cell>
          <cell r="G2127">
            <v>7.86</v>
          </cell>
          <cell r="H2127">
            <v>8.4600000000000009</v>
          </cell>
          <cell r="I2127">
            <v>8.91</v>
          </cell>
        </row>
        <row r="2128">
          <cell r="A2128">
            <v>106890</v>
          </cell>
          <cell r="B2128" t="str">
            <v/>
          </cell>
          <cell r="C2128">
            <v>7.5</v>
          </cell>
          <cell r="D2128">
            <v>0</v>
          </cell>
          <cell r="E2128">
            <v>7.5</v>
          </cell>
          <cell r="F2128">
            <v>7.65</v>
          </cell>
          <cell r="G2128">
            <v>7.86</v>
          </cell>
          <cell r="H2128">
            <v>8.4600000000000009</v>
          </cell>
          <cell r="I2128">
            <v>8.91</v>
          </cell>
        </row>
        <row r="2129">
          <cell r="A2129">
            <v>106900</v>
          </cell>
          <cell r="B2129" t="str">
            <v/>
          </cell>
          <cell r="C2129">
            <v>7.5</v>
          </cell>
          <cell r="D2129">
            <v>0</v>
          </cell>
          <cell r="E2129">
            <v>7.5</v>
          </cell>
          <cell r="F2129">
            <v>7.65</v>
          </cell>
          <cell r="G2129">
            <v>7.86</v>
          </cell>
          <cell r="H2129">
            <v>8.4600000000000009</v>
          </cell>
          <cell r="I2129">
            <v>8.91</v>
          </cell>
        </row>
        <row r="2130">
          <cell r="A2130">
            <v>106910</v>
          </cell>
          <cell r="B2130" t="str">
            <v/>
          </cell>
          <cell r="C2130">
            <v>7.5</v>
          </cell>
          <cell r="D2130">
            <v>0</v>
          </cell>
          <cell r="E2130">
            <v>7.5</v>
          </cell>
          <cell r="F2130">
            <v>7.65</v>
          </cell>
          <cell r="G2130">
            <v>7.86</v>
          </cell>
          <cell r="H2130">
            <v>8.4600000000000009</v>
          </cell>
          <cell r="I2130">
            <v>8.91</v>
          </cell>
        </row>
        <row r="2131">
          <cell r="A2131">
            <v>106920</v>
          </cell>
          <cell r="B2131" t="str">
            <v/>
          </cell>
          <cell r="C2131">
            <v>7.5</v>
          </cell>
          <cell r="D2131">
            <v>0</v>
          </cell>
          <cell r="E2131">
            <v>7.5</v>
          </cell>
          <cell r="F2131">
            <v>7.65</v>
          </cell>
          <cell r="G2131">
            <v>7.86</v>
          </cell>
          <cell r="H2131">
            <v>8.4600000000000009</v>
          </cell>
          <cell r="I2131">
            <v>8.91</v>
          </cell>
        </row>
        <row r="2132">
          <cell r="A2132">
            <v>106930</v>
          </cell>
          <cell r="B2132" t="str">
            <v/>
          </cell>
          <cell r="C2132">
            <v>7.5</v>
          </cell>
          <cell r="D2132">
            <v>0</v>
          </cell>
          <cell r="E2132">
            <v>7.5</v>
          </cell>
          <cell r="F2132">
            <v>7.65</v>
          </cell>
          <cell r="G2132">
            <v>7.86</v>
          </cell>
          <cell r="H2132">
            <v>8.4600000000000009</v>
          </cell>
          <cell r="I2132">
            <v>8.91</v>
          </cell>
        </row>
        <row r="2133">
          <cell r="A2133">
            <v>106940</v>
          </cell>
          <cell r="B2133" t="str">
            <v/>
          </cell>
          <cell r="C2133">
            <v>7.5</v>
          </cell>
          <cell r="D2133">
            <v>0</v>
          </cell>
          <cell r="E2133">
            <v>7.5</v>
          </cell>
          <cell r="F2133">
            <v>7.65</v>
          </cell>
          <cell r="G2133">
            <v>7.86</v>
          </cell>
          <cell r="H2133">
            <v>8.4600000000000009</v>
          </cell>
          <cell r="I2133">
            <v>8.91</v>
          </cell>
        </row>
        <row r="2134">
          <cell r="A2134">
            <v>106950</v>
          </cell>
          <cell r="B2134" t="str">
            <v/>
          </cell>
          <cell r="C2134">
            <v>7.5</v>
          </cell>
          <cell r="D2134">
            <v>0</v>
          </cell>
          <cell r="E2134">
            <v>7.5</v>
          </cell>
          <cell r="F2134">
            <v>7.65</v>
          </cell>
          <cell r="G2134">
            <v>7.86</v>
          </cell>
          <cell r="H2134">
            <v>8.4600000000000009</v>
          </cell>
          <cell r="I2134">
            <v>8.91</v>
          </cell>
        </row>
        <row r="2135">
          <cell r="A2135">
            <v>106960</v>
          </cell>
          <cell r="B2135" t="str">
            <v/>
          </cell>
          <cell r="C2135">
            <v>7.5</v>
          </cell>
          <cell r="D2135">
            <v>0</v>
          </cell>
          <cell r="E2135">
            <v>7.5</v>
          </cell>
          <cell r="F2135">
            <v>7.65</v>
          </cell>
          <cell r="G2135">
            <v>7.86</v>
          </cell>
          <cell r="H2135">
            <v>8.4600000000000009</v>
          </cell>
          <cell r="I2135">
            <v>8.91</v>
          </cell>
        </row>
        <row r="2136">
          <cell r="A2136">
            <v>106970</v>
          </cell>
          <cell r="B2136" t="str">
            <v/>
          </cell>
          <cell r="C2136">
            <v>7.5</v>
          </cell>
          <cell r="D2136">
            <v>0</v>
          </cell>
          <cell r="E2136">
            <v>7.5</v>
          </cell>
          <cell r="F2136">
            <v>7.65</v>
          </cell>
          <cell r="G2136">
            <v>7.86</v>
          </cell>
          <cell r="H2136">
            <v>8.4600000000000009</v>
          </cell>
          <cell r="I2136">
            <v>8.91</v>
          </cell>
        </row>
        <row r="2137">
          <cell r="A2137">
            <v>106980</v>
          </cell>
          <cell r="B2137" t="str">
            <v/>
          </cell>
          <cell r="C2137">
            <v>7.5</v>
          </cell>
          <cell r="D2137">
            <v>0</v>
          </cell>
          <cell r="E2137">
            <v>7.5</v>
          </cell>
          <cell r="F2137">
            <v>7.65</v>
          </cell>
          <cell r="G2137">
            <v>7.86</v>
          </cell>
          <cell r="H2137">
            <v>8.4600000000000009</v>
          </cell>
          <cell r="I2137">
            <v>8.91</v>
          </cell>
        </row>
        <row r="2138">
          <cell r="A2138">
            <v>106990</v>
          </cell>
          <cell r="B2138" t="str">
            <v/>
          </cell>
          <cell r="C2138">
            <v>7.5</v>
          </cell>
          <cell r="D2138">
            <v>0</v>
          </cell>
          <cell r="E2138">
            <v>7.5</v>
          </cell>
          <cell r="F2138">
            <v>7.65</v>
          </cell>
          <cell r="G2138">
            <v>7.86</v>
          </cell>
          <cell r="H2138">
            <v>8.4600000000000009</v>
          </cell>
          <cell r="I2138">
            <v>8.91</v>
          </cell>
        </row>
        <row r="2139">
          <cell r="A2139">
            <v>107000</v>
          </cell>
          <cell r="B2139" t="str">
            <v/>
          </cell>
          <cell r="C2139">
            <v>7.5</v>
          </cell>
          <cell r="D2139">
            <v>0</v>
          </cell>
          <cell r="E2139">
            <v>7.5</v>
          </cell>
          <cell r="F2139">
            <v>7.65</v>
          </cell>
          <cell r="G2139">
            <v>7.86</v>
          </cell>
          <cell r="H2139">
            <v>8.4600000000000009</v>
          </cell>
          <cell r="I2139">
            <v>8.91</v>
          </cell>
        </row>
        <row r="2158">
          <cell r="A2158">
            <v>107000</v>
          </cell>
          <cell r="B2158" t="str">
            <v/>
          </cell>
          <cell r="C2158">
            <v>7.5</v>
          </cell>
          <cell r="D2158">
            <v>0</v>
          </cell>
          <cell r="E2158">
            <v>7.5</v>
          </cell>
          <cell r="F2158">
            <v>7.65</v>
          </cell>
          <cell r="G2158">
            <v>7.86</v>
          </cell>
          <cell r="H2158">
            <v>8.4600000000000009</v>
          </cell>
          <cell r="I2158">
            <v>8.91</v>
          </cell>
        </row>
        <row r="2159">
          <cell r="A2159">
            <v>107010</v>
          </cell>
          <cell r="B2159" t="str">
            <v/>
          </cell>
          <cell r="C2159">
            <v>7.5</v>
          </cell>
          <cell r="D2159">
            <v>0</v>
          </cell>
          <cell r="E2159">
            <v>7.5</v>
          </cell>
          <cell r="F2159">
            <v>7.65</v>
          </cell>
          <cell r="G2159">
            <v>7.86</v>
          </cell>
          <cell r="H2159">
            <v>8.4600000000000009</v>
          </cell>
          <cell r="I2159">
            <v>8.91</v>
          </cell>
        </row>
        <row r="2160">
          <cell r="A2160">
            <v>107020</v>
          </cell>
          <cell r="B2160" t="str">
            <v/>
          </cell>
          <cell r="C2160">
            <v>7.5</v>
          </cell>
          <cell r="D2160">
            <v>0</v>
          </cell>
          <cell r="E2160">
            <v>7.5</v>
          </cell>
          <cell r="F2160">
            <v>7.65</v>
          </cell>
          <cell r="G2160">
            <v>7.86</v>
          </cell>
          <cell r="H2160">
            <v>8.4600000000000009</v>
          </cell>
          <cell r="I2160">
            <v>8.91</v>
          </cell>
        </row>
        <row r="2161">
          <cell r="A2161">
            <v>107030</v>
          </cell>
          <cell r="B2161" t="str">
            <v/>
          </cell>
          <cell r="C2161">
            <v>7.5</v>
          </cell>
          <cell r="D2161">
            <v>0</v>
          </cell>
          <cell r="E2161">
            <v>7.5</v>
          </cell>
          <cell r="F2161">
            <v>7.65</v>
          </cell>
          <cell r="G2161">
            <v>7.86</v>
          </cell>
          <cell r="H2161">
            <v>8.4600000000000009</v>
          </cell>
          <cell r="I2161">
            <v>8.91</v>
          </cell>
        </row>
        <row r="2162">
          <cell r="A2162">
            <v>107040</v>
          </cell>
          <cell r="B2162" t="str">
            <v/>
          </cell>
          <cell r="C2162">
            <v>7.5</v>
          </cell>
          <cell r="D2162">
            <v>0</v>
          </cell>
          <cell r="E2162">
            <v>7.5</v>
          </cell>
          <cell r="F2162">
            <v>7.65</v>
          </cell>
          <cell r="G2162">
            <v>7.86</v>
          </cell>
          <cell r="H2162">
            <v>8.4600000000000009</v>
          </cell>
          <cell r="I2162">
            <v>8.91</v>
          </cell>
        </row>
        <row r="2163">
          <cell r="A2163">
            <v>107050</v>
          </cell>
          <cell r="B2163" t="str">
            <v/>
          </cell>
          <cell r="C2163">
            <v>7.5</v>
          </cell>
          <cell r="D2163">
            <v>0</v>
          </cell>
          <cell r="E2163">
            <v>7.5</v>
          </cell>
          <cell r="F2163">
            <v>7.65</v>
          </cell>
          <cell r="G2163">
            <v>7.86</v>
          </cell>
          <cell r="H2163">
            <v>8.4600000000000009</v>
          </cell>
          <cell r="I2163">
            <v>8.91</v>
          </cell>
        </row>
        <row r="2164">
          <cell r="A2164">
            <v>107060</v>
          </cell>
          <cell r="B2164" t="str">
            <v/>
          </cell>
          <cell r="C2164">
            <v>7.5</v>
          </cell>
          <cell r="D2164">
            <v>0</v>
          </cell>
          <cell r="E2164">
            <v>7.5</v>
          </cell>
          <cell r="F2164">
            <v>7.65</v>
          </cell>
          <cell r="G2164">
            <v>7.86</v>
          </cell>
          <cell r="H2164">
            <v>8.4600000000000009</v>
          </cell>
          <cell r="I2164">
            <v>8.91</v>
          </cell>
        </row>
        <row r="2165">
          <cell r="A2165">
            <v>107070</v>
          </cell>
          <cell r="B2165" t="str">
            <v/>
          </cell>
          <cell r="C2165">
            <v>7.5</v>
          </cell>
          <cell r="D2165">
            <v>0</v>
          </cell>
          <cell r="E2165">
            <v>7.5</v>
          </cell>
          <cell r="F2165">
            <v>7.65</v>
          </cell>
          <cell r="G2165">
            <v>7.86</v>
          </cell>
          <cell r="H2165">
            <v>8.4600000000000009</v>
          </cell>
          <cell r="I2165">
            <v>8.91</v>
          </cell>
        </row>
        <row r="2166">
          <cell r="A2166">
            <v>107080</v>
          </cell>
          <cell r="B2166" t="str">
            <v/>
          </cell>
          <cell r="C2166">
            <v>7.5</v>
          </cell>
          <cell r="D2166">
            <v>0</v>
          </cell>
          <cell r="E2166">
            <v>7.5</v>
          </cell>
          <cell r="F2166">
            <v>7.65</v>
          </cell>
          <cell r="G2166">
            <v>7.86</v>
          </cell>
          <cell r="H2166">
            <v>8.4600000000000009</v>
          </cell>
          <cell r="I2166">
            <v>8.91</v>
          </cell>
        </row>
        <row r="2167">
          <cell r="A2167">
            <v>107090</v>
          </cell>
          <cell r="B2167" t="str">
            <v/>
          </cell>
          <cell r="C2167">
            <v>7.5</v>
          </cell>
          <cell r="D2167">
            <v>0</v>
          </cell>
          <cell r="E2167">
            <v>7.5</v>
          </cell>
          <cell r="F2167">
            <v>7.65</v>
          </cell>
          <cell r="G2167">
            <v>7.86</v>
          </cell>
          <cell r="H2167">
            <v>8.4600000000000009</v>
          </cell>
          <cell r="I2167">
            <v>8.91</v>
          </cell>
        </row>
        <row r="2168">
          <cell r="A2168">
            <v>107100</v>
          </cell>
          <cell r="B2168" t="str">
            <v/>
          </cell>
          <cell r="C2168">
            <v>7.5</v>
          </cell>
          <cell r="D2168">
            <v>0</v>
          </cell>
          <cell r="E2168">
            <v>7.5</v>
          </cell>
          <cell r="F2168">
            <v>7.65</v>
          </cell>
          <cell r="G2168">
            <v>7.86</v>
          </cell>
          <cell r="H2168">
            <v>8.4600000000000009</v>
          </cell>
          <cell r="I2168">
            <v>8.91</v>
          </cell>
        </row>
        <row r="2169">
          <cell r="A2169">
            <v>107110</v>
          </cell>
          <cell r="B2169" t="str">
            <v/>
          </cell>
          <cell r="C2169">
            <v>7.5</v>
          </cell>
          <cell r="D2169">
            <v>0</v>
          </cell>
          <cell r="E2169">
            <v>7.5</v>
          </cell>
          <cell r="F2169">
            <v>7.65</v>
          </cell>
          <cell r="G2169">
            <v>7.86</v>
          </cell>
          <cell r="H2169">
            <v>8.4600000000000009</v>
          </cell>
          <cell r="I2169">
            <v>8.91</v>
          </cell>
        </row>
        <row r="2170">
          <cell r="A2170">
            <v>107120</v>
          </cell>
          <cell r="B2170" t="str">
            <v/>
          </cell>
          <cell r="C2170">
            <v>7.5</v>
          </cell>
          <cell r="D2170">
            <v>0</v>
          </cell>
          <cell r="E2170">
            <v>7.5</v>
          </cell>
          <cell r="F2170">
            <v>7.65</v>
          </cell>
          <cell r="G2170">
            <v>7.86</v>
          </cell>
          <cell r="H2170">
            <v>8.4600000000000009</v>
          </cell>
          <cell r="I2170">
            <v>8.91</v>
          </cell>
        </row>
        <row r="2171">
          <cell r="A2171">
            <v>107130</v>
          </cell>
          <cell r="B2171" t="str">
            <v/>
          </cell>
          <cell r="C2171">
            <v>7.5</v>
          </cell>
          <cell r="D2171">
            <v>0</v>
          </cell>
          <cell r="E2171">
            <v>7.5</v>
          </cell>
          <cell r="F2171">
            <v>7.65</v>
          </cell>
          <cell r="G2171">
            <v>7.86</v>
          </cell>
          <cell r="H2171">
            <v>8.4600000000000009</v>
          </cell>
          <cell r="I2171">
            <v>8.91</v>
          </cell>
        </row>
        <row r="2172">
          <cell r="A2172">
            <v>107140</v>
          </cell>
          <cell r="B2172" t="str">
            <v/>
          </cell>
          <cell r="C2172">
            <v>7.5</v>
          </cell>
          <cell r="D2172">
            <v>0</v>
          </cell>
          <cell r="E2172">
            <v>7.5</v>
          </cell>
          <cell r="F2172">
            <v>7.65</v>
          </cell>
          <cell r="G2172">
            <v>7.86</v>
          </cell>
          <cell r="H2172">
            <v>8.4600000000000009</v>
          </cell>
          <cell r="I2172">
            <v>8.91</v>
          </cell>
        </row>
        <row r="2173">
          <cell r="A2173">
            <v>107150</v>
          </cell>
          <cell r="B2173" t="str">
            <v/>
          </cell>
          <cell r="C2173">
            <v>7.5</v>
          </cell>
          <cell r="D2173">
            <v>0</v>
          </cell>
          <cell r="E2173">
            <v>7.5</v>
          </cell>
          <cell r="F2173">
            <v>7.65</v>
          </cell>
          <cell r="G2173">
            <v>7.86</v>
          </cell>
          <cell r="H2173">
            <v>8.4600000000000009</v>
          </cell>
          <cell r="I2173">
            <v>8.91</v>
          </cell>
        </row>
        <row r="2174">
          <cell r="A2174">
            <v>107160</v>
          </cell>
          <cell r="B2174" t="str">
            <v/>
          </cell>
          <cell r="C2174">
            <v>7.5</v>
          </cell>
          <cell r="D2174">
            <v>0</v>
          </cell>
          <cell r="E2174">
            <v>7.5</v>
          </cell>
          <cell r="F2174">
            <v>7.65</v>
          </cell>
          <cell r="G2174">
            <v>7.86</v>
          </cell>
          <cell r="H2174">
            <v>8.4600000000000009</v>
          </cell>
          <cell r="I2174">
            <v>8.91</v>
          </cell>
        </row>
        <row r="2175">
          <cell r="A2175">
            <v>107170</v>
          </cell>
          <cell r="B2175" t="str">
            <v/>
          </cell>
          <cell r="C2175">
            <v>7.5</v>
          </cell>
          <cell r="D2175">
            <v>0</v>
          </cell>
          <cell r="E2175">
            <v>7.5</v>
          </cell>
          <cell r="F2175">
            <v>7.65</v>
          </cell>
          <cell r="G2175">
            <v>7.86</v>
          </cell>
          <cell r="H2175">
            <v>8.4600000000000009</v>
          </cell>
          <cell r="I2175">
            <v>8.91</v>
          </cell>
        </row>
        <row r="2176">
          <cell r="A2176">
            <v>107180</v>
          </cell>
          <cell r="B2176" t="str">
            <v/>
          </cell>
          <cell r="C2176">
            <v>7.5</v>
          </cell>
          <cell r="D2176">
            <v>0</v>
          </cell>
          <cell r="E2176">
            <v>7.5</v>
          </cell>
          <cell r="F2176">
            <v>7.65</v>
          </cell>
          <cell r="G2176">
            <v>7.86</v>
          </cell>
          <cell r="H2176">
            <v>8.4600000000000009</v>
          </cell>
          <cell r="I2176">
            <v>8.91</v>
          </cell>
        </row>
        <row r="2177">
          <cell r="A2177">
            <v>107190</v>
          </cell>
          <cell r="B2177" t="str">
            <v/>
          </cell>
          <cell r="C2177">
            <v>7.5</v>
          </cell>
          <cell r="D2177">
            <v>0</v>
          </cell>
          <cell r="E2177">
            <v>7.5</v>
          </cell>
          <cell r="F2177">
            <v>7.65</v>
          </cell>
          <cell r="G2177">
            <v>7.86</v>
          </cell>
          <cell r="H2177">
            <v>8.4600000000000009</v>
          </cell>
          <cell r="I2177">
            <v>8.91</v>
          </cell>
        </row>
        <row r="2178">
          <cell r="A2178">
            <v>107200</v>
          </cell>
          <cell r="B2178" t="str">
            <v/>
          </cell>
          <cell r="C2178">
            <v>7.5</v>
          </cell>
          <cell r="D2178">
            <v>0</v>
          </cell>
          <cell r="E2178">
            <v>7.5</v>
          </cell>
          <cell r="F2178">
            <v>7.65</v>
          </cell>
          <cell r="G2178">
            <v>7.86</v>
          </cell>
          <cell r="H2178">
            <v>8.4600000000000009</v>
          </cell>
          <cell r="I2178">
            <v>8.91</v>
          </cell>
        </row>
        <row r="2179">
          <cell r="A2179">
            <v>107210</v>
          </cell>
          <cell r="B2179" t="str">
            <v/>
          </cell>
          <cell r="C2179">
            <v>7.5</v>
          </cell>
          <cell r="D2179">
            <v>0</v>
          </cell>
          <cell r="E2179">
            <v>7.5</v>
          </cell>
          <cell r="F2179">
            <v>7.65</v>
          </cell>
          <cell r="G2179">
            <v>7.86</v>
          </cell>
          <cell r="H2179">
            <v>8.4600000000000009</v>
          </cell>
          <cell r="I2179">
            <v>8.91</v>
          </cell>
        </row>
        <row r="2180">
          <cell r="A2180">
            <v>107220</v>
          </cell>
          <cell r="B2180" t="str">
            <v/>
          </cell>
          <cell r="C2180">
            <v>7.5</v>
          </cell>
          <cell r="D2180">
            <v>0</v>
          </cell>
          <cell r="E2180">
            <v>7.5</v>
          </cell>
          <cell r="F2180">
            <v>7.65</v>
          </cell>
          <cell r="G2180">
            <v>7.86</v>
          </cell>
          <cell r="H2180">
            <v>8.4600000000000009</v>
          </cell>
          <cell r="I2180">
            <v>8.91</v>
          </cell>
        </row>
        <row r="2181">
          <cell r="A2181">
            <v>107230</v>
          </cell>
          <cell r="B2181" t="str">
            <v/>
          </cell>
          <cell r="C2181">
            <v>7.5</v>
          </cell>
          <cell r="D2181">
            <v>0</v>
          </cell>
          <cell r="E2181">
            <v>7.5</v>
          </cell>
          <cell r="F2181">
            <v>7.65</v>
          </cell>
          <cell r="G2181">
            <v>7.86</v>
          </cell>
          <cell r="H2181">
            <v>8.4600000000000009</v>
          </cell>
          <cell r="I2181">
            <v>8.91</v>
          </cell>
        </row>
        <row r="2182">
          <cell r="A2182">
            <v>107240</v>
          </cell>
          <cell r="B2182" t="str">
            <v/>
          </cell>
          <cell r="C2182">
            <v>7.5</v>
          </cell>
          <cell r="D2182">
            <v>0</v>
          </cell>
          <cell r="E2182">
            <v>7.5</v>
          </cell>
          <cell r="F2182">
            <v>7.65</v>
          </cell>
          <cell r="G2182">
            <v>7.86</v>
          </cell>
          <cell r="H2182">
            <v>8.4600000000000009</v>
          </cell>
          <cell r="I2182">
            <v>8.91</v>
          </cell>
        </row>
        <row r="2183">
          <cell r="A2183">
            <v>107250</v>
          </cell>
          <cell r="B2183" t="str">
            <v/>
          </cell>
          <cell r="C2183">
            <v>7.5</v>
          </cell>
          <cell r="D2183">
            <v>0</v>
          </cell>
          <cell r="E2183">
            <v>7.5</v>
          </cell>
          <cell r="F2183">
            <v>7.65</v>
          </cell>
          <cell r="G2183">
            <v>7.86</v>
          </cell>
          <cell r="H2183">
            <v>8.4600000000000009</v>
          </cell>
          <cell r="I2183">
            <v>8.91</v>
          </cell>
        </row>
        <row r="2184">
          <cell r="A2184">
            <v>107260</v>
          </cell>
          <cell r="B2184" t="str">
            <v/>
          </cell>
          <cell r="C2184">
            <v>7.5</v>
          </cell>
          <cell r="D2184">
            <v>0</v>
          </cell>
          <cell r="E2184">
            <v>7.5</v>
          </cell>
          <cell r="F2184">
            <v>7.65</v>
          </cell>
          <cell r="G2184">
            <v>7.86</v>
          </cell>
          <cell r="H2184">
            <v>8.4600000000000009</v>
          </cell>
          <cell r="I2184">
            <v>8.91</v>
          </cell>
        </row>
        <row r="2185">
          <cell r="A2185">
            <v>107270</v>
          </cell>
          <cell r="B2185" t="str">
            <v/>
          </cell>
          <cell r="C2185">
            <v>7.5</v>
          </cell>
          <cell r="D2185">
            <v>0</v>
          </cell>
          <cell r="E2185">
            <v>7.5</v>
          </cell>
          <cell r="F2185">
            <v>7.65</v>
          </cell>
          <cell r="G2185">
            <v>7.86</v>
          </cell>
          <cell r="H2185">
            <v>8.4600000000000009</v>
          </cell>
          <cell r="I2185">
            <v>8.91</v>
          </cell>
        </row>
        <row r="2186">
          <cell r="A2186">
            <v>107280</v>
          </cell>
          <cell r="B2186" t="str">
            <v/>
          </cell>
          <cell r="C2186">
            <v>7.5</v>
          </cell>
          <cell r="D2186">
            <v>0</v>
          </cell>
          <cell r="E2186">
            <v>7.5</v>
          </cell>
          <cell r="F2186">
            <v>7.65</v>
          </cell>
          <cell r="G2186">
            <v>7.86</v>
          </cell>
          <cell r="H2186">
            <v>8.4600000000000009</v>
          </cell>
          <cell r="I2186">
            <v>8.91</v>
          </cell>
        </row>
        <row r="2187">
          <cell r="A2187">
            <v>107290</v>
          </cell>
          <cell r="B2187" t="str">
            <v/>
          </cell>
          <cell r="C2187">
            <v>7.5</v>
          </cell>
          <cell r="D2187">
            <v>0</v>
          </cell>
          <cell r="E2187">
            <v>7.5</v>
          </cell>
          <cell r="F2187">
            <v>7.65</v>
          </cell>
          <cell r="G2187">
            <v>7.86</v>
          </cell>
          <cell r="H2187">
            <v>8.4600000000000009</v>
          </cell>
          <cell r="I2187">
            <v>8.91</v>
          </cell>
        </row>
        <row r="2188">
          <cell r="A2188">
            <v>107300</v>
          </cell>
          <cell r="B2188" t="str">
            <v/>
          </cell>
          <cell r="C2188">
            <v>7.5</v>
          </cell>
          <cell r="D2188">
            <v>0</v>
          </cell>
          <cell r="E2188">
            <v>7.5</v>
          </cell>
          <cell r="F2188">
            <v>7.65</v>
          </cell>
          <cell r="G2188">
            <v>7.86</v>
          </cell>
          <cell r="H2188">
            <v>8.4600000000000009</v>
          </cell>
          <cell r="I2188">
            <v>8.91</v>
          </cell>
        </row>
        <row r="2189">
          <cell r="A2189">
            <v>107310</v>
          </cell>
          <cell r="B2189" t="str">
            <v/>
          </cell>
          <cell r="C2189">
            <v>7.5</v>
          </cell>
          <cell r="D2189">
            <v>0</v>
          </cell>
          <cell r="E2189">
            <v>7.5</v>
          </cell>
          <cell r="F2189">
            <v>7.65</v>
          </cell>
          <cell r="G2189">
            <v>7.86</v>
          </cell>
          <cell r="H2189">
            <v>8.4600000000000009</v>
          </cell>
          <cell r="I2189">
            <v>8.91</v>
          </cell>
        </row>
        <row r="2190">
          <cell r="A2190">
            <v>107320</v>
          </cell>
          <cell r="B2190" t="str">
            <v/>
          </cell>
          <cell r="C2190">
            <v>7.5</v>
          </cell>
          <cell r="D2190">
            <v>0</v>
          </cell>
          <cell r="E2190">
            <v>7.5</v>
          </cell>
          <cell r="F2190">
            <v>7.65</v>
          </cell>
          <cell r="G2190">
            <v>7.86</v>
          </cell>
          <cell r="H2190">
            <v>8.4600000000000009</v>
          </cell>
          <cell r="I2190">
            <v>8.91</v>
          </cell>
        </row>
        <row r="2191">
          <cell r="A2191">
            <v>107330</v>
          </cell>
          <cell r="B2191" t="str">
            <v/>
          </cell>
          <cell r="C2191">
            <v>7.5</v>
          </cell>
          <cell r="D2191">
            <v>0</v>
          </cell>
          <cell r="E2191">
            <v>7.5</v>
          </cell>
          <cell r="F2191">
            <v>7.65</v>
          </cell>
          <cell r="G2191">
            <v>7.86</v>
          </cell>
          <cell r="H2191">
            <v>8.4600000000000009</v>
          </cell>
          <cell r="I2191">
            <v>8.91</v>
          </cell>
        </row>
        <row r="2192">
          <cell r="A2192">
            <v>107340</v>
          </cell>
          <cell r="B2192" t="str">
            <v/>
          </cell>
          <cell r="C2192">
            <v>7.5</v>
          </cell>
          <cell r="D2192">
            <v>0</v>
          </cell>
          <cell r="E2192">
            <v>7.5</v>
          </cell>
          <cell r="F2192">
            <v>7.65</v>
          </cell>
          <cell r="G2192">
            <v>7.86</v>
          </cell>
          <cell r="H2192">
            <v>8.4600000000000009</v>
          </cell>
          <cell r="I2192">
            <v>8.91</v>
          </cell>
        </row>
        <row r="2193">
          <cell r="A2193">
            <v>107350</v>
          </cell>
          <cell r="B2193" t="str">
            <v/>
          </cell>
          <cell r="C2193">
            <v>7.5</v>
          </cell>
          <cell r="D2193">
            <v>0</v>
          </cell>
          <cell r="E2193">
            <v>7.5</v>
          </cell>
          <cell r="F2193">
            <v>7.65</v>
          </cell>
          <cell r="G2193">
            <v>7.86</v>
          </cell>
          <cell r="H2193">
            <v>8.4600000000000009</v>
          </cell>
          <cell r="I2193">
            <v>8.91</v>
          </cell>
        </row>
        <row r="2194">
          <cell r="A2194">
            <v>107360</v>
          </cell>
          <cell r="B2194" t="str">
            <v/>
          </cell>
          <cell r="C2194">
            <v>7.5</v>
          </cell>
          <cell r="D2194">
            <v>0</v>
          </cell>
          <cell r="E2194">
            <v>7.5</v>
          </cell>
          <cell r="F2194">
            <v>7.65</v>
          </cell>
          <cell r="G2194">
            <v>7.86</v>
          </cell>
          <cell r="H2194">
            <v>8.4600000000000009</v>
          </cell>
          <cell r="I2194">
            <v>8.91</v>
          </cell>
        </row>
        <row r="2195">
          <cell r="A2195">
            <v>107370</v>
          </cell>
          <cell r="B2195" t="str">
            <v/>
          </cell>
          <cell r="C2195">
            <v>7.5</v>
          </cell>
          <cell r="D2195">
            <v>0</v>
          </cell>
          <cell r="E2195">
            <v>7.5</v>
          </cell>
          <cell r="F2195">
            <v>7.65</v>
          </cell>
          <cell r="G2195">
            <v>7.86</v>
          </cell>
          <cell r="H2195">
            <v>8.4600000000000009</v>
          </cell>
          <cell r="I2195">
            <v>8.91</v>
          </cell>
        </row>
        <row r="2196">
          <cell r="A2196">
            <v>107380</v>
          </cell>
          <cell r="B2196" t="str">
            <v/>
          </cell>
          <cell r="C2196">
            <v>7.5</v>
          </cell>
          <cell r="D2196">
            <v>0</v>
          </cell>
          <cell r="E2196">
            <v>7.5</v>
          </cell>
          <cell r="F2196">
            <v>7.65</v>
          </cell>
          <cell r="G2196">
            <v>7.86</v>
          </cell>
          <cell r="H2196">
            <v>8.4600000000000009</v>
          </cell>
          <cell r="I2196">
            <v>8.91</v>
          </cell>
        </row>
        <row r="2197">
          <cell r="A2197">
            <v>107390</v>
          </cell>
          <cell r="B2197" t="str">
            <v/>
          </cell>
          <cell r="C2197">
            <v>7.5</v>
          </cell>
          <cell r="D2197">
            <v>0</v>
          </cell>
          <cell r="E2197">
            <v>7.5</v>
          </cell>
          <cell r="F2197">
            <v>7.65</v>
          </cell>
          <cell r="G2197">
            <v>7.86</v>
          </cell>
          <cell r="H2197">
            <v>8.4600000000000009</v>
          </cell>
          <cell r="I2197">
            <v>8.91</v>
          </cell>
        </row>
        <row r="2198">
          <cell r="A2198">
            <v>107400</v>
          </cell>
          <cell r="B2198" t="str">
            <v/>
          </cell>
          <cell r="C2198">
            <v>7.5</v>
          </cell>
          <cell r="D2198">
            <v>0</v>
          </cell>
          <cell r="E2198">
            <v>7.5</v>
          </cell>
          <cell r="F2198">
            <v>7.65</v>
          </cell>
          <cell r="G2198">
            <v>7.86</v>
          </cell>
          <cell r="H2198">
            <v>8.4600000000000009</v>
          </cell>
          <cell r="I2198">
            <v>8.91</v>
          </cell>
        </row>
        <row r="2199">
          <cell r="A2199">
            <v>107410</v>
          </cell>
          <cell r="B2199" t="str">
            <v/>
          </cell>
          <cell r="C2199">
            <v>7.5</v>
          </cell>
          <cell r="D2199">
            <v>0</v>
          </cell>
          <cell r="E2199">
            <v>7.5</v>
          </cell>
          <cell r="F2199">
            <v>7.65</v>
          </cell>
          <cell r="G2199">
            <v>7.86</v>
          </cell>
          <cell r="H2199">
            <v>8.4600000000000009</v>
          </cell>
          <cell r="I2199">
            <v>8.91</v>
          </cell>
        </row>
        <row r="2200">
          <cell r="A2200">
            <v>107420</v>
          </cell>
          <cell r="B2200" t="str">
            <v/>
          </cell>
          <cell r="C2200">
            <v>7.5</v>
          </cell>
          <cell r="D2200">
            <v>0</v>
          </cell>
          <cell r="E2200">
            <v>7.5</v>
          </cell>
          <cell r="F2200">
            <v>7.65</v>
          </cell>
          <cell r="G2200">
            <v>7.86</v>
          </cell>
          <cell r="H2200">
            <v>8.4600000000000009</v>
          </cell>
          <cell r="I2200">
            <v>8.91</v>
          </cell>
        </row>
        <row r="2201">
          <cell r="A2201">
            <v>107430</v>
          </cell>
          <cell r="B2201" t="str">
            <v/>
          </cell>
          <cell r="C2201">
            <v>7.5</v>
          </cell>
          <cell r="D2201">
            <v>0</v>
          </cell>
          <cell r="E2201">
            <v>7.5</v>
          </cell>
          <cell r="F2201">
            <v>7.65</v>
          </cell>
          <cell r="G2201">
            <v>7.86</v>
          </cell>
          <cell r="H2201">
            <v>8.4600000000000009</v>
          </cell>
          <cell r="I2201">
            <v>8.91</v>
          </cell>
        </row>
        <row r="2202">
          <cell r="A2202">
            <v>107440</v>
          </cell>
          <cell r="B2202" t="str">
            <v/>
          </cell>
          <cell r="C2202">
            <v>7.5</v>
          </cell>
          <cell r="D2202">
            <v>0</v>
          </cell>
          <cell r="E2202">
            <v>7.5</v>
          </cell>
          <cell r="F2202">
            <v>7.65</v>
          </cell>
          <cell r="G2202">
            <v>7.86</v>
          </cell>
          <cell r="H2202">
            <v>8.4600000000000009</v>
          </cell>
          <cell r="I2202">
            <v>8.91</v>
          </cell>
        </row>
        <row r="2203">
          <cell r="A2203">
            <v>107450</v>
          </cell>
          <cell r="B2203" t="str">
            <v/>
          </cell>
          <cell r="C2203">
            <v>7.5</v>
          </cell>
          <cell r="D2203">
            <v>0</v>
          </cell>
          <cell r="E2203">
            <v>7.5</v>
          </cell>
          <cell r="F2203">
            <v>7.65</v>
          </cell>
          <cell r="G2203">
            <v>7.86</v>
          </cell>
          <cell r="H2203">
            <v>8.4600000000000009</v>
          </cell>
          <cell r="I2203">
            <v>8.91</v>
          </cell>
        </row>
        <row r="2204">
          <cell r="A2204">
            <v>107460</v>
          </cell>
          <cell r="B2204" t="str">
            <v/>
          </cell>
          <cell r="C2204">
            <v>7.5</v>
          </cell>
          <cell r="D2204">
            <v>0</v>
          </cell>
          <cell r="E2204">
            <v>7.5</v>
          </cell>
          <cell r="F2204">
            <v>7.65</v>
          </cell>
          <cell r="G2204">
            <v>7.86</v>
          </cell>
          <cell r="H2204">
            <v>8.4600000000000009</v>
          </cell>
          <cell r="I2204">
            <v>8.91</v>
          </cell>
        </row>
        <row r="2205">
          <cell r="A2205">
            <v>107470</v>
          </cell>
          <cell r="B2205" t="str">
            <v/>
          </cell>
          <cell r="C2205">
            <v>7.5</v>
          </cell>
          <cell r="D2205">
            <v>0</v>
          </cell>
          <cell r="E2205">
            <v>7.5</v>
          </cell>
          <cell r="F2205">
            <v>7.65</v>
          </cell>
          <cell r="G2205">
            <v>7.86</v>
          </cell>
          <cell r="H2205">
            <v>8.4600000000000009</v>
          </cell>
          <cell r="I2205">
            <v>8.91</v>
          </cell>
        </row>
        <row r="2206">
          <cell r="A2206">
            <v>107480</v>
          </cell>
          <cell r="B2206" t="str">
            <v/>
          </cell>
          <cell r="C2206">
            <v>7.5</v>
          </cell>
          <cell r="D2206">
            <v>0</v>
          </cell>
          <cell r="E2206">
            <v>7.5</v>
          </cell>
          <cell r="F2206">
            <v>7.65</v>
          </cell>
          <cell r="G2206">
            <v>7.86</v>
          </cell>
          <cell r="H2206">
            <v>8.4600000000000009</v>
          </cell>
          <cell r="I2206">
            <v>8.91</v>
          </cell>
        </row>
        <row r="2207">
          <cell r="A2207">
            <v>107490</v>
          </cell>
          <cell r="B2207" t="str">
            <v/>
          </cell>
          <cell r="C2207">
            <v>7.5</v>
          </cell>
          <cell r="D2207">
            <v>0</v>
          </cell>
          <cell r="E2207">
            <v>7.5</v>
          </cell>
          <cell r="F2207">
            <v>7.65</v>
          </cell>
          <cell r="G2207">
            <v>7.86</v>
          </cell>
          <cell r="H2207">
            <v>8.4600000000000009</v>
          </cell>
          <cell r="I2207">
            <v>8.91</v>
          </cell>
        </row>
        <row r="2208">
          <cell r="A2208">
            <v>107500</v>
          </cell>
          <cell r="B2208" t="str">
            <v/>
          </cell>
          <cell r="C2208">
            <v>7.5</v>
          </cell>
          <cell r="D2208">
            <v>0</v>
          </cell>
          <cell r="E2208">
            <v>7.5</v>
          </cell>
          <cell r="F2208">
            <v>7.65</v>
          </cell>
          <cell r="G2208">
            <v>7.86</v>
          </cell>
          <cell r="H2208">
            <v>8.4600000000000009</v>
          </cell>
          <cell r="I2208">
            <v>8.91</v>
          </cell>
        </row>
        <row r="2209">
          <cell r="A2209">
            <v>107510</v>
          </cell>
          <cell r="B2209" t="str">
            <v/>
          </cell>
          <cell r="C2209">
            <v>7.5</v>
          </cell>
          <cell r="D2209">
            <v>0</v>
          </cell>
          <cell r="E2209">
            <v>7.5</v>
          </cell>
          <cell r="F2209">
            <v>7.65</v>
          </cell>
          <cell r="G2209">
            <v>7.86</v>
          </cell>
          <cell r="H2209">
            <v>8.4600000000000009</v>
          </cell>
          <cell r="I2209">
            <v>8.91</v>
          </cell>
        </row>
        <row r="2210">
          <cell r="A2210">
            <v>107520</v>
          </cell>
          <cell r="B2210" t="str">
            <v/>
          </cell>
          <cell r="C2210">
            <v>7.5</v>
          </cell>
          <cell r="D2210">
            <v>0</v>
          </cell>
          <cell r="E2210">
            <v>7.5</v>
          </cell>
          <cell r="F2210">
            <v>7.65</v>
          </cell>
          <cell r="G2210">
            <v>7.86</v>
          </cell>
          <cell r="H2210">
            <v>8.4600000000000009</v>
          </cell>
          <cell r="I2210">
            <v>8.91</v>
          </cell>
        </row>
        <row r="2211">
          <cell r="A2211">
            <v>107530</v>
          </cell>
          <cell r="B2211" t="str">
            <v/>
          </cell>
          <cell r="C2211">
            <v>7.5</v>
          </cell>
          <cell r="D2211">
            <v>0</v>
          </cell>
          <cell r="E2211">
            <v>7.5</v>
          </cell>
          <cell r="F2211">
            <v>7.65</v>
          </cell>
          <cell r="G2211">
            <v>7.86</v>
          </cell>
          <cell r="H2211">
            <v>8.4600000000000009</v>
          </cell>
          <cell r="I2211">
            <v>8.91</v>
          </cell>
        </row>
        <row r="2212">
          <cell r="A2212">
            <v>107540</v>
          </cell>
          <cell r="B2212" t="str">
            <v/>
          </cell>
          <cell r="C2212">
            <v>7.5</v>
          </cell>
          <cell r="D2212">
            <v>0</v>
          </cell>
          <cell r="E2212">
            <v>7.5</v>
          </cell>
          <cell r="F2212">
            <v>7.65</v>
          </cell>
          <cell r="G2212">
            <v>7.86</v>
          </cell>
          <cell r="H2212">
            <v>8.4600000000000009</v>
          </cell>
          <cell r="I2212">
            <v>8.91</v>
          </cell>
        </row>
        <row r="2213">
          <cell r="A2213">
            <v>107550</v>
          </cell>
          <cell r="B2213" t="str">
            <v/>
          </cell>
          <cell r="C2213">
            <v>7.5</v>
          </cell>
          <cell r="D2213">
            <v>0</v>
          </cell>
          <cell r="E2213">
            <v>7.5</v>
          </cell>
          <cell r="F2213">
            <v>7.65</v>
          </cell>
          <cell r="G2213">
            <v>7.86</v>
          </cell>
          <cell r="H2213">
            <v>8.4600000000000009</v>
          </cell>
          <cell r="I2213">
            <v>8.91</v>
          </cell>
        </row>
        <row r="2214">
          <cell r="A2214">
            <v>107560</v>
          </cell>
          <cell r="B2214" t="str">
            <v/>
          </cell>
          <cell r="C2214">
            <v>7.5</v>
          </cell>
          <cell r="D2214">
            <v>0</v>
          </cell>
          <cell r="E2214">
            <v>7.5</v>
          </cell>
          <cell r="F2214">
            <v>7.65</v>
          </cell>
          <cell r="G2214">
            <v>7.86</v>
          </cell>
          <cell r="H2214">
            <v>8.4600000000000009</v>
          </cell>
          <cell r="I2214">
            <v>8.91</v>
          </cell>
        </row>
        <row r="2215">
          <cell r="A2215">
            <v>107570</v>
          </cell>
          <cell r="B2215" t="str">
            <v/>
          </cell>
          <cell r="C2215">
            <v>7.5</v>
          </cell>
          <cell r="D2215">
            <v>0</v>
          </cell>
          <cell r="E2215">
            <v>7.5</v>
          </cell>
          <cell r="F2215">
            <v>7.65</v>
          </cell>
          <cell r="G2215">
            <v>7.86</v>
          </cell>
          <cell r="H2215">
            <v>8.4600000000000009</v>
          </cell>
          <cell r="I2215">
            <v>8.91</v>
          </cell>
        </row>
        <row r="2216">
          <cell r="A2216">
            <v>107580</v>
          </cell>
          <cell r="B2216" t="str">
            <v/>
          </cell>
          <cell r="C2216">
            <v>7.5</v>
          </cell>
          <cell r="D2216">
            <v>0</v>
          </cell>
          <cell r="E2216">
            <v>7.5</v>
          </cell>
          <cell r="F2216">
            <v>7.65</v>
          </cell>
          <cell r="G2216">
            <v>7.86</v>
          </cell>
          <cell r="H2216">
            <v>8.4600000000000009</v>
          </cell>
          <cell r="I2216">
            <v>8.91</v>
          </cell>
        </row>
        <row r="2217">
          <cell r="A2217">
            <v>107590</v>
          </cell>
          <cell r="B2217" t="str">
            <v/>
          </cell>
          <cell r="C2217">
            <v>7.5</v>
          </cell>
          <cell r="D2217">
            <v>0</v>
          </cell>
          <cell r="E2217">
            <v>7.5</v>
          </cell>
          <cell r="F2217">
            <v>7.65</v>
          </cell>
          <cell r="G2217">
            <v>7.86</v>
          </cell>
          <cell r="H2217">
            <v>8.4600000000000009</v>
          </cell>
          <cell r="I2217">
            <v>8.91</v>
          </cell>
        </row>
        <row r="2218">
          <cell r="A2218">
            <v>107600</v>
          </cell>
          <cell r="B2218" t="str">
            <v/>
          </cell>
          <cell r="C2218">
            <v>7.5</v>
          </cell>
          <cell r="D2218">
            <v>0</v>
          </cell>
          <cell r="E2218">
            <v>7.5</v>
          </cell>
          <cell r="F2218">
            <v>7.65</v>
          </cell>
          <cell r="G2218">
            <v>7.86</v>
          </cell>
          <cell r="H2218">
            <v>8.4600000000000009</v>
          </cell>
          <cell r="I2218">
            <v>8.91</v>
          </cell>
        </row>
        <row r="2219">
          <cell r="A2219">
            <v>107610</v>
          </cell>
          <cell r="B2219" t="str">
            <v/>
          </cell>
          <cell r="C2219">
            <v>7.5</v>
          </cell>
          <cell r="D2219">
            <v>0</v>
          </cell>
          <cell r="E2219">
            <v>7.5</v>
          </cell>
          <cell r="F2219">
            <v>7.65</v>
          </cell>
          <cell r="G2219">
            <v>7.86</v>
          </cell>
          <cell r="H2219">
            <v>8.4600000000000009</v>
          </cell>
          <cell r="I2219">
            <v>8.91</v>
          </cell>
        </row>
        <row r="2220">
          <cell r="A2220">
            <v>107620</v>
          </cell>
          <cell r="B2220" t="str">
            <v/>
          </cell>
          <cell r="C2220">
            <v>7.5</v>
          </cell>
          <cell r="D2220">
            <v>0</v>
          </cell>
          <cell r="E2220">
            <v>7.5</v>
          </cell>
          <cell r="F2220">
            <v>7.65</v>
          </cell>
          <cell r="G2220">
            <v>7.86</v>
          </cell>
          <cell r="H2220">
            <v>8.4600000000000009</v>
          </cell>
          <cell r="I2220">
            <v>8.91</v>
          </cell>
        </row>
        <row r="2221">
          <cell r="A2221">
            <v>107630</v>
          </cell>
          <cell r="B2221" t="str">
            <v/>
          </cell>
          <cell r="C2221">
            <v>7.5</v>
          </cell>
          <cell r="D2221">
            <v>0</v>
          </cell>
          <cell r="E2221">
            <v>7.5</v>
          </cell>
          <cell r="F2221">
            <v>7.65</v>
          </cell>
          <cell r="G2221">
            <v>7.86</v>
          </cell>
          <cell r="H2221">
            <v>8.4600000000000009</v>
          </cell>
          <cell r="I2221">
            <v>8.91</v>
          </cell>
        </row>
        <row r="2222">
          <cell r="A2222">
            <v>107640</v>
          </cell>
          <cell r="B2222" t="str">
            <v/>
          </cell>
          <cell r="C2222">
            <v>7.5</v>
          </cell>
          <cell r="D2222">
            <v>0</v>
          </cell>
          <cell r="E2222">
            <v>7.5</v>
          </cell>
          <cell r="F2222">
            <v>7.65</v>
          </cell>
          <cell r="G2222">
            <v>7.86</v>
          </cell>
          <cell r="H2222">
            <v>8.4600000000000009</v>
          </cell>
          <cell r="I2222">
            <v>8.91</v>
          </cell>
        </row>
        <row r="2223">
          <cell r="A2223">
            <v>107650</v>
          </cell>
          <cell r="B2223" t="str">
            <v/>
          </cell>
          <cell r="C2223">
            <v>7.5</v>
          </cell>
          <cell r="D2223">
            <v>0</v>
          </cell>
          <cell r="E2223">
            <v>7.5</v>
          </cell>
          <cell r="F2223">
            <v>7.65</v>
          </cell>
          <cell r="G2223">
            <v>7.86</v>
          </cell>
          <cell r="H2223">
            <v>8.4600000000000009</v>
          </cell>
          <cell r="I2223">
            <v>8.91</v>
          </cell>
        </row>
        <row r="2224">
          <cell r="A2224">
            <v>107660</v>
          </cell>
          <cell r="B2224" t="str">
            <v/>
          </cell>
          <cell r="C2224">
            <v>7.5</v>
          </cell>
          <cell r="D2224">
            <v>0</v>
          </cell>
          <cell r="E2224">
            <v>7.5</v>
          </cell>
          <cell r="F2224">
            <v>7.65</v>
          </cell>
          <cell r="G2224">
            <v>7.86</v>
          </cell>
          <cell r="H2224">
            <v>8.4600000000000009</v>
          </cell>
          <cell r="I2224">
            <v>8.91</v>
          </cell>
        </row>
        <row r="2225">
          <cell r="A2225">
            <v>107670</v>
          </cell>
          <cell r="B2225" t="str">
            <v/>
          </cell>
          <cell r="C2225">
            <v>7.5</v>
          </cell>
          <cell r="D2225">
            <v>0</v>
          </cell>
          <cell r="E2225">
            <v>7.5</v>
          </cell>
          <cell r="F2225">
            <v>7.65</v>
          </cell>
          <cell r="G2225">
            <v>7.86</v>
          </cell>
          <cell r="H2225">
            <v>8.4600000000000009</v>
          </cell>
          <cell r="I2225">
            <v>8.91</v>
          </cell>
        </row>
        <row r="2226">
          <cell r="A2226">
            <v>107680</v>
          </cell>
          <cell r="B2226" t="str">
            <v/>
          </cell>
          <cell r="C2226">
            <v>7.5</v>
          </cell>
          <cell r="D2226">
            <v>0</v>
          </cell>
          <cell r="E2226">
            <v>7.5</v>
          </cell>
          <cell r="F2226">
            <v>7.65</v>
          </cell>
          <cell r="G2226">
            <v>7.86</v>
          </cell>
          <cell r="H2226">
            <v>8.4600000000000009</v>
          </cell>
          <cell r="I2226">
            <v>8.91</v>
          </cell>
        </row>
        <row r="2227">
          <cell r="A2227">
            <v>107690</v>
          </cell>
          <cell r="B2227" t="str">
            <v/>
          </cell>
          <cell r="C2227">
            <v>7.5</v>
          </cell>
          <cell r="D2227">
            <v>0</v>
          </cell>
          <cell r="E2227">
            <v>7.5</v>
          </cell>
          <cell r="F2227">
            <v>7.65</v>
          </cell>
          <cell r="G2227">
            <v>7.86</v>
          </cell>
          <cell r="H2227">
            <v>8.4600000000000009</v>
          </cell>
          <cell r="I2227">
            <v>8.91</v>
          </cell>
        </row>
        <row r="2228">
          <cell r="A2228">
            <v>107700</v>
          </cell>
          <cell r="B2228" t="str">
            <v/>
          </cell>
          <cell r="C2228">
            <v>7.5</v>
          </cell>
          <cell r="D2228">
            <v>0</v>
          </cell>
          <cell r="E2228">
            <v>7.5</v>
          </cell>
          <cell r="F2228">
            <v>7.65</v>
          </cell>
          <cell r="G2228">
            <v>7.86</v>
          </cell>
          <cell r="H2228">
            <v>8.4600000000000009</v>
          </cell>
          <cell r="I2228">
            <v>8.91</v>
          </cell>
        </row>
        <row r="2229">
          <cell r="A2229">
            <v>107710</v>
          </cell>
          <cell r="B2229" t="str">
            <v/>
          </cell>
          <cell r="C2229">
            <v>7.5</v>
          </cell>
          <cell r="D2229">
            <v>0</v>
          </cell>
          <cell r="E2229">
            <v>7.5</v>
          </cell>
          <cell r="F2229">
            <v>7.65</v>
          </cell>
          <cell r="G2229">
            <v>7.86</v>
          </cell>
          <cell r="H2229">
            <v>8.4600000000000009</v>
          </cell>
          <cell r="I2229">
            <v>8.91</v>
          </cell>
        </row>
        <row r="2230">
          <cell r="A2230">
            <v>107720</v>
          </cell>
          <cell r="B2230" t="str">
            <v/>
          </cell>
          <cell r="C2230">
            <v>7.5</v>
          </cell>
          <cell r="D2230">
            <v>0</v>
          </cell>
          <cell r="E2230">
            <v>7.5</v>
          </cell>
          <cell r="F2230">
            <v>7.65</v>
          </cell>
          <cell r="G2230">
            <v>7.86</v>
          </cell>
          <cell r="H2230">
            <v>8.4600000000000009</v>
          </cell>
          <cell r="I2230">
            <v>8.91</v>
          </cell>
        </row>
        <row r="2231">
          <cell r="A2231">
            <v>107730</v>
          </cell>
          <cell r="B2231" t="str">
            <v/>
          </cell>
          <cell r="C2231">
            <v>7.5</v>
          </cell>
          <cell r="D2231">
            <v>0</v>
          </cell>
          <cell r="E2231">
            <v>7.5</v>
          </cell>
          <cell r="F2231">
            <v>7.65</v>
          </cell>
          <cell r="G2231">
            <v>7.86</v>
          </cell>
          <cell r="H2231">
            <v>8.4600000000000009</v>
          </cell>
          <cell r="I2231">
            <v>8.91</v>
          </cell>
        </row>
        <row r="2232">
          <cell r="A2232">
            <v>107740</v>
          </cell>
          <cell r="B2232" t="str">
            <v/>
          </cell>
          <cell r="C2232">
            <v>7.5</v>
          </cell>
          <cell r="D2232">
            <v>0</v>
          </cell>
          <cell r="E2232">
            <v>7.5</v>
          </cell>
          <cell r="F2232">
            <v>7.65</v>
          </cell>
          <cell r="G2232">
            <v>7.86</v>
          </cell>
          <cell r="H2232">
            <v>8.4600000000000009</v>
          </cell>
          <cell r="I2232">
            <v>8.91</v>
          </cell>
        </row>
        <row r="2233">
          <cell r="A2233">
            <v>107750</v>
          </cell>
          <cell r="B2233" t="str">
            <v/>
          </cell>
          <cell r="C2233">
            <v>7.5</v>
          </cell>
          <cell r="D2233">
            <v>0</v>
          </cell>
          <cell r="E2233">
            <v>7.5</v>
          </cell>
          <cell r="F2233">
            <v>7.65</v>
          </cell>
          <cell r="G2233">
            <v>7.86</v>
          </cell>
          <cell r="H2233">
            <v>8.4600000000000009</v>
          </cell>
          <cell r="I2233">
            <v>8.91</v>
          </cell>
        </row>
        <row r="2234">
          <cell r="A2234">
            <v>107760</v>
          </cell>
          <cell r="B2234" t="str">
            <v/>
          </cell>
          <cell r="C2234">
            <v>7.5</v>
          </cell>
          <cell r="D2234">
            <v>0</v>
          </cell>
          <cell r="E2234">
            <v>7.5</v>
          </cell>
          <cell r="F2234">
            <v>7.65</v>
          </cell>
          <cell r="G2234">
            <v>7.86</v>
          </cell>
          <cell r="H2234">
            <v>8.4600000000000009</v>
          </cell>
          <cell r="I2234">
            <v>8.91</v>
          </cell>
        </row>
        <row r="2235">
          <cell r="A2235">
            <v>107770</v>
          </cell>
          <cell r="B2235" t="str">
            <v/>
          </cell>
          <cell r="C2235">
            <v>7.5</v>
          </cell>
          <cell r="D2235">
            <v>0</v>
          </cell>
          <cell r="E2235">
            <v>7.5</v>
          </cell>
          <cell r="F2235">
            <v>7.65</v>
          </cell>
          <cell r="G2235">
            <v>7.86</v>
          </cell>
          <cell r="H2235">
            <v>8.4600000000000009</v>
          </cell>
          <cell r="I2235">
            <v>8.91</v>
          </cell>
        </row>
        <row r="2236">
          <cell r="A2236">
            <v>107780</v>
          </cell>
          <cell r="B2236" t="str">
            <v/>
          </cell>
          <cell r="C2236">
            <v>7.5</v>
          </cell>
          <cell r="D2236">
            <v>0</v>
          </cell>
          <cell r="E2236">
            <v>7.5</v>
          </cell>
          <cell r="F2236">
            <v>7.65</v>
          </cell>
          <cell r="G2236">
            <v>7.86</v>
          </cell>
          <cell r="H2236">
            <v>8.4600000000000009</v>
          </cell>
          <cell r="I2236">
            <v>8.91</v>
          </cell>
        </row>
        <row r="2237">
          <cell r="A2237">
            <v>107790</v>
          </cell>
          <cell r="B2237" t="str">
            <v/>
          </cell>
          <cell r="C2237">
            <v>7.5</v>
          </cell>
          <cell r="D2237">
            <v>0</v>
          </cell>
          <cell r="E2237">
            <v>7.5</v>
          </cell>
          <cell r="F2237">
            <v>7.65</v>
          </cell>
          <cell r="G2237">
            <v>7.86</v>
          </cell>
          <cell r="H2237">
            <v>8.4600000000000009</v>
          </cell>
          <cell r="I2237">
            <v>8.91</v>
          </cell>
        </row>
        <row r="2238">
          <cell r="A2238">
            <v>107800</v>
          </cell>
          <cell r="B2238" t="str">
            <v/>
          </cell>
          <cell r="C2238">
            <v>7.5</v>
          </cell>
          <cell r="D2238">
            <v>0</v>
          </cell>
          <cell r="E2238">
            <v>7.5</v>
          </cell>
          <cell r="F2238">
            <v>7.65</v>
          </cell>
          <cell r="G2238">
            <v>7.86</v>
          </cell>
          <cell r="H2238">
            <v>8.4600000000000009</v>
          </cell>
          <cell r="I2238">
            <v>8.91</v>
          </cell>
        </row>
        <row r="2239">
          <cell r="A2239">
            <v>107810</v>
          </cell>
          <cell r="B2239" t="str">
            <v/>
          </cell>
          <cell r="C2239">
            <v>7.5</v>
          </cell>
          <cell r="D2239">
            <v>0</v>
          </cell>
          <cell r="E2239">
            <v>7.5</v>
          </cell>
          <cell r="F2239">
            <v>7.65</v>
          </cell>
          <cell r="G2239">
            <v>7.86</v>
          </cell>
          <cell r="H2239">
            <v>8.4600000000000009</v>
          </cell>
          <cell r="I2239">
            <v>8.91</v>
          </cell>
        </row>
        <row r="2240">
          <cell r="A2240">
            <v>107820</v>
          </cell>
          <cell r="B2240" t="str">
            <v/>
          </cell>
          <cell r="C2240">
            <v>7.5</v>
          </cell>
          <cell r="D2240">
            <v>0</v>
          </cell>
          <cell r="E2240">
            <v>7.5</v>
          </cell>
          <cell r="F2240">
            <v>7.65</v>
          </cell>
          <cell r="G2240">
            <v>7.86</v>
          </cell>
          <cell r="H2240">
            <v>8.4600000000000009</v>
          </cell>
          <cell r="I2240">
            <v>8.91</v>
          </cell>
        </row>
        <row r="2241">
          <cell r="A2241">
            <v>107830</v>
          </cell>
          <cell r="B2241" t="str">
            <v/>
          </cell>
          <cell r="C2241">
            <v>7.5</v>
          </cell>
          <cell r="D2241">
            <v>0</v>
          </cell>
          <cell r="E2241">
            <v>7.5</v>
          </cell>
          <cell r="F2241">
            <v>7.65</v>
          </cell>
          <cell r="G2241">
            <v>7.86</v>
          </cell>
          <cell r="H2241">
            <v>8.4600000000000009</v>
          </cell>
          <cell r="I2241">
            <v>8.91</v>
          </cell>
        </row>
        <row r="2242">
          <cell r="A2242">
            <v>107840</v>
          </cell>
          <cell r="B2242" t="str">
            <v/>
          </cell>
          <cell r="C2242">
            <v>7.5</v>
          </cell>
          <cell r="D2242">
            <v>0</v>
          </cell>
          <cell r="E2242">
            <v>7.5</v>
          </cell>
          <cell r="F2242">
            <v>7.65</v>
          </cell>
          <cell r="G2242">
            <v>7.86</v>
          </cell>
          <cell r="H2242">
            <v>8.4600000000000009</v>
          </cell>
          <cell r="I2242">
            <v>8.91</v>
          </cell>
        </row>
        <row r="2243">
          <cell r="A2243">
            <v>107850</v>
          </cell>
          <cell r="B2243" t="str">
            <v/>
          </cell>
          <cell r="C2243">
            <v>7.5</v>
          </cell>
          <cell r="D2243">
            <v>0</v>
          </cell>
          <cell r="E2243">
            <v>7.5</v>
          </cell>
          <cell r="F2243">
            <v>7.65</v>
          </cell>
          <cell r="G2243">
            <v>7.86</v>
          </cell>
          <cell r="H2243">
            <v>8.4600000000000009</v>
          </cell>
          <cell r="I2243">
            <v>8.91</v>
          </cell>
        </row>
        <row r="2244">
          <cell r="A2244">
            <v>107860</v>
          </cell>
          <cell r="B2244" t="str">
            <v/>
          </cell>
          <cell r="C2244">
            <v>7.5</v>
          </cell>
          <cell r="D2244">
            <v>0</v>
          </cell>
          <cell r="E2244">
            <v>7.5</v>
          </cell>
          <cell r="F2244">
            <v>7.65</v>
          </cell>
          <cell r="G2244">
            <v>7.86</v>
          </cell>
          <cell r="H2244">
            <v>8.4600000000000009</v>
          </cell>
          <cell r="I2244">
            <v>8.91</v>
          </cell>
        </row>
        <row r="2245">
          <cell r="A2245">
            <v>107870</v>
          </cell>
          <cell r="B2245" t="str">
            <v/>
          </cell>
          <cell r="C2245">
            <v>7.5</v>
          </cell>
          <cell r="D2245">
            <v>0</v>
          </cell>
          <cell r="E2245">
            <v>7.5</v>
          </cell>
          <cell r="F2245">
            <v>7.65</v>
          </cell>
          <cell r="G2245">
            <v>7.86</v>
          </cell>
          <cell r="H2245">
            <v>8.4600000000000009</v>
          </cell>
          <cell r="I2245">
            <v>8.91</v>
          </cell>
        </row>
        <row r="2246">
          <cell r="A2246">
            <v>107880</v>
          </cell>
          <cell r="B2246" t="str">
            <v/>
          </cell>
          <cell r="C2246">
            <v>7.5</v>
          </cell>
          <cell r="D2246">
            <v>0</v>
          </cell>
          <cell r="E2246">
            <v>7.5</v>
          </cell>
          <cell r="F2246">
            <v>7.65</v>
          </cell>
          <cell r="G2246">
            <v>7.86</v>
          </cell>
          <cell r="H2246">
            <v>8.4600000000000009</v>
          </cell>
          <cell r="I2246">
            <v>8.91</v>
          </cell>
        </row>
        <row r="2247">
          <cell r="A2247">
            <v>107890</v>
          </cell>
          <cell r="B2247" t="str">
            <v/>
          </cell>
          <cell r="C2247">
            <v>7.5</v>
          </cell>
          <cell r="D2247">
            <v>0</v>
          </cell>
          <cell r="E2247">
            <v>7.5</v>
          </cell>
          <cell r="F2247">
            <v>7.65</v>
          </cell>
          <cell r="G2247">
            <v>7.86</v>
          </cell>
          <cell r="H2247">
            <v>8.4600000000000009</v>
          </cell>
          <cell r="I2247">
            <v>8.91</v>
          </cell>
        </row>
        <row r="2248">
          <cell r="A2248">
            <v>107900</v>
          </cell>
          <cell r="B2248" t="str">
            <v/>
          </cell>
          <cell r="C2248">
            <v>7.5</v>
          </cell>
          <cell r="D2248">
            <v>0</v>
          </cell>
          <cell r="E2248">
            <v>7.5</v>
          </cell>
          <cell r="F2248">
            <v>7.65</v>
          </cell>
          <cell r="G2248">
            <v>7.86</v>
          </cell>
          <cell r="H2248">
            <v>8.4600000000000009</v>
          </cell>
          <cell r="I2248">
            <v>8.91</v>
          </cell>
        </row>
        <row r="2249">
          <cell r="A2249">
            <v>107910</v>
          </cell>
          <cell r="B2249" t="str">
            <v/>
          </cell>
          <cell r="C2249">
            <v>7.5</v>
          </cell>
          <cell r="D2249">
            <v>0</v>
          </cell>
          <cell r="E2249">
            <v>7.5</v>
          </cell>
          <cell r="F2249">
            <v>7.65</v>
          </cell>
          <cell r="G2249">
            <v>7.86</v>
          </cell>
          <cell r="H2249">
            <v>8.4600000000000009</v>
          </cell>
          <cell r="I2249">
            <v>8.91</v>
          </cell>
        </row>
        <row r="2250">
          <cell r="A2250">
            <v>107920</v>
          </cell>
          <cell r="B2250" t="str">
            <v/>
          </cell>
          <cell r="C2250">
            <v>7.5</v>
          </cell>
          <cell r="D2250">
            <v>0</v>
          </cell>
          <cell r="E2250">
            <v>7.5</v>
          </cell>
          <cell r="F2250">
            <v>7.65</v>
          </cell>
          <cell r="G2250">
            <v>7.86</v>
          </cell>
          <cell r="H2250">
            <v>8.4600000000000009</v>
          </cell>
          <cell r="I2250">
            <v>8.91</v>
          </cell>
        </row>
        <row r="2251">
          <cell r="A2251">
            <v>107930</v>
          </cell>
          <cell r="B2251" t="str">
            <v/>
          </cell>
          <cell r="C2251">
            <v>7.5</v>
          </cell>
          <cell r="D2251">
            <v>0</v>
          </cell>
          <cell r="E2251">
            <v>7.5</v>
          </cell>
          <cell r="F2251">
            <v>7.65</v>
          </cell>
          <cell r="G2251">
            <v>7.86</v>
          </cell>
          <cell r="H2251">
            <v>8.4600000000000009</v>
          </cell>
          <cell r="I2251">
            <v>8.91</v>
          </cell>
        </row>
        <row r="2252">
          <cell r="A2252">
            <v>107940</v>
          </cell>
          <cell r="B2252" t="str">
            <v/>
          </cell>
          <cell r="C2252">
            <v>7.5</v>
          </cell>
          <cell r="D2252">
            <v>0</v>
          </cell>
          <cell r="E2252">
            <v>7.5</v>
          </cell>
          <cell r="F2252">
            <v>7.65</v>
          </cell>
          <cell r="G2252">
            <v>7.86</v>
          </cell>
          <cell r="H2252">
            <v>8.4600000000000009</v>
          </cell>
          <cell r="I2252">
            <v>8.91</v>
          </cell>
        </row>
        <row r="2253">
          <cell r="A2253">
            <v>107950</v>
          </cell>
          <cell r="B2253" t="str">
            <v/>
          </cell>
          <cell r="C2253">
            <v>7.5</v>
          </cell>
          <cell r="D2253">
            <v>0</v>
          </cell>
          <cell r="E2253">
            <v>7.5</v>
          </cell>
          <cell r="F2253">
            <v>7.65</v>
          </cell>
          <cell r="G2253">
            <v>7.86</v>
          </cell>
          <cell r="H2253">
            <v>8.4600000000000009</v>
          </cell>
          <cell r="I2253">
            <v>8.91</v>
          </cell>
        </row>
        <row r="2254">
          <cell r="A2254">
            <v>107960</v>
          </cell>
          <cell r="B2254" t="str">
            <v/>
          </cell>
          <cell r="C2254">
            <v>7.5</v>
          </cell>
          <cell r="D2254">
            <v>0</v>
          </cell>
          <cell r="E2254">
            <v>7.5</v>
          </cell>
          <cell r="F2254">
            <v>7.65</v>
          </cell>
          <cell r="G2254">
            <v>7.86</v>
          </cell>
          <cell r="H2254">
            <v>8.4600000000000009</v>
          </cell>
          <cell r="I2254">
            <v>8.91</v>
          </cell>
        </row>
        <row r="2255">
          <cell r="A2255">
            <v>107970</v>
          </cell>
          <cell r="B2255" t="str">
            <v/>
          </cell>
          <cell r="C2255">
            <v>7.5</v>
          </cell>
          <cell r="D2255">
            <v>0</v>
          </cell>
          <cell r="E2255">
            <v>7.5</v>
          </cell>
          <cell r="F2255">
            <v>7.65</v>
          </cell>
          <cell r="G2255">
            <v>7.86</v>
          </cell>
          <cell r="H2255">
            <v>8.4600000000000009</v>
          </cell>
          <cell r="I2255">
            <v>8.91</v>
          </cell>
        </row>
        <row r="2256">
          <cell r="A2256">
            <v>107980</v>
          </cell>
          <cell r="B2256" t="str">
            <v/>
          </cell>
          <cell r="C2256">
            <v>7.5</v>
          </cell>
          <cell r="D2256">
            <v>0</v>
          </cell>
          <cell r="E2256">
            <v>7.5</v>
          </cell>
          <cell r="F2256">
            <v>7.65</v>
          </cell>
          <cell r="G2256">
            <v>7.86</v>
          </cell>
          <cell r="H2256">
            <v>8.4600000000000009</v>
          </cell>
          <cell r="I2256">
            <v>8.91</v>
          </cell>
        </row>
        <row r="2257">
          <cell r="A2257">
            <v>107990</v>
          </cell>
          <cell r="B2257" t="str">
            <v/>
          </cell>
          <cell r="C2257">
            <v>7.5</v>
          </cell>
          <cell r="D2257">
            <v>0</v>
          </cell>
          <cell r="E2257">
            <v>7.5</v>
          </cell>
          <cell r="F2257">
            <v>7.65</v>
          </cell>
          <cell r="G2257">
            <v>7.86</v>
          </cell>
          <cell r="H2257">
            <v>8.4600000000000009</v>
          </cell>
          <cell r="I2257">
            <v>8.91</v>
          </cell>
        </row>
        <row r="2258">
          <cell r="A2258">
            <v>108000</v>
          </cell>
          <cell r="B2258" t="str">
            <v/>
          </cell>
          <cell r="C2258">
            <v>7.5</v>
          </cell>
          <cell r="D2258">
            <v>0</v>
          </cell>
          <cell r="E2258">
            <v>7.5</v>
          </cell>
          <cell r="F2258">
            <v>7.65</v>
          </cell>
          <cell r="G2258">
            <v>7.86</v>
          </cell>
          <cell r="H2258">
            <v>8.4600000000000009</v>
          </cell>
          <cell r="I2258">
            <v>8.91</v>
          </cell>
        </row>
        <row r="2277">
          <cell r="A2277">
            <v>108000</v>
          </cell>
          <cell r="B2277" t="str">
            <v/>
          </cell>
          <cell r="C2277">
            <v>7.5</v>
          </cell>
          <cell r="D2277">
            <v>0</v>
          </cell>
          <cell r="E2277">
            <v>7.5</v>
          </cell>
          <cell r="F2277">
            <v>7.65</v>
          </cell>
          <cell r="G2277">
            <v>7.86</v>
          </cell>
          <cell r="H2277">
            <v>8.4600000000000009</v>
          </cell>
          <cell r="I2277">
            <v>8.91</v>
          </cell>
        </row>
        <row r="2278">
          <cell r="A2278">
            <v>108010</v>
          </cell>
          <cell r="B2278" t="str">
            <v/>
          </cell>
          <cell r="C2278">
            <v>7.5</v>
          </cell>
          <cell r="D2278">
            <v>0</v>
          </cell>
          <cell r="E2278">
            <v>7.5</v>
          </cell>
          <cell r="F2278">
            <v>7.65</v>
          </cell>
          <cell r="G2278">
            <v>7.86</v>
          </cell>
          <cell r="H2278">
            <v>8.4600000000000009</v>
          </cell>
          <cell r="I2278">
            <v>8.91</v>
          </cell>
        </row>
        <row r="2279">
          <cell r="A2279">
            <v>108020</v>
          </cell>
          <cell r="B2279" t="str">
            <v/>
          </cell>
          <cell r="C2279">
            <v>7.5</v>
          </cell>
          <cell r="D2279">
            <v>0</v>
          </cell>
          <cell r="E2279">
            <v>7.5</v>
          </cell>
          <cell r="F2279">
            <v>7.65</v>
          </cell>
          <cell r="G2279">
            <v>7.86</v>
          </cell>
          <cell r="H2279">
            <v>8.4600000000000009</v>
          </cell>
          <cell r="I2279">
            <v>8.91</v>
          </cell>
        </row>
        <row r="2280">
          <cell r="A2280">
            <v>108030</v>
          </cell>
          <cell r="B2280" t="str">
            <v/>
          </cell>
          <cell r="C2280">
            <v>7.5</v>
          </cell>
          <cell r="D2280">
            <v>0</v>
          </cell>
          <cell r="E2280">
            <v>7.5</v>
          </cell>
          <cell r="F2280">
            <v>7.65</v>
          </cell>
          <cell r="G2280">
            <v>7.86</v>
          </cell>
          <cell r="H2280">
            <v>8.4600000000000009</v>
          </cell>
          <cell r="I2280">
            <v>8.91</v>
          </cell>
        </row>
        <row r="2281">
          <cell r="A2281">
            <v>108040</v>
          </cell>
          <cell r="B2281" t="str">
            <v/>
          </cell>
          <cell r="C2281">
            <v>7.5</v>
          </cell>
          <cell r="D2281">
            <v>0</v>
          </cell>
          <cell r="E2281">
            <v>7.5</v>
          </cell>
          <cell r="F2281">
            <v>7.65</v>
          </cell>
          <cell r="G2281">
            <v>7.86</v>
          </cell>
          <cell r="H2281">
            <v>8.4600000000000009</v>
          </cell>
          <cell r="I2281">
            <v>8.91</v>
          </cell>
        </row>
        <row r="2282">
          <cell r="A2282">
            <v>108050</v>
          </cell>
          <cell r="B2282" t="str">
            <v/>
          </cell>
          <cell r="C2282">
            <v>7.5</v>
          </cell>
          <cell r="D2282">
            <v>0</v>
          </cell>
          <cell r="E2282">
            <v>7.5</v>
          </cell>
          <cell r="F2282">
            <v>7.65</v>
          </cell>
          <cell r="G2282">
            <v>7.86</v>
          </cell>
          <cell r="H2282">
            <v>8.4600000000000009</v>
          </cell>
          <cell r="I2282">
            <v>8.91</v>
          </cell>
        </row>
        <row r="2283">
          <cell r="A2283">
            <v>108060</v>
          </cell>
          <cell r="B2283" t="str">
            <v/>
          </cell>
          <cell r="C2283">
            <v>7.5</v>
          </cell>
          <cell r="D2283">
            <v>0</v>
          </cell>
          <cell r="E2283">
            <v>7.5</v>
          </cell>
          <cell r="F2283">
            <v>7.65</v>
          </cell>
          <cell r="G2283">
            <v>7.86</v>
          </cell>
          <cell r="H2283">
            <v>8.4600000000000009</v>
          </cell>
          <cell r="I2283">
            <v>8.91</v>
          </cell>
        </row>
        <row r="2284">
          <cell r="A2284">
            <v>108070</v>
          </cell>
          <cell r="B2284" t="str">
            <v/>
          </cell>
          <cell r="C2284">
            <v>7.5</v>
          </cell>
          <cell r="D2284">
            <v>0</v>
          </cell>
          <cell r="E2284">
            <v>7.5</v>
          </cell>
          <cell r="F2284">
            <v>7.65</v>
          </cell>
          <cell r="G2284">
            <v>7.86</v>
          </cell>
          <cell r="H2284">
            <v>8.4600000000000009</v>
          </cell>
          <cell r="I2284">
            <v>8.91</v>
          </cell>
        </row>
        <row r="2285">
          <cell r="A2285">
            <v>108080</v>
          </cell>
          <cell r="B2285" t="str">
            <v/>
          </cell>
          <cell r="C2285">
            <v>7.5</v>
          </cell>
          <cell r="D2285">
            <v>0</v>
          </cell>
          <cell r="E2285">
            <v>7.5</v>
          </cell>
          <cell r="F2285">
            <v>7.65</v>
          </cell>
          <cell r="G2285">
            <v>7.86</v>
          </cell>
          <cell r="H2285">
            <v>8.4600000000000009</v>
          </cell>
          <cell r="I2285">
            <v>8.91</v>
          </cell>
        </row>
        <row r="2286">
          <cell r="A2286">
            <v>108090</v>
          </cell>
          <cell r="B2286" t="str">
            <v/>
          </cell>
          <cell r="C2286">
            <v>7.5</v>
          </cell>
          <cell r="D2286">
            <v>0</v>
          </cell>
          <cell r="E2286">
            <v>7.5</v>
          </cell>
          <cell r="F2286">
            <v>7.65</v>
          </cell>
          <cell r="G2286">
            <v>7.86</v>
          </cell>
          <cell r="H2286">
            <v>8.4600000000000009</v>
          </cell>
          <cell r="I2286">
            <v>8.91</v>
          </cell>
        </row>
        <row r="2287">
          <cell r="A2287">
            <v>108100</v>
          </cell>
          <cell r="B2287" t="str">
            <v/>
          </cell>
          <cell r="C2287">
            <v>7.5</v>
          </cell>
          <cell r="D2287">
            <v>0</v>
          </cell>
          <cell r="E2287">
            <v>7.5</v>
          </cell>
          <cell r="F2287">
            <v>7.65</v>
          </cell>
          <cell r="G2287">
            <v>7.86</v>
          </cell>
          <cell r="H2287">
            <v>8.4600000000000009</v>
          </cell>
          <cell r="I2287">
            <v>8.91</v>
          </cell>
        </row>
        <row r="2288">
          <cell r="A2288">
            <v>108110</v>
          </cell>
          <cell r="B2288" t="str">
            <v/>
          </cell>
          <cell r="C2288">
            <v>7.5</v>
          </cell>
          <cell r="D2288">
            <v>0</v>
          </cell>
          <cell r="E2288">
            <v>7.5</v>
          </cell>
          <cell r="F2288">
            <v>7.65</v>
          </cell>
          <cell r="G2288">
            <v>7.86</v>
          </cell>
          <cell r="H2288">
            <v>8.4600000000000009</v>
          </cell>
          <cell r="I2288">
            <v>8.91</v>
          </cell>
        </row>
        <row r="2289">
          <cell r="A2289">
            <v>108120</v>
          </cell>
          <cell r="B2289" t="str">
            <v/>
          </cell>
          <cell r="C2289">
            <v>7.5</v>
          </cell>
          <cell r="D2289">
            <v>0</v>
          </cell>
          <cell r="E2289">
            <v>7.5</v>
          </cell>
          <cell r="F2289">
            <v>7.65</v>
          </cell>
          <cell r="G2289">
            <v>7.86</v>
          </cell>
          <cell r="H2289">
            <v>8.4600000000000009</v>
          </cell>
          <cell r="I2289">
            <v>8.91</v>
          </cell>
        </row>
        <row r="2290">
          <cell r="A2290">
            <v>108130</v>
          </cell>
          <cell r="B2290" t="str">
            <v/>
          </cell>
          <cell r="C2290">
            <v>7.5</v>
          </cell>
          <cell r="D2290">
            <v>0</v>
          </cell>
          <cell r="E2290">
            <v>7.5</v>
          </cell>
          <cell r="F2290">
            <v>7.65</v>
          </cell>
          <cell r="G2290">
            <v>7.86</v>
          </cell>
          <cell r="H2290">
            <v>8.4600000000000009</v>
          </cell>
          <cell r="I2290">
            <v>8.91</v>
          </cell>
        </row>
        <row r="2291">
          <cell r="A2291">
            <v>108140</v>
          </cell>
          <cell r="B2291" t="str">
            <v/>
          </cell>
          <cell r="C2291">
            <v>7.5</v>
          </cell>
          <cell r="D2291">
            <v>0</v>
          </cell>
          <cell r="E2291">
            <v>7.5</v>
          </cell>
          <cell r="F2291">
            <v>7.65</v>
          </cell>
          <cell r="G2291">
            <v>7.86</v>
          </cell>
          <cell r="H2291">
            <v>8.4600000000000009</v>
          </cell>
          <cell r="I2291">
            <v>8.91</v>
          </cell>
        </row>
        <row r="2292">
          <cell r="A2292">
            <v>108150</v>
          </cell>
          <cell r="B2292" t="str">
            <v/>
          </cell>
          <cell r="C2292">
            <v>7.5</v>
          </cell>
          <cell r="D2292">
            <v>0</v>
          </cell>
          <cell r="E2292">
            <v>7.5</v>
          </cell>
          <cell r="F2292">
            <v>7.65</v>
          </cell>
          <cell r="G2292">
            <v>7.86</v>
          </cell>
          <cell r="H2292">
            <v>8.4600000000000009</v>
          </cell>
          <cell r="I2292">
            <v>8.91</v>
          </cell>
        </row>
        <row r="2293">
          <cell r="A2293">
            <v>108160</v>
          </cell>
          <cell r="B2293" t="str">
            <v/>
          </cell>
          <cell r="C2293">
            <v>7.5</v>
          </cell>
          <cell r="D2293">
            <v>0</v>
          </cell>
          <cell r="E2293">
            <v>7.5</v>
          </cell>
          <cell r="F2293">
            <v>7.65</v>
          </cell>
          <cell r="G2293">
            <v>7.86</v>
          </cell>
          <cell r="H2293">
            <v>8.4600000000000009</v>
          </cell>
          <cell r="I2293">
            <v>8.91</v>
          </cell>
        </row>
        <row r="2294">
          <cell r="A2294">
            <v>108170</v>
          </cell>
          <cell r="B2294" t="str">
            <v/>
          </cell>
          <cell r="C2294">
            <v>7.5</v>
          </cell>
          <cell r="D2294">
            <v>0</v>
          </cell>
          <cell r="E2294">
            <v>7.5</v>
          </cell>
          <cell r="F2294">
            <v>7.65</v>
          </cell>
          <cell r="G2294">
            <v>7.86</v>
          </cell>
          <cell r="H2294">
            <v>8.4600000000000009</v>
          </cell>
          <cell r="I2294">
            <v>8.91</v>
          </cell>
        </row>
        <row r="2295">
          <cell r="A2295">
            <v>108180</v>
          </cell>
          <cell r="B2295" t="str">
            <v/>
          </cell>
          <cell r="C2295">
            <v>7.5</v>
          </cell>
          <cell r="D2295">
            <v>0</v>
          </cell>
          <cell r="E2295">
            <v>7.5</v>
          </cell>
          <cell r="F2295">
            <v>7.65</v>
          </cell>
          <cell r="G2295">
            <v>7.86</v>
          </cell>
          <cell r="H2295">
            <v>8.4600000000000009</v>
          </cell>
          <cell r="I2295">
            <v>8.91</v>
          </cell>
        </row>
        <row r="2296">
          <cell r="A2296">
            <v>108190</v>
          </cell>
          <cell r="B2296" t="str">
            <v/>
          </cell>
          <cell r="C2296">
            <v>7.5</v>
          </cell>
          <cell r="D2296">
            <v>0</v>
          </cell>
          <cell r="E2296">
            <v>7.5</v>
          </cell>
          <cell r="F2296">
            <v>7.65</v>
          </cell>
          <cell r="G2296">
            <v>7.86</v>
          </cell>
          <cell r="H2296">
            <v>8.4600000000000009</v>
          </cell>
          <cell r="I2296">
            <v>8.91</v>
          </cell>
        </row>
        <row r="2297">
          <cell r="A2297">
            <v>108200</v>
          </cell>
          <cell r="B2297" t="str">
            <v/>
          </cell>
          <cell r="C2297">
            <v>7.5</v>
          </cell>
          <cell r="D2297">
            <v>0</v>
          </cell>
          <cell r="E2297">
            <v>7.5</v>
          </cell>
          <cell r="F2297">
            <v>7.65</v>
          </cell>
          <cell r="G2297">
            <v>7.86</v>
          </cell>
          <cell r="H2297">
            <v>8.4600000000000009</v>
          </cell>
          <cell r="I2297">
            <v>8.91</v>
          </cell>
        </row>
        <row r="2298">
          <cell r="A2298">
            <v>108210</v>
          </cell>
          <cell r="B2298" t="str">
            <v/>
          </cell>
          <cell r="C2298">
            <v>7.5</v>
          </cell>
          <cell r="D2298">
            <v>0</v>
          </cell>
          <cell r="E2298">
            <v>7.5</v>
          </cell>
          <cell r="F2298">
            <v>7.65</v>
          </cell>
          <cell r="G2298">
            <v>7.86</v>
          </cell>
          <cell r="H2298">
            <v>8.4600000000000009</v>
          </cell>
          <cell r="I2298">
            <v>8.91</v>
          </cell>
        </row>
        <row r="2299">
          <cell r="A2299">
            <v>108220</v>
          </cell>
          <cell r="B2299" t="str">
            <v/>
          </cell>
          <cell r="C2299">
            <v>7.5</v>
          </cell>
          <cell r="D2299">
            <v>0</v>
          </cell>
          <cell r="E2299">
            <v>7.5</v>
          </cell>
          <cell r="F2299">
            <v>7.65</v>
          </cell>
          <cell r="G2299">
            <v>7.86</v>
          </cell>
          <cell r="H2299">
            <v>8.4600000000000009</v>
          </cell>
          <cell r="I2299">
            <v>8.91</v>
          </cell>
        </row>
        <row r="2300">
          <cell r="A2300">
            <v>108230</v>
          </cell>
          <cell r="B2300" t="str">
            <v/>
          </cell>
          <cell r="C2300">
            <v>7.5</v>
          </cell>
          <cell r="D2300">
            <v>0</v>
          </cell>
          <cell r="E2300">
            <v>7.5</v>
          </cell>
          <cell r="F2300">
            <v>7.65</v>
          </cell>
          <cell r="G2300">
            <v>7.86</v>
          </cell>
          <cell r="H2300">
            <v>8.4600000000000009</v>
          </cell>
          <cell r="I2300">
            <v>8.91</v>
          </cell>
        </row>
        <row r="2301">
          <cell r="A2301">
            <v>108240</v>
          </cell>
          <cell r="B2301" t="str">
            <v/>
          </cell>
          <cell r="C2301">
            <v>7.5</v>
          </cell>
          <cell r="D2301">
            <v>0</v>
          </cell>
          <cell r="E2301">
            <v>7.5</v>
          </cell>
          <cell r="F2301">
            <v>7.65</v>
          </cell>
          <cell r="G2301">
            <v>7.86</v>
          </cell>
          <cell r="H2301">
            <v>8.4600000000000009</v>
          </cell>
          <cell r="I2301">
            <v>8.91</v>
          </cell>
        </row>
        <row r="2302">
          <cell r="A2302">
            <v>108250</v>
          </cell>
          <cell r="B2302" t="str">
            <v/>
          </cell>
          <cell r="C2302">
            <v>7.5</v>
          </cell>
          <cell r="D2302">
            <v>0</v>
          </cell>
          <cell r="E2302">
            <v>7.5</v>
          </cell>
          <cell r="F2302">
            <v>7.65</v>
          </cell>
          <cell r="G2302">
            <v>7.86</v>
          </cell>
          <cell r="H2302">
            <v>8.4600000000000009</v>
          </cell>
          <cell r="I2302">
            <v>8.91</v>
          </cell>
        </row>
        <row r="2303">
          <cell r="A2303">
            <v>108260</v>
          </cell>
          <cell r="B2303" t="str">
            <v/>
          </cell>
          <cell r="C2303">
            <v>7.5</v>
          </cell>
          <cell r="D2303">
            <v>0</v>
          </cell>
          <cell r="E2303">
            <v>7.5</v>
          </cell>
          <cell r="F2303">
            <v>7.65</v>
          </cell>
          <cell r="G2303">
            <v>7.86</v>
          </cell>
          <cell r="H2303">
            <v>8.4600000000000009</v>
          </cell>
          <cell r="I2303">
            <v>8.91</v>
          </cell>
        </row>
        <row r="2304">
          <cell r="A2304">
            <v>108270</v>
          </cell>
          <cell r="B2304" t="str">
            <v/>
          </cell>
          <cell r="C2304">
            <v>7.5</v>
          </cell>
          <cell r="D2304">
            <v>0</v>
          </cell>
          <cell r="E2304">
            <v>7.5</v>
          </cell>
          <cell r="F2304">
            <v>7.65</v>
          </cell>
          <cell r="G2304">
            <v>7.86</v>
          </cell>
          <cell r="H2304">
            <v>8.4600000000000009</v>
          </cell>
          <cell r="I2304">
            <v>8.91</v>
          </cell>
        </row>
        <row r="2305">
          <cell r="A2305">
            <v>108280</v>
          </cell>
          <cell r="B2305" t="str">
            <v/>
          </cell>
          <cell r="C2305">
            <v>7.5</v>
          </cell>
          <cell r="D2305">
            <v>0</v>
          </cell>
          <cell r="E2305">
            <v>7.5</v>
          </cell>
          <cell r="F2305">
            <v>7.65</v>
          </cell>
          <cell r="G2305">
            <v>7.86</v>
          </cell>
          <cell r="H2305">
            <v>8.4600000000000009</v>
          </cell>
          <cell r="I2305">
            <v>8.91</v>
          </cell>
        </row>
        <row r="2306">
          <cell r="A2306">
            <v>108290</v>
          </cell>
          <cell r="B2306" t="str">
            <v/>
          </cell>
          <cell r="C2306">
            <v>7.5</v>
          </cell>
          <cell r="D2306">
            <v>0</v>
          </cell>
          <cell r="E2306">
            <v>7.5</v>
          </cell>
          <cell r="F2306">
            <v>7.65</v>
          </cell>
          <cell r="G2306">
            <v>7.86</v>
          </cell>
          <cell r="H2306">
            <v>8.4600000000000009</v>
          </cell>
          <cell r="I2306">
            <v>8.91</v>
          </cell>
        </row>
        <row r="2307">
          <cell r="A2307">
            <v>108300</v>
          </cell>
          <cell r="B2307" t="str">
            <v/>
          </cell>
          <cell r="C2307">
            <v>7.5</v>
          </cell>
          <cell r="D2307">
            <v>0</v>
          </cell>
          <cell r="E2307">
            <v>7.5</v>
          </cell>
          <cell r="F2307">
            <v>7.65</v>
          </cell>
          <cell r="G2307">
            <v>7.86</v>
          </cell>
          <cell r="H2307">
            <v>8.4600000000000009</v>
          </cell>
          <cell r="I2307">
            <v>8.91</v>
          </cell>
        </row>
        <row r="2308">
          <cell r="A2308">
            <v>108310</v>
          </cell>
          <cell r="B2308" t="str">
            <v/>
          </cell>
          <cell r="C2308">
            <v>7.5</v>
          </cell>
          <cell r="D2308">
            <v>0</v>
          </cell>
          <cell r="E2308">
            <v>7.5</v>
          </cell>
          <cell r="F2308">
            <v>7.65</v>
          </cell>
          <cell r="G2308">
            <v>7.86</v>
          </cell>
          <cell r="H2308">
            <v>8.4600000000000009</v>
          </cell>
          <cell r="I2308">
            <v>8.91</v>
          </cell>
        </row>
        <row r="2309">
          <cell r="A2309">
            <v>108320</v>
          </cell>
          <cell r="B2309" t="str">
            <v/>
          </cell>
          <cell r="C2309">
            <v>7.5</v>
          </cell>
          <cell r="D2309">
            <v>0</v>
          </cell>
          <cell r="E2309">
            <v>7.5</v>
          </cell>
          <cell r="F2309">
            <v>7.65</v>
          </cell>
          <cell r="G2309">
            <v>7.86</v>
          </cell>
          <cell r="H2309">
            <v>8.4600000000000009</v>
          </cell>
          <cell r="I2309">
            <v>8.91</v>
          </cell>
        </row>
        <row r="2310">
          <cell r="A2310">
            <v>108330</v>
          </cell>
          <cell r="B2310" t="str">
            <v/>
          </cell>
          <cell r="C2310">
            <v>7.5</v>
          </cell>
          <cell r="D2310">
            <v>0</v>
          </cell>
          <cell r="E2310">
            <v>7.5</v>
          </cell>
          <cell r="F2310">
            <v>7.65</v>
          </cell>
          <cell r="G2310">
            <v>7.86</v>
          </cell>
          <cell r="H2310">
            <v>8.4600000000000009</v>
          </cell>
          <cell r="I2310">
            <v>8.91</v>
          </cell>
        </row>
        <row r="2311">
          <cell r="A2311">
            <v>108340</v>
          </cell>
          <cell r="B2311" t="str">
            <v/>
          </cell>
          <cell r="C2311">
            <v>7.5</v>
          </cell>
          <cell r="D2311">
            <v>0</v>
          </cell>
          <cell r="E2311">
            <v>7.5</v>
          </cell>
          <cell r="F2311">
            <v>7.65</v>
          </cell>
          <cell r="G2311">
            <v>7.86</v>
          </cell>
          <cell r="H2311">
            <v>8.4600000000000009</v>
          </cell>
          <cell r="I2311">
            <v>8.91</v>
          </cell>
        </row>
        <row r="2312">
          <cell r="A2312">
            <v>108350</v>
          </cell>
          <cell r="B2312" t="str">
            <v/>
          </cell>
          <cell r="C2312">
            <v>7.5</v>
          </cell>
          <cell r="D2312">
            <v>0</v>
          </cell>
          <cell r="E2312">
            <v>7.5</v>
          </cell>
          <cell r="F2312">
            <v>7.65</v>
          </cell>
          <cell r="G2312">
            <v>7.86</v>
          </cell>
          <cell r="H2312">
            <v>8.4600000000000009</v>
          </cell>
          <cell r="I2312">
            <v>8.91</v>
          </cell>
        </row>
        <row r="2313">
          <cell r="A2313">
            <v>108360</v>
          </cell>
          <cell r="B2313" t="str">
            <v/>
          </cell>
          <cell r="C2313">
            <v>7.5</v>
          </cell>
          <cell r="D2313">
            <v>0</v>
          </cell>
          <cell r="E2313">
            <v>7.5</v>
          </cell>
          <cell r="F2313">
            <v>7.65</v>
          </cell>
          <cell r="G2313">
            <v>7.86</v>
          </cell>
          <cell r="H2313">
            <v>8.4600000000000009</v>
          </cell>
          <cell r="I2313">
            <v>8.91</v>
          </cell>
        </row>
        <row r="2314">
          <cell r="A2314">
            <v>108370</v>
          </cell>
          <cell r="B2314" t="str">
            <v/>
          </cell>
          <cell r="C2314">
            <v>7.5</v>
          </cell>
          <cell r="D2314">
            <v>0</v>
          </cell>
          <cell r="E2314">
            <v>7.5</v>
          </cell>
          <cell r="F2314">
            <v>7.65</v>
          </cell>
          <cell r="G2314">
            <v>7.86</v>
          </cell>
          <cell r="H2314">
            <v>8.4600000000000009</v>
          </cell>
          <cell r="I2314">
            <v>8.91</v>
          </cell>
        </row>
        <row r="2315">
          <cell r="A2315">
            <v>108380</v>
          </cell>
          <cell r="B2315" t="str">
            <v/>
          </cell>
          <cell r="C2315">
            <v>7.5</v>
          </cell>
          <cell r="D2315">
            <v>0</v>
          </cell>
          <cell r="E2315">
            <v>7.5</v>
          </cell>
          <cell r="F2315">
            <v>7.65</v>
          </cell>
          <cell r="G2315">
            <v>7.86</v>
          </cell>
          <cell r="H2315">
            <v>8.4600000000000009</v>
          </cell>
          <cell r="I2315">
            <v>8.91</v>
          </cell>
        </row>
        <row r="2316">
          <cell r="A2316">
            <v>108390</v>
          </cell>
          <cell r="B2316" t="str">
            <v/>
          </cell>
          <cell r="C2316">
            <v>7.5</v>
          </cell>
          <cell r="D2316">
            <v>0</v>
          </cell>
          <cell r="E2316">
            <v>7.5</v>
          </cell>
          <cell r="F2316">
            <v>7.65</v>
          </cell>
          <cell r="G2316">
            <v>7.86</v>
          </cell>
          <cell r="H2316">
            <v>8.4600000000000009</v>
          </cell>
          <cell r="I2316">
            <v>8.91</v>
          </cell>
        </row>
        <row r="2317">
          <cell r="A2317">
            <v>108400</v>
          </cell>
          <cell r="B2317" t="str">
            <v/>
          </cell>
          <cell r="C2317">
            <v>7.5</v>
          </cell>
          <cell r="D2317">
            <v>0</v>
          </cell>
          <cell r="E2317">
            <v>7.5</v>
          </cell>
          <cell r="F2317">
            <v>7.65</v>
          </cell>
          <cell r="G2317">
            <v>7.86</v>
          </cell>
          <cell r="H2317">
            <v>8.4600000000000009</v>
          </cell>
          <cell r="I2317">
            <v>8.91</v>
          </cell>
        </row>
        <row r="2318">
          <cell r="A2318">
            <v>108410</v>
          </cell>
          <cell r="B2318" t="str">
            <v/>
          </cell>
          <cell r="C2318">
            <v>7.5</v>
          </cell>
          <cell r="D2318">
            <v>0</v>
          </cell>
          <cell r="E2318">
            <v>7.5</v>
          </cell>
          <cell r="F2318">
            <v>7.65</v>
          </cell>
          <cell r="G2318">
            <v>7.86</v>
          </cell>
          <cell r="H2318">
            <v>8.4600000000000009</v>
          </cell>
          <cell r="I2318">
            <v>8.91</v>
          </cell>
        </row>
        <row r="2319">
          <cell r="A2319">
            <v>108420</v>
          </cell>
          <cell r="B2319" t="str">
            <v/>
          </cell>
          <cell r="C2319">
            <v>7.5</v>
          </cell>
          <cell r="D2319">
            <v>0</v>
          </cell>
          <cell r="E2319">
            <v>7.5</v>
          </cell>
          <cell r="F2319">
            <v>7.65</v>
          </cell>
          <cell r="G2319">
            <v>7.86</v>
          </cell>
          <cell r="H2319">
            <v>8.4600000000000009</v>
          </cell>
          <cell r="I2319">
            <v>8.91</v>
          </cell>
        </row>
        <row r="2320">
          <cell r="A2320">
            <v>108430</v>
          </cell>
          <cell r="B2320" t="str">
            <v/>
          </cell>
          <cell r="C2320">
            <v>7.5</v>
          </cell>
          <cell r="D2320">
            <v>0</v>
          </cell>
          <cell r="E2320">
            <v>7.5</v>
          </cell>
          <cell r="F2320">
            <v>7.65</v>
          </cell>
          <cell r="G2320">
            <v>7.86</v>
          </cell>
          <cell r="H2320">
            <v>8.4600000000000009</v>
          </cell>
          <cell r="I2320">
            <v>8.91</v>
          </cell>
        </row>
        <row r="2321">
          <cell r="A2321">
            <v>108440</v>
          </cell>
          <cell r="B2321" t="str">
            <v/>
          </cell>
          <cell r="C2321">
            <v>7.5</v>
          </cell>
          <cell r="D2321">
            <v>0</v>
          </cell>
          <cell r="E2321">
            <v>7.5</v>
          </cell>
          <cell r="F2321">
            <v>7.65</v>
          </cell>
          <cell r="G2321">
            <v>7.86</v>
          </cell>
          <cell r="H2321">
            <v>8.4600000000000009</v>
          </cell>
          <cell r="I2321">
            <v>8.91</v>
          </cell>
        </row>
        <row r="2322">
          <cell r="A2322">
            <v>108450</v>
          </cell>
          <cell r="B2322" t="str">
            <v/>
          </cell>
          <cell r="C2322">
            <v>7.5</v>
          </cell>
          <cell r="D2322">
            <v>0</v>
          </cell>
          <cell r="E2322">
            <v>7.5</v>
          </cell>
          <cell r="F2322">
            <v>7.65</v>
          </cell>
          <cell r="G2322">
            <v>7.86</v>
          </cell>
          <cell r="H2322">
            <v>8.4600000000000009</v>
          </cell>
          <cell r="I2322">
            <v>8.91</v>
          </cell>
        </row>
        <row r="2323">
          <cell r="A2323">
            <v>108460</v>
          </cell>
          <cell r="B2323" t="str">
            <v/>
          </cell>
          <cell r="C2323">
            <v>7.5</v>
          </cell>
          <cell r="D2323">
            <v>0</v>
          </cell>
          <cell r="E2323">
            <v>7.5</v>
          </cell>
          <cell r="F2323">
            <v>7.65</v>
          </cell>
          <cell r="G2323">
            <v>7.86</v>
          </cell>
          <cell r="H2323">
            <v>8.4600000000000009</v>
          </cell>
          <cell r="I2323">
            <v>8.91</v>
          </cell>
        </row>
        <row r="2324">
          <cell r="A2324">
            <v>108470</v>
          </cell>
          <cell r="B2324" t="str">
            <v/>
          </cell>
          <cell r="C2324">
            <v>7.5</v>
          </cell>
          <cell r="D2324">
            <v>0</v>
          </cell>
          <cell r="E2324">
            <v>7.5</v>
          </cell>
          <cell r="F2324">
            <v>7.65</v>
          </cell>
          <cell r="G2324">
            <v>7.86</v>
          </cell>
          <cell r="H2324">
            <v>8.4600000000000009</v>
          </cell>
          <cell r="I2324">
            <v>8.91</v>
          </cell>
        </row>
        <row r="2325">
          <cell r="A2325">
            <v>108480</v>
          </cell>
          <cell r="B2325" t="str">
            <v/>
          </cell>
          <cell r="C2325">
            <v>7.5</v>
          </cell>
          <cell r="D2325">
            <v>0</v>
          </cell>
          <cell r="E2325">
            <v>7.5</v>
          </cell>
          <cell r="F2325">
            <v>7.65</v>
          </cell>
          <cell r="G2325">
            <v>7.86</v>
          </cell>
          <cell r="H2325">
            <v>8.4600000000000009</v>
          </cell>
          <cell r="I2325">
            <v>8.91</v>
          </cell>
        </row>
        <row r="2326">
          <cell r="A2326">
            <v>108490</v>
          </cell>
          <cell r="B2326" t="str">
            <v/>
          </cell>
          <cell r="C2326">
            <v>7.5</v>
          </cell>
          <cell r="D2326">
            <v>0</v>
          </cell>
          <cell r="E2326">
            <v>7.5</v>
          </cell>
          <cell r="F2326">
            <v>7.65</v>
          </cell>
          <cell r="G2326">
            <v>7.86</v>
          </cell>
          <cell r="H2326">
            <v>8.4600000000000009</v>
          </cell>
          <cell r="I2326">
            <v>8.91</v>
          </cell>
        </row>
        <row r="2327">
          <cell r="A2327">
            <v>108500</v>
          </cell>
          <cell r="B2327" t="str">
            <v/>
          </cell>
          <cell r="C2327">
            <v>7.5</v>
          </cell>
          <cell r="D2327">
            <v>0</v>
          </cell>
          <cell r="E2327">
            <v>7.5</v>
          </cell>
          <cell r="F2327">
            <v>7.65</v>
          </cell>
          <cell r="G2327">
            <v>7.86</v>
          </cell>
          <cell r="H2327">
            <v>8.4600000000000009</v>
          </cell>
          <cell r="I2327">
            <v>8.91</v>
          </cell>
        </row>
        <row r="2328">
          <cell r="A2328">
            <v>108510</v>
          </cell>
          <cell r="B2328" t="str">
            <v/>
          </cell>
          <cell r="C2328">
            <v>7.5</v>
          </cell>
          <cell r="D2328">
            <v>0</v>
          </cell>
          <cell r="E2328">
            <v>7.5</v>
          </cell>
          <cell r="F2328">
            <v>7.65</v>
          </cell>
          <cell r="G2328">
            <v>7.86</v>
          </cell>
          <cell r="H2328">
            <v>8.4600000000000009</v>
          </cell>
          <cell r="I2328">
            <v>8.91</v>
          </cell>
        </row>
        <row r="2329">
          <cell r="A2329">
            <v>108520</v>
          </cell>
          <cell r="B2329" t="str">
            <v/>
          </cell>
          <cell r="C2329">
            <v>7.5</v>
          </cell>
          <cell r="D2329">
            <v>0</v>
          </cell>
          <cell r="E2329">
            <v>7.5</v>
          </cell>
          <cell r="F2329">
            <v>7.65</v>
          </cell>
          <cell r="G2329">
            <v>7.86</v>
          </cell>
          <cell r="H2329">
            <v>8.4600000000000009</v>
          </cell>
          <cell r="I2329">
            <v>8.91</v>
          </cell>
        </row>
        <row r="2330">
          <cell r="A2330">
            <v>108530</v>
          </cell>
          <cell r="B2330" t="str">
            <v/>
          </cell>
          <cell r="C2330">
            <v>7.5</v>
          </cell>
          <cell r="D2330">
            <v>0</v>
          </cell>
          <cell r="E2330">
            <v>7.5</v>
          </cell>
          <cell r="F2330">
            <v>7.65</v>
          </cell>
          <cell r="G2330">
            <v>7.86</v>
          </cell>
          <cell r="H2330">
            <v>8.4600000000000009</v>
          </cell>
          <cell r="I2330">
            <v>8.91</v>
          </cell>
        </row>
        <row r="2331">
          <cell r="A2331">
            <v>108540</v>
          </cell>
          <cell r="B2331" t="str">
            <v/>
          </cell>
          <cell r="C2331">
            <v>7.5</v>
          </cell>
          <cell r="D2331">
            <v>0</v>
          </cell>
          <cell r="E2331">
            <v>7.5</v>
          </cell>
          <cell r="F2331">
            <v>7.65</v>
          </cell>
          <cell r="G2331">
            <v>7.86</v>
          </cell>
          <cell r="H2331">
            <v>8.4600000000000009</v>
          </cell>
          <cell r="I2331">
            <v>8.91</v>
          </cell>
        </row>
        <row r="2332">
          <cell r="A2332">
            <v>108550</v>
          </cell>
          <cell r="B2332" t="str">
            <v/>
          </cell>
          <cell r="C2332">
            <v>7.5</v>
          </cell>
          <cell r="D2332">
            <v>0</v>
          </cell>
          <cell r="E2332">
            <v>7.5</v>
          </cell>
          <cell r="F2332">
            <v>7.65</v>
          </cell>
          <cell r="G2332">
            <v>7.86</v>
          </cell>
          <cell r="H2332">
            <v>8.4600000000000009</v>
          </cell>
          <cell r="I2332">
            <v>8.91</v>
          </cell>
        </row>
        <row r="2333">
          <cell r="A2333">
            <v>108560</v>
          </cell>
          <cell r="B2333" t="str">
            <v/>
          </cell>
          <cell r="C2333">
            <v>7.5</v>
          </cell>
          <cell r="D2333">
            <v>0</v>
          </cell>
          <cell r="E2333">
            <v>7.5</v>
          </cell>
          <cell r="F2333">
            <v>7.65</v>
          </cell>
          <cell r="G2333">
            <v>7.86</v>
          </cell>
          <cell r="H2333">
            <v>8.4600000000000009</v>
          </cell>
          <cell r="I2333">
            <v>8.91</v>
          </cell>
        </row>
        <row r="2334">
          <cell r="A2334">
            <v>108570</v>
          </cell>
          <cell r="B2334" t="str">
            <v/>
          </cell>
          <cell r="C2334">
            <v>7.5</v>
          </cell>
          <cell r="D2334">
            <v>0</v>
          </cell>
          <cell r="E2334">
            <v>7.5</v>
          </cell>
          <cell r="F2334">
            <v>7.65</v>
          </cell>
          <cell r="G2334">
            <v>7.86</v>
          </cell>
          <cell r="H2334">
            <v>8.4600000000000009</v>
          </cell>
          <cell r="I2334">
            <v>8.91</v>
          </cell>
        </row>
        <row r="2335">
          <cell r="A2335">
            <v>108580</v>
          </cell>
          <cell r="B2335" t="str">
            <v/>
          </cell>
          <cell r="C2335">
            <v>7.5</v>
          </cell>
          <cell r="D2335">
            <v>0</v>
          </cell>
          <cell r="E2335">
            <v>7.5</v>
          </cell>
          <cell r="F2335">
            <v>7.65</v>
          </cell>
          <cell r="G2335">
            <v>7.86</v>
          </cell>
          <cell r="H2335">
            <v>8.4600000000000009</v>
          </cell>
          <cell r="I2335">
            <v>8.91</v>
          </cell>
        </row>
        <row r="2336">
          <cell r="A2336">
            <v>108590</v>
          </cell>
          <cell r="B2336" t="str">
            <v/>
          </cell>
          <cell r="C2336">
            <v>7.5</v>
          </cell>
          <cell r="D2336">
            <v>0</v>
          </cell>
          <cell r="E2336">
            <v>7.5</v>
          </cell>
          <cell r="F2336">
            <v>7.65</v>
          </cell>
          <cell r="G2336">
            <v>7.86</v>
          </cell>
          <cell r="H2336">
            <v>8.4600000000000009</v>
          </cell>
          <cell r="I2336">
            <v>8.91</v>
          </cell>
        </row>
        <row r="2337">
          <cell r="A2337">
            <v>108600</v>
          </cell>
          <cell r="B2337" t="str">
            <v/>
          </cell>
          <cell r="C2337">
            <v>7.5</v>
          </cell>
          <cell r="D2337">
            <v>0</v>
          </cell>
          <cell r="E2337">
            <v>7.5</v>
          </cell>
          <cell r="F2337">
            <v>7.65</v>
          </cell>
          <cell r="G2337">
            <v>7.86</v>
          </cell>
          <cell r="H2337">
            <v>8.4600000000000009</v>
          </cell>
          <cell r="I2337">
            <v>8.91</v>
          </cell>
        </row>
        <row r="2338">
          <cell r="A2338">
            <v>108610</v>
          </cell>
          <cell r="B2338" t="str">
            <v/>
          </cell>
          <cell r="C2338">
            <v>7.5</v>
          </cell>
          <cell r="D2338">
            <v>0</v>
          </cell>
          <cell r="E2338">
            <v>7.5</v>
          </cell>
          <cell r="F2338">
            <v>7.65</v>
          </cell>
          <cell r="G2338">
            <v>7.86</v>
          </cell>
          <cell r="H2338">
            <v>8.4600000000000009</v>
          </cell>
          <cell r="I2338">
            <v>8.91</v>
          </cell>
        </row>
        <row r="2339">
          <cell r="A2339">
            <v>108620</v>
          </cell>
          <cell r="B2339" t="str">
            <v/>
          </cell>
          <cell r="C2339">
            <v>7.5</v>
          </cell>
          <cell r="D2339">
            <v>0</v>
          </cell>
          <cell r="E2339">
            <v>7.5</v>
          </cell>
          <cell r="F2339">
            <v>7.65</v>
          </cell>
          <cell r="G2339">
            <v>7.86</v>
          </cell>
          <cell r="H2339">
            <v>8.4600000000000009</v>
          </cell>
          <cell r="I2339">
            <v>8.91</v>
          </cell>
        </row>
        <row r="2340">
          <cell r="A2340">
            <v>108630</v>
          </cell>
          <cell r="B2340" t="str">
            <v/>
          </cell>
          <cell r="C2340">
            <v>7.5</v>
          </cell>
          <cell r="D2340">
            <v>0</v>
          </cell>
          <cell r="E2340">
            <v>7.5</v>
          </cell>
          <cell r="F2340">
            <v>7.65</v>
          </cell>
          <cell r="G2340">
            <v>7.86</v>
          </cell>
          <cell r="H2340">
            <v>8.4600000000000009</v>
          </cell>
          <cell r="I2340">
            <v>8.91</v>
          </cell>
        </row>
        <row r="2341">
          <cell r="A2341">
            <v>108640</v>
          </cell>
          <cell r="B2341" t="str">
            <v/>
          </cell>
          <cell r="C2341">
            <v>7.5</v>
          </cell>
          <cell r="D2341">
            <v>0</v>
          </cell>
          <cell r="E2341">
            <v>7.5</v>
          </cell>
          <cell r="F2341">
            <v>7.65</v>
          </cell>
          <cell r="G2341">
            <v>7.86</v>
          </cell>
          <cell r="H2341">
            <v>8.4600000000000009</v>
          </cell>
          <cell r="I2341">
            <v>8.91</v>
          </cell>
        </row>
        <row r="2342">
          <cell r="A2342">
            <v>108650</v>
          </cell>
          <cell r="B2342" t="str">
            <v/>
          </cell>
          <cell r="C2342">
            <v>7.5</v>
          </cell>
          <cell r="D2342">
            <v>0</v>
          </cell>
          <cell r="E2342">
            <v>7.5</v>
          </cell>
          <cell r="F2342">
            <v>7.65</v>
          </cell>
          <cell r="G2342">
            <v>7.86</v>
          </cell>
          <cell r="H2342">
            <v>8.4600000000000009</v>
          </cell>
          <cell r="I2342">
            <v>8.91</v>
          </cell>
        </row>
        <row r="2343">
          <cell r="A2343">
            <v>108660</v>
          </cell>
          <cell r="B2343" t="str">
            <v/>
          </cell>
          <cell r="C2343">
            <v>7.5</v>
          </cell>
          <cell r="D2343">
            <v>0</v>
          </cell>
          <cell r="E2343">
            <v>7.5</v>
          </cell>
          <cell r="F2343">
            <v>7.65</v>
          </cell>
          <cell r="G2343">
            <v>7.86</v>
          </cell>
          <cell r="H2343">
            <v>8.4600000000000009</v>
          </cell>
          <cell r="I2343">
            <v>8.91</v>
          </cell>
        </row>
        <row r="2344">
          <cell r="A2344">
            <v>108670</v>
          </cell>
          <cell r="B2344" t="str">
            <v/>
          </cell>
          <cell r="C2344">
            <v>7.5</v>
          </cell>
          <cell r="D2344">
            <v>0</v>
          </cell>
          <cell r="E2344">
            <v>7.5</v>
          </cell>
          <cell r="F2344">
            <v>7.65</v>
          </cell>
          <cell r="G2344">
            <v>7.86</v>
          </cell>
          <cell r="H2344">
            <v>8.4600000000000009</v>
          </cell>
          <cell r="I2344">
            <v>8.91</v>
          </cell>
        </row>
        <row r="2345">
          <cell r="A2345">
            <v>108680</v>
          </cell>
          <cell r="B2345" t="str">
            <v/>
          </cell>
          <cell r="C2345">
            <v>7.5</v>
          </cell>
          <cell r="D2345">
            <v>0</v>
          </cell>
          <cell r="E2345">
            <v>7.5</v>
          </cell>
          <cell r="F2345">
            <v>7.65</v>
          </cell>
          <cell r="G2345">
            <v>7.86</v>
          </cell>
          <cell r="H2345">
            <v>8.4600000000000009</v>
          </cell>
          <cell r="I2345">
            <v>8.91</v>
          </cell>
        </row>
        <row r="2346">
          <cell r="A2346">
            <v>108690</v>
          </cell>
          <cell r="B2346" t="str">
            <v/>
          </cell>
          <cell r="C2346">
            <v>7.5</v>
          </cell>
          <cell r="D2346">
            <v>0</v>
          </cell>
          <cell r="E2346">
            <v>7.5</v>
          </cell>
          <cell r="F2346">
            <v>7.65</v>
          </cell>
          <cell r="G2346">
            <v>7.86</v>
          </cell>
          <cell r="H2346">
            <v>8.4600000000000009</v>
          </cell>
          <cell r="I2346">
            <v>8.91</v>
          </cell>
        </row>
        <row r="2347">
          <cell r="A2347">
            <v>108700</v>
          </cell>
          <cell r="B2347" t="str">
            <v/>
          </cell>
          <cell r="C2347">
            <v>7.5</v>
          </cell>
          <cell r="D2347">
            <v>0</v>
          </cell>
          <cell r="E2347">
            <v>7.5</v>
          </cell>
          <cell r="F2347">
            <v>7.65</v>
          </cell>
          <cell r="G2347">
            <v>7.86</v>
          </cell>
          <cell r="H2347">
            <v>8.4600000000000009</v>
          </cell>
          <cell r="I2347">
            <v>8.91</v>
          </cell>
        </row>
        <row r="2348">
          <cell r="A2348">
            <v>108710</v>
          </cell>
          <cell r="B2348" t="str">
            <v/>
          </cell>
          <cell r="C2348">
            <v>7.5</v>
          </cell>
          <cell r="D2348">
            <v>0</v>
          </cell>
          <cell r="E2348">
            <v>7.5</v>
          </cell>
          <cell r="F2348">
            <v>7.65</v>
          </cell>
          <cell r="G2348">
            <v>7.86</v>
          </cell>
          <cell r="H2348">
            <v>8.4600000000000009</v>
          </cell>
          <cell r="I2348">
            <v>8.91</v>
          </cell>
        </row>
        <row r="2349">
          <cell r="A2349">
            <v>108720</v>
          </cell>
          <cell r="B2349" t="str">
            <v/>
          </cell>
          <cell r="C2349">
            <v>7.5</v>
          </cell>
          <cell r="D2349">
            <v>0</v>
          </cell>
          <cell r="E2349">
            <v>7.5</v>
          </cell>
          <cell r="F2349">
            <v>7.65</v>
          </cell>
          <cell r="G2349">
            <v>7.86</v>
          </cell>
          <cell r="H2349">
            <v>8.4600000000000009</v>
          </cell>
          <cell r="I2349">
            <v>8.91</v>
          </cell>
        </row>
        <row r="2350">
          <cell r="A2350">
            <v>108730</v>
          </cell>
          <cell r="B2350" t="str">
            <v/>
          </cell>
          <cell r="C2350">
            <v>7.5</v>
          </cell>
          <cell r="D2350">
            <v>0</v>
          </cell>
          <cell r="E2350">
            <v>7.5</v>
          </cell>
          <cell r="F2350">
            <v>7.65</v>
          </cell>
          <cell r="G2350">
            <v>7.86</v>
          </cell>
          <cell r="H2350">
            <v>8.4600000000000009</v>
          </cell>
          <cell r="I2350">
            <v>8.91</v>
          </cell>
        </row>
        <row r="2351">
          <cell r="A2351">
            <v>108740</v>
          </cell>
          <cell r="B2351" t="str">
            <v/>
          </cell>
          <cell r="C2351">
            <v>7.5</v>
          </cell>
          <cell r="D2351">
            <v>0</v>
          </cell>
          <cell r="E2351">
            <v>7.5</v>
          </cell>
          <cell r="F2351">
            <v>7.65</v>
          </cell>
          <cell r="G2351">
            <v>7.86</v>
          </cell>
          <cell r="H2351">
            <v>8.4600000000000009</v>
          </cell>
          <cell r="I2351">
            <v>8.91</v>
          </cell>
        </row>
        <row r="2352">
          <cell r="A2352">
            <v>108750</v>
          </cell>
          <cell r="B2352" t="str">
            <v/>
          </cell>
          <cell r="C2352">
            <v>7.5</v>
          </cell>
          <cell r="D2352">
            <v>0</v>
          </cell>
          <cell r="E2352">
            <v>7.5</v>
          </cell>
          <cell r="F2352">
            <v>7.65</v>
          </cell>
          <cell r="G2352">
            <v>7.86</v>
          </cell>
          <cell r="H2352">
            <v>8.4600000000000009</v>
          </cell>
          <cell r="I2352">
            <v>8.91</v>
          </cell>
        </row>
        <row r="2353">
          <cell r="A2353">
            <v>108760</v>
          </cell>
          <cell r="B2353" t="str">
            <v/>
          </cell>
          <cell r="C2353">
            <v>7.5</v>
          </cell>
          <cell r="D2353">
            <v>0</v>
          </cell>
          <cell r="E2353">
            <v>7.5</v>
          </cell>
          <cell r="F2353">
            <v>7.65</v>
          </cell>
          <cell r="G2353">
            <v>7.86</v>
          </cell>
          <cell r="H2353">
            <v>8.4600000000000009</v>
          </cell>
          <cell r="I2353">
            <v>8.91</v>
          </cell>
        </row>
        <row r="2354">
          <cell r="A2354">
            <v>108770</v>
          </cell>
          <cell r="B2354" t="str">
            <v/>
          </cell>
          <cell r="C2354">
            <v>7.5</v>
          </cell>
          <cell r="D2354">
            <v>0</v>
          </cell>
          <cell r="E2354">
            <v>7.5</v>
          </cell>
          <cell r="F2354">
            <v>7.65</v>
          </cell>
          <cell r="G2354">
            <v>7.86</v>
          </cell>
          <cell r="H2354">
            <v>8.4600000000000009</v>
          </cell>
          <cell r="I2354">
            <v>8.91</v>
          </cell>
        </row>
        <row r="2355">
          <cell r="A2355">
            <v>108780</v>
          </cell>
          <cell r="B2355" t="str">
            <v/>
          </cell>
          <cell r="C2355">
            <v>7.5</v>
          </cell>
          <cell r="D2355">
            <v>0</v>
          </cell>
          <cell r="E2355">
            <v>7.5</v>
          </cell>
          <cell r="F2355">
            <v>7.65</v>
          </cell>
          <cell r="G2355">
            <v>7.86</v>
          </cell>
          <cell r="H2355">
            <v>8.4600000000000009</v>
          </cell>
          <cell r="I2355">
            <v>8.91</v>
          </cell>
        </row>
        <row r="2356">
          <cell r="A2356">
            <v>108790</v>
          </cell>
          <cell r="B2356" t="str">
            <v/>
          </cell>
          <cell r="C2356">
            <v>7.5</v>
          </cell>
          <cell r="D2356">
            <v>0</v>
          </cell>
          <cell r="E2356">
            <v>7.5</v>
          </cell>
          <cell r="F2356">
            <v>7.65</v>
          </cell>
          <cell r="G2356">
            <v>7.86</v>
          </cell>
          <cell r="H2356">
            <v>8.4600000000000009</v>
          </cell>
          <cell r="I2356">
            <v>8.91</v>
          </cell>
        </row>
        <row r="2357">
          <cell r="A2357">
            <v>108800</v>
          </cell>
          <cell r="B2357" t="str">
            <v/>
          </cell>
          <cell r="C2357">
            <v>7.5</v>
          </cell>
          <cell r="D2357">
            <v>0</v>
          </cell>
          <cell r="E2357">
            <v>7.5</v>
          </cell>
          <cell r="F2357">
            <v>7.65</v>
          </cell>
          <cell r="G2357">
            <v>7.86</v>
          </cell>
          <cell r="H2357">
            <v>8.4600000000000009</v>
          </cell>
          <cell r="I2357">
            <v>8.91</v>
          </cell>
        </row>
        <row r="2358">
          <cell r="A2358">
            <v>108810</v>
          </cell>
          <cell r="B2358" t="str">
            <v/>
          </cell>
          <cell r="C2358">
            <v>7.5</v>
          </cell>
          <cell r="D2358">
            <v>0</v>
          </cell>
          <cell r="E2358">
            <v>7.5</v>
          </cell>
          <cell r="F2358">
            <v>7.65</v>
          </cell>
          <cell r="G2358">
            <v>7.86</v>
          </cell>
          <cell r="H2358">
            <v>8.4600000000000009</v>
          </cell>
          <cell r="I2358">
            <v>8.91</v>
          </cell>
        </row>
        <row r="2359">
          <cell r="A2359">
            <v>108820</v>
          </cell>
          <cell r="B2359" t="str">
            <v/>
          </cell>
          <cell r="C2359">
            <v>7.5</v>
          </cell>
          <cell r="D2359">
            <v>0</v>
          </cell>
          <cell r="E2359">
            <v>7.5</v>
          </cell>
          <cell r="F2359">
            <v>7.65</v>
          </cell>
          <cell r="G2359">
            <v>7.86</v>
          </cell>
          <cell r="H2359">
            <v>8.4600000000000009</v>
          </cell>
          <cell r="I2359">
            <v>8.91</v>
          </cell>
        </row>
        <row r="2360">
          <cell r="A2360">
            <v>108828.48</v>
          </cell>
          <cell r="B2360" t="str">
            <v>BS</v>
          </cell>
          <cell r="C2360">
            <v>7.5</v>
          </cell>
          <cell r="D2360">
            <v>0</v>
          </cell>
          <cell r="E2360">
            <v>7.5</v>
          </cell>
          <cell r="F2360">
            <v>7.65</v>
          </cell>
          <cell r="G2360">
            <v>7.86</v>
          </cell>
          <cell r="H2360">
            <v>8.4600000000000009</v>
          </cell>
          <cell r="I2360">
            <v>8.91</v>
          </cell>
        </row>
        <row r="2361">
          <cell r="A2361">
            <v>108830</v>
          </cell>
          <cell r="B2361" t="str">
            <v/>
          </cell>
          <cell r="C2361">
            <v>7.5</v>
          </cell>
          <cell r="D2361">
            <v>0</v>
          </cell>
          <cell r="E2361">
            <v>7.5</v>
          </cell>
          <cell r="F2361">
            <v>7.65</v>
          </cell>
          <cell r="G2361">
            <v>7.86</v>
          </cell>
          <cell r="H2361">
            <v>8.4600000000000009</v>
          </cell>
          <cell r="I2361">
            <v>8.91</v>
          </cell>
        </row>
        <row r="2362">
          <cell r="A2362">
            <v>108840</v>
          </cell>
          <cell r="B2362" t="str">
            <v/>
          </cell>
          <cell r="C2362">
            <v>7.5</v>
          </cell>
          <cell r="D2362">
            <v>0</v>
          </cell>
          <cell r="E2362">
            <v>7.5</v>
          </cell>
          <cell r="F2362">
            <v>7.65</v>
          </cell>
          <cell r="G2362">
            <v>7.86</v>
          </cell>
          <cell r="H2362">
            <v>8.4600000000000009</v>
          </cell>
          <cell r="I2362">
            <v>8.91</v>
          </cell>
        </row>
        <row r="2363">
          <cell r="A2363">
            <v>108850</v>
          </cell>
          <cell r="B2363" t="str">
            <v/>
          </cell>
          <cell r="C2363">
            <v>7.5</v>
          </cell>
          <cell r="D2363">
            <v>0</v>
          </cell>
          <cell r="E2363">
            <v>7.5</v>
          </cell>
          <cell r="F2363">
            <v>7.65</v>
          </cell>
          <cell r="G2363">
            <v>7.86</v>
          </cell>
          <cell r="H2363">
            <v>8.4600000000000009</v>
          </cell>
          <cell r="I2363">
            <v>8.91</v>
          </cell>
        </row>
        <row r="2364">
          <cell r="A2364">
            <v>108858.48</v>
          </cell>
          <cell r="B2364" t="str">
            <v>PX</v>
          </cell>
          <cell r="C2364">
            <v>7.5</v>
          </cell>
          <cell r="D2364">
            <v>0</v>
          </cell>
          <cell r="E2364">
            <v>7.5</v>
          </cell>
          <cell r="F2364">
            <v>7.65</v>
          </cell>
          <cell r="G2364">
            <v>7.86</v>
          </cell>
          <cell r="H2364">
            <v>8.4600000000000009</v>
          </cell>
          <cell r="I2364">
            <v>8.91</v>
          </cell>
        </row>
        <row r="2365">
          <cell r="A2365">
            <v>108860</v>
          </cell>
          <cell r="B2365" t="str">
            <v/>
          </cell>
          <cell r="C2365">
            <v>7.5</v>
          </cell>
          <cell r="D2365">
            <v>0</v>
          </cell>
          <cell r="E2365">
            <v>7.5</v>
          </cell>
          <cell r="F2365">
            <v>7.65</v>
          </cell>
          <cell r="G2365">
            <v>7.86</v>
          </cell>
          <cell r="H2365">
            <v>8.4600000000000009</v>
          </cell>
          <cell r="I2365">
            <v>8.91</v>
          </cell>
        </row>
        <row r="2366">
          <cell r="A2366">
            <v>108870</v>
          </cell>
          <cell r="B2366" t="str">
            <v/>
          </cell>
          <cell r="C2366">
            <v>7.5</v>
          </cell>
          <cell r="D2366">
            <v>0.23</v>
          </cell>
          <cell r="E2366">
            <v>7.73</v>
          </cell>
          <cell r="F2366">
            <v>7.8800000000000008</v>
          </cell>
          <cell r="G2366">
            <v>8.0900000000000016</v>
          </cell>
          <cell r="H2366">
            <v>8.6900000000000013</v>
          </cell>
          <cell r="I2366">
            <v>9.14</v>
          </cell>
        </row>
        <row r="2367">
          <cell r="A2367">
            <v>108873.48</v>
          </cell>
          <cell r="B2367" t="str">
            <v>PC</v>
          </cell>
          <cell r="C2367">
            <v>7.5</v>
          </cell>
          <cell r="D2367">
            <v>0.3</v>
          </cell>
          <cell r="E2367">
            <v>7.8</v>
          </cell>
          <cell r="F2367">
            <v>7.95</v>
          </cell>
          <cell r="G2367">
            <v>8.16</v>
          </cell>
          <cell r="H2367">
            <v>8.76</v>
          </cell>
          <cell r="I2367">
            <v>9.2099999999999991</v>
          </cell>
        </row>
        <row r="2368">
          <cell r="A2368">
            <v>108880</v>
          </cell>
          <cell r="B2368" t="str">
            <v/>
          </cell>
          <cell r="C2368">
            <v>7.5</v>
          </cell>
          <cell r="D2368">
            <v>0.43</v>
          </cell>
          <cell r="E2368">
            <v>7.93</v>
          </cell>
          <cell r="F2368">
            <v>8.08</v>
          </cell>
          <cell r="G2368">
            <v>8.2900000000000009</v>
          </cell>
          <cell r="H2368">
            <v>8.89</v>
          </cell>
          <cell r="I2368">
            <v>9.34</v>
          </cell>
        </row>
        <row r="2369">
          <cell r="A2369">
            <v>108888.48</v>
          </cell>
          <cell r="B2369" t="str">
            <v>PY - MSE</v>
          </cell>
          <cell r="C2369">
            <v>7.5</v>
          </cell>
          <cell r="D2369">
            <v>0.6</v>
          </cell>
          <cell r="E2369">
            <v>8.1</v>
          </cell>
          <cell r="F2369">
            <v>8.25</v>
          </cell>
          <cell r="G2369">
            <v>8.4600000000000009</v>
          </cell>
          <cell r="H2369">
            <v>9.06</v>
          </cell>
          <cell r="I2369">
            <v>9.51</v>
          </cell>
        </row>
        <row r="2370">
          <cell r="A2370">
            <v>108890</v>
          </cell>
          <cell r="B2370" t="str">
            <v/>
          </cell>
          <cell r="C2370">
            <v>7.5</v>
          </cell>
          <cell r="D2370">
            <v>0.6</v>
          </cell>
          <cell r="E2370">
            <v>8.1</v>
          </cell>
          <cell r="F2370">
            <v>8.25</v>
          </cell>
          <cell r="G2370">
            <v>8.4600000000000009</v>
          </cell>
          <cell r="H2370">
            <v>9.06</v>
          </cell>
          <cell r="I2370">
            <v>9.51</v>
          </cell>
        </row>
        <row r="2371">
          <cell r="A2371">
            <v>108900</v>
          </cell>
          <cell r="B2371" t="str">
            <v/>
          </cell>
          <cell r="C2371">
            <v>7.5</v>
          </cell>
          <cell r="D2371">
            <v>0.6</v>
          </cell>
          <cell r="E2371">
            <v>8.1</v>
          </cell>
          <cell r="F2371">
            <v>8.25</v>
          </cell>
          <cell r="G2371">
            <v>8.4600000000000009</v>
          </cell>
          <cell r="H2371">
            <v>9.06</v>
          </cell>
          <cell r="I2371">
            <v>9.51</v>
          </cell>
        </row>
        <row r="2372">
          <cell r="A2372">
            <v>108910</v>
          </cell>
          <cell r="B2372" t="str">
            <v/>
          </cell>
          <cell r="C2372">
            <v>7.5</v>
          </cell>
          <cell r="D2372">
            <v>0.6</v>
          </cell>
          <cell r="E2372">
            <v>8.1</v>
          </cell>
          <cell r="F2372">
            <v>8.25</v>
          </cell>
          <cell r="G2372">
            <v>8.4600000000000009</v>
          </cell>
          <cell r="H2372">
            <v>9.06</v>
          </cell>
          <cell r="I2372">
            <v>9.51</v>
          </cell>
        </row>
        <row r="2373">
          <cell r="A2373">
            <v>108920</v>
          </cell>
          <cell r="B2373" t="str">
            <v/>
          </cell>
          <cell r="C2373">
            <v>7.5</v>
          </cell>
          <cell r="D2373">
            <v>0.6</v>
          </cell>
          <cell r="E2373">
            <v>8.1</v>
          </cell>
          <cell r="F2373">
            <v>8.25</v>
          </cell>
          <cell r="G2373">
            <v>8.4600000000000009</v>
          </cell>
          <cell r="H2373">
            <v>9.06</v>
          </cell>
          <cell r="I2373">
            <v>9.51</v>
          </cell>
        </row>
        <row r="2374">
          <cell r="A2374">
            <v>108930</v>
          </cell>
          <cell r="B2374" t="str">
            <v/>
          </cell>
          <cell r="C2374">
            <v>7.5</v>
          </cell>
          <cell r="D2374">
            <v>0.6</v>
          </cell>
          <cell r="E2374">
            <v>8.1</v>
          </cell>
          <cell r="F2374">
            <v>8.25</v>
          </cell>
          <cell r="G2374">
            <v>8.4600000000000009</v>
          </cell>
          <cell r="H2374">
            <v>9.06</v>
          </cell>
          <cell r="I2374">
            <v>9.51</v>
          </cell>
        </row>
        <row r="2375">
          <cell r="A2375">
            <v>108940</v>
          </cell>
          <cell r="B2375" t="str">
            <v/>
          </cell>
          <cell r="C2375">
            <v>7.5</v>
          </cell>
          <cell r="D2375">
            <v>0.6</v>
          </cell>
          <cell r="E2375">
            <v>8.1</v>
          </cell>
          <cell r="F2375">
            <v>8.25</v>
          </cell>
          <cell r="G2375">
            <v>8.4600000000000009</v>
          </cell>
          <cell r="H2375">
            <v>9.06</v>
          </cell>
          <cell r="I2375">
            <v>9.51</v>
          </cell>
        </row>
        <row r="2376">
          <cell r="A2376">
            <v>108950</v>
          </cell>
          <cell r="B2376" t="str">
            <v/>
          </cell>
          <cell r="C2376">
            <v>7.5</v>
          </cell>
          <cell r="D2376">
            <v>0.6</v>
          </cell>
          <cell r="E2376">
            <v>8.1</v>
          </cell>
          <cell r="F2376">
            <v>8.25</v>
          </cell>
          <cell r="G2376">
            <v>8.4600000000000009</v>
          </cell>
          <cell r="H2376">
            <v>9.06</v>
          </cell>
          <cell r="I2376">
            <v>9.51</v>
          </cell>
        </row>
        <row r="2377">
          <cell r="A2377">
            <v>108960</v>
          </cell>
          <cell r="B2377" t="str">
            <v/>
          </cell>
          <cell r="C2377">
            <v>7.5</v>
          </cell>
          <cell r="D2377">
            <v>0.6</v>
          </cell>
          <cell r="E2377">
            <v>8.1</v>
          </cell>
          <cell r="F2377">
            <v>8.25</v>
          </cell>
          <cell r="G2377">
            <v>8.4600000000000009</v>
          </cell>
          <cell r="H2377">
            <v>9.06</v>
          </cell>
          <cell r="I2377">
            <v>9.51</v>
          </cell>
        </row>
        <row r="2378">
          <cell r="A2378">
            <v>108970</v>
          </cell>
          <cell r="B2378" t="str">
            <v/>
          </cell>
          <cell r="C2378">
            <v>7.5</v>
          </cell>
          <cell r="D2378">
            <v>0.6</v>
          </cell>
          <cell r="E2378">
            <v>8.1</v>
          </cell>
          <cell r="F2378">
            <v>8.25</v>
          </cell>
          <cell r="G2378">
            <v>8.4600000000000009</v>
          </cell>
          <cell r="H2378">
            <v>9.06</v>
          </cell>
          <cell r="I2378">
            <v>9.51</v>
          </cell>
        </row>
        <row r="2379">
          <cell r="A2379">
            <v>108980</v>
          </cell>
          <cell r="B2379" t="str">
            <v/>
          </cell>
          <cell r="C2379">
            <v>7.5</v>
          </cell>
          <cell r="D2379">
            <v>0.6</v>
          </cell>
          <cell r="E2379">
            <v>8.1</v>
          </cell>
          <cell r="F2379">
            <v>8.25</v>
          </cell>
          <cell r="G2379">
            <v>8.4600000000000009</v>
          </cell>
          <cell r="H2379">
            <v>9.06</v>
          </cell>
          <cell r="I2379">
            <v>9.51</v>
          </cell>
        </row>
        <row r="2380">
          <cell r="A2380">
            <v>108990</v>
          </cell>
          <cell r="B2380" t="str">
            <v/>
          </cell>
          <cell r="C2380">
            <v>7.5</v>
          </cell>
          <cell r="D2380">
            <v>0.6</v>
          </cell>
          <cell r="E2380">
            <v>8.1</v>
          </cell>
          <cell r="F2380">
            <v>8.25</v>
          </cell>
          <cell r="G2380">
            <v>8.4600000000000009</v>
          </cell>
          <cell r="H2380">
            <v>9.06</v>
          </cell>
          <cell r="I2380">
            <v>9.51</v>
          </cell>
        </row>
        <row r="2381">
          <cell r="A2381">
            <v>109000</v>
          </cell>
          <cell r="B2381" t="str">
            <v/>
          </cell>
          <cell r="C2381">
            <v>7.5</v>
          </cell>
          <cell r="D2381">
            <v>0.6</v>
          </cell>
          <cell r="E2381">
            <v>8.1</v>
          </cell>
          <cell r="F2381">
            <v>8.25</v>
          </cell>
          <cell r="G2381">
            <v>8.4600000000000009</v>
          </cell>
          <cell r="H2381">
            <v>9.06</v>
          </cell>
          <cell r="I2381">
            <v>9.51</v>
          </cell>
        </row>
        <row r="2400">
          <cell r="A2400">
            <v>109000</v>
          </cell>
          <cell r="B2400" t="str">
            <v/>
          </cell>
          <cell r="C2400">
            <v>7.5</v>
          </cell>
          <cell r="D2400">
            <v>0.6</v>
          </cell>
          <cell r="E2400">
            <v>8.1</v>
          </cell>
          <cell r="F2400">
            <v>8.25</v>
          </cell>
          <cell r="G2400">
            <v>8.4600000000000009</v>
          </cell>
          <cell r="H2400">
            <v>9.06</v>
          </cell>
          <cell r="I2400">
            <v>9.51</v>
          </cell>
        </row>
        <row r="2401">
          <cell r="A2401">
            <v>109010</v>
          </cell>
          <cell r="B2401" t="str">
            <v/>
          </cell>
          <cell r="C2401">
            <v>7.5</v>
          </cell>
          <cell r="D2401">
            <v>0.6</v>
          </cell>
          <cell r="E2401">
            <v>8.1</v>
          </cell>
          <cell r="F2401">
            <v>8.25</v>
          </cell>
          <cell r="G2401">
            <v>8.4600000000000009</v>
          </cell>
          <cell r="H2401">
            <v>9.06</v>
          </cell>
          <cell r="I2401">
            <v>9.51</v>
          </cell>
        </row>
        <row r="2402">
          <cell r="A2402">
            <v>109017.41</v>
          </cell>
          <cell r="B2402" t="str">
            <v>PY - MSE</v>
          </cell>
          <cell r="C2402">
            <v>7.5</v>
          </cell>
          <cell r="D2402">
            <v>0.6</v>
          </cell>
          <cell r="E2402">
            <v>8.1</v>
          </cell>
          <cell r="F2402">
            <v>8.25</v>
          </cell>
          <cell r="G2402">
            <v>8.4600000000000009</v>
          </cell>
          <cell r="H2402">
            <v>9.06</v>
          </cell>
          <cell r="I2402">
            <v>9.51</v>
          </cell>
        </row>
        <row r="2403">
          <cell r="A2403">
            <v>109020</v>
          </cell>
          <cell r="B2403" t="str">
            <v/>
          </cell>
          <cell r="C2403">
            <v>7.5</v>
          </cell>
          <cell r="D2403">
            <v>0.54</v>
          </cell>
          <cell r="E2403">
            <v>8.0399999999999991</v>
          </cell>
          <cell r="F2403">
            <v>8.19</v>
          </cell>
          <cell r="G2403">
            <v>8.4</v>
          </cell>
          <cell r="H2403">
            <v>9</v>
          </cell>
          <cell r="I2403">
            <v>9.4499999999999993</v>
          </cell>
        </row>
        <row r="2404">
          <cell r="A2404">
            <v>109030</v>
          </cell>
          <cell r="B2404" t="str">
            <v/>
          </cell>
          <cell r="C2404">
            <v>7.5</v>
          </cell>
          <cell r="D2404">
            <v>0.34</v>
          </cell>
          <cell r="E2404">
            <v>7.84</v>
          </cell>
          <cell r="F2404">
            <v>7.99</v>
          </cell>
          <cell r="G2404">
            <v>8.2000000000000011</v>
          </cell>
          <cell r="H2404">
            <v>8.8000000000000007</v>
          </cell>
          <cell r="I2404">
            <v>9.25</v>
          </cell>
        </row>
        <row r="2405">
          <cell r="A2405">
            <v>109032.41</v>
          </cell>
          <cell r="B2405" t="str">
            <v>PT</v>
          </cell>
          <cell r="C2405">
            <v>7.5</v>
          </cell>
          <cell r="D2405">
            <v>0.3</v>
          </cell>
          <cell r="E2405">
            <v>7.8</v>
          </cell>
          <cell r="F2405">
            <v>7.95</v>
          </cell>
          <cell r="G2405">
            <v>8.16</v>
          </cell>
          <cell r="H2405">
            <v>8.76</v>
          </cell>
          <cell r="I2405">
            <v>9.2099999999999991</v>
          </cell>
        </row>
        <row r="2406">
          <cell r="A2406">
            <v>109040</v>
          </cell>
          <cell r="B2406" t="str">
            <v/>
          </cell>
          <cell r="C2406">
            <v>7.5</v>
          </cell>
          <cell r="D2406">
            <v>0.14000000000000001</v>
          </cell>
          <cell r="E2406">
            <v>7.64</v>
          </cell>
          <cell r="F2406">
            <v>7.79</v>
          </cell>
          <cell r="G2406">
            <v>8</v>
          </cell>
          <cell r="H2406">
            <v>8.6</v>
          </cell>
          <cell r="I2406">
            <v>9.0499999999999989</v>
          </cell>
        </row>
        <row r="2407">
          <cell r="A2407">
            <v>109047.41</v>
          </cell>
          <cell r="B2407" t="str">
            <v>PX</v>
          </cell>
          <cell r="C2407">
            <v>7.5</v>
          </cell>
          <cell r="D2407">
            <v>0</v>
          </cell>
          <cell r="E2407">
            <v>7.5</v>
          </cell>
          <cell r="F2407">
            <v>7.65</v>
          </cell>
          <cell r="G2407">
            <v>7.86</v>
          </cell>
          <cell r="H2407">
            <v>8.4600000000000009</v>
          </cell>
          <cell r="I2407">
            <v>8.91</v>
          </cell>
        </row>
        <row r="2408">
          <cell r="A2408">
            <v>109050</v>
          </cell>
          <cell r="B2408" t="str">
            <v/>
          </cell>
          <cell r="C2408">
            <v>7.5</v>
          </cell>
          <cell r="D2408">
            <v>0</v>
          </cell>
          <cell r="E2408">
            <v>7.5</v>
          </cell>
          <cell r="F2408">
            <v>7.65</v>
          </cell>
          <cell r="G2408">
            <v>7.86</v>
          </cell>
          <cell r="H2408">
            <v>8.4600000000000009</v>
          </cell>
          <cell r="I2408">
            <v>8.91</v>
          </cell>
        </row>
        <row r="2409">
          <cell r="A2409">
            <v>109060</v>
          </cell>
          <cell r="B2409" t="str">
            <v/>
          </cell>
          <cell r="C2409">
            <v>7.5</v>
          </cell>
          <cell r="D2409">
            <v>0</v>
          </cell>
          <cell r="E2409">
            <v>7.5</v>
          </cell>
          <cell r="F2409">
            <v>7.65</v>
          </cell>
          <cell r="G2409">
            <v>7.86</v>
          </cell>
          <cell r="H2409">
            <v>8.4600000000000009</v>
          </cell>
          <cell r="I2409">
            <v>8.91</v>
          </cell>
        </row>
        <row r="2410">
          <cell r="A2410">
            <v>109070</v>
          </cell>
          <cell r="B2410" t="str">
            <v/>
          </cell>
          <cell r="C2410">
            <v>7.5</v>
          </cell>
          <cell r="D2410">
            <v>0</v>
          </cell>
          <cell r="E2410">
            <v>7.5</v>
          </cell>
          <cell r="F2410">
            <v>7.65</v>
          </cell>
          <cell r="G2410">
            <v>7.86</v>
          </cell>
          <cell r="H2410">
            <v>8.4600000000000009</v>
          </cell>
          <cell r="I2410">
            <v>8.91</v>
          </cell>
        </row>
        <row r="2411">
          <cell r="A2411">
            <v>109077.41</v>
          </cell>
          <cell r="B2411" t="str">
            <v>BS</v>
          </cell>
          <cell r="C2411">
            <v>7.5</v>
          </cell>
          <cell r="D2411">
            <v>0</v>
          </cell>
          <cell r="E2411">
            <v>7.5</v>
          </cell>
          <cell r="F2411">
            <v>7.65</v>
          </cell>
          <cell r="G2411">
            <v>7.86</v>
          </cell>
          <cell r="H2411">
            <v>8.4600000000000009</v>
          </cell>
          <cell r="I2411">
            <v>8.91</v>
          </cell>
        </row>
        <row r="2412">
          <cell r="A2412">
            <v>109080</v>
          </cell>
          <cell r="B2412" t="str">
            <v/>
          </cell>
          <cell r="C2412">
            <v>7.5</v>
          </cell>
          <cell r="D2412">
            <v>0</v>
          </cell>
          <cell r="E2412">
            <v>7.5</v>
          </cell>
          <cell r="F2412">
            <v>7.65</v>
          </cell>
          <cell r="G2412">
            <v>7.86</v>
          </cell>
          <cell r="H2412">
            <v>8.4600000000000009</v>
          </cell>
          <cell r="I2412">
            <v>8.91</v>
          </cell>
        </row>
        <row r="2413">
          <cell r="A2413">
            <v>109090</v>
          </cell>
          <cell r="B2413" t="str">
            <v/>
          </cell>
          <cell r="C2413">
            <v>7.5</v>
          </cell>
          <cell r="D2413">
            <v>0</v>
          </cell>
          <cell r="E2413">
            <v>7.5</v>
          </cell>
          <cell r="F2413">
            <v>7.65</v>
          </cell>
          <cell r="G2413">
            <v>7.86</v>
          </cell>
          <cell r="H2413">
            <v>8.4600000000000009</v>
          </cell>
          <cell r="I2413">
            <v>8.91</v>
          </cell>
        </row>
        <row r="2414">
          <cell r="A2414">
            <v>109100</v>
          </cell>
          <cell r="B2414" t="str">
            <v/>
          </cell>
          <cell r="C2414">
            <v>7.5</v>
          </cell>
          <cell r="D2414">
            <v>0</v>
          </cell>
          <cell r="E2414">
            <v>7.5</v>
          </cell>
          <cell r="F2414">
            <v>7.65</v>
          </cell>
          <cell r="G2414">
            <v>7.86</v>
          </cell>
          <cell r="H2414">
            <v>8.4600000000000009</v>
          </cell>
          <cell r="I2414">
            <v>8.91</v>
          </cell>
        </row>
        <row r="2415">
          <cell r="A2415">
            <v>109110</v>
          </cell>
          <cell r="B2415" t="str">
            <v/>
          </cell>
          <cell r="C2415">
            <v>7.5</v>
          </cell>
          <cell r="D2415">
            <v>0</v>
          </cell>
          <cell r="E2415">
            <v>7.5</v>
          </cell>
          <cell r="F2415">
            <v>7.65</v>
          </cell>
          <cell r="G2415">
            <v>7.86</v>
          </cell>
          <cell r="H2415">
            <v>8.4600000000000009</v>
          </cell>
          <cell r="I2415">
            <v>8.91</v>
          </cell>
        </row>
        <row r="2416">
          <cell r="A2416">
            <v>109120</v>
          </cell>
          <cell r="B2416" t="str">
            <v/>
          </cell>
          <cell r="C2416">
            <v>7.5</v>
          </cell>
          <cell r="D2416">
            <v>0</v>
          </cell>
          <cell r="E2416">
            <v>7.5</v>
          </cell>
          <cell r="F2416">
            <v>7.65</v>
          </cell>
          <cell r="G2416">
            <v>7.86</v>
          </cell>
          <cell r="H2416">
            <v>8.4600000000000009</v>
          </cell>
          <cell r="I2416">
            <v>8.91</v>
          </cell>
        </row>
        <row r="2417">
          <cell r="A2417">
            <v>109130</v>
          </cell>
          <cell r="B2417" t="str">
            <v/>
          </cell>
          <cell r="C2417">
            <v>7.5</v>
          </cell>
          <cell r="D2417">
            <v>0</v>
          </cell>
          <cell r="E2417">
            <v>7.5</v>
          </cell>
          <cell r="F2417">
            <v>7.65</v>
          </cell>
          <cell r="G2417">
            <v>7.86</v>
          </cell>
          <cell r="H2417">
            <v>8.4600000000000009</v>
          </cell>
          <cell r="I2417">
            <v>8.91</v>
          </cell>
        </row>
        <row r="2418">
          <cell r="A2418">
            <v>109140</v>
          </cell>
          <cell r="B2418" t="str">
            <v/>
          </cell>
          <cell r="C2418">
            <v>7.5</v>
          </cell>
          <cell r="D2418">
            <v>0</v>
          </cell>
          <cell r="E2418">
            <v>7.5</v>
          </cell>
          <cell r="F2418">
            <v>7.65</v>
          </cell>
          <cell r="G2418">
            <v>7.86</v>
          </cell>
          <cell r="H2418">
            <v>8.4600000000000009</v>
          </cell>
          <cell r="I2418">
            <v>8.91</v>
          </cell>
        </row>
        <row r="2419">
          <cell r="A2419">
            <v>109150</v>
          </cell>
          <cell r="B2419" t="str">
            <v/>
          </cell>
          <cell r="C2419">
            <v>7.5</v>
          </cell>
          <cell r="D2419">
            <v>0</v>
          </cell>
          <cell r="E2419">
            <v>7.5</v>
          </cell>
          <cell r="F2419">
            <v>7.65</v>
          </cell>
          <cell r="G2419">
            <v>7.86</v>
          </cell>
          <cell r="H2419">
            <v>8.4600000000000009</v>
          </cell>
          <cell r="I2419">
            <v>8.91</v>
          </cell>
        </row>
        <row r="2420">
          <cell r="A2420">
            <v>109160</v>
          </cell>
          <cell r="B2420" t="str">
            <v/>
          </cell>
          <cell r="C2420">
            <v>7.5</v>
          </cell>
          <cell r="D2420">
            <v>0</v>
          </cell>
          <cell r="E2420">
            <v>7.5</v>
          </cell>
          <cell r="F2420">
            <v>7.65</v>
          </cell>
          <cell r="G2420">
            <v>7.86</v>
          </cell>
          <cell r="H2420">
            <v>8.4600000000000009</v>
          </cell>
          <cell r="I2420">
            <v>8.91</v>
          </cell>
        </row>
        <row r="2421">
          <cell r="A2421">
            <v>109170</v>
          </cell>
          <cell r="B2421" t="str">
            <v/>
          </cell>
          <cell r="C2421">
            <v>7.5</v>
          </cell>
          <cell r="D2421">
            <v>0</v>
          </cell>
          <cell r="E2421">
            <v>7.5</v>
          </cell>
          <cell r="F2421">
            <v>7.65</v>
          </cell>
          <cell r="G2421">
            <v>7.86</v>
          </cell>
          <cell r="H2421">
            <v>8.4600000000000009</v>
          </cell>
          <cell r="I2421">
            <v>8.91</v>
          </cell>
        </row>
        <row r="2422">
          <cell r="A2422">
            <v>109180</v>
          </cell>
          <cell r="B2422" t="str">
            <v/>
          </cell>
          <cell r="C2422">
            <v>7.5</v>
          </cell>
          <cell r="D2422">
            <v>0</v>
          </cell>
          <cell r="E2422">
            <v>7.5</v>
          </cell>
          <cell r="F2422">
            <v>7.65</v>
          </cell>
          <cell r="G2422">
            <v>7.86</v>
          </cell>
          <cell r="H2422">
            <v>8.4600000000000009</v>
          </cell>
          <cell r="I2422">
            <v>8.91</v>
          </cell>
        </row>
        <row r="2423">
          <cell r="A2423">
            <v>109190</v>
          </cell>
          <cell r="B2423" t="str">
            <v/>
          </cell>
          <cell r="C2423">
            <v>7.5</v>
          </cell>
          <cell r="D2423">
            <v>0</v>
          </cell>
          <cell r="E2423">
            <v>7.5</v>
          </cell>
          <cell r="F2423">
            <v>7.65</v>
          </cell>
          <cell r="G2423">
            <v>7.86</v>
          </cell>
          <cell r="H2423">
            <v>8.4600000000000009</v>
          </cell>
          <cell r="I2423">
            <v>8.91</v>
          </cell>
        </row>
        <row r="2424">
          <cell r="A2424">
            <v>109200</v>
          </cell>
          <cell r="B2424" t="str">
            <v/>
          </cell>
          <cell r="C2424">
            <v>7.5</v>
          </cell>
          <cell r="D2424">
            <v>0</v>
          </cell>
          <cell r="E2424">
            <v>7.5</v>
          </cell>
          <cell r="F2424">
            <v>7.65</v>
          </cell>
          <cell r="G2424">
            <v>7.86</v>
          </cell>
          <cell r="H2424">
            <v>8.4600000000000009</v>
          </cell>
          <cell r="I2424">
            <v>8.91</v>
          </cell>
        </row>
        <row r="2425">
          <cell r="A2425">
            <v>109210</v>
          </cell>
          <cell r="B2425" t="str">
            <v/>
          </cell>
          <cell r="C2425">
            <v>7.5</v>
          </cell>
          <cell r="D2425">
            <v>0</v>
          </cell>
          <cell r="E2425">
            <v>7.5</v>
          </cell>
          <cell r="F2425">
            <v>7.65</v>
          </cell>
          <cell r="G2425">
            <v>7.86</v>
          </cell>
          <cell r="H2425">
            <v>8.4600000000000009</v>
          </cell>
          <cell r="I2425">
            <v>8.91</v>
          </cell>
        </row>
        <row r="2426">
          <cell r="A2426">
            <v>109220</v>
          </cell>
          <cell r="B2426" t="str">
            <v/>
          </cell>
          <cell r="C2426">
            <v>7.5</v>
          </cell>
          <cell r="D2426">
            <v>0</v>
          </cell>
          <cell r="E2426">
            <v>7.5</v>
          </cell>
          <cell r="F2426">
            <v>7.65</v>
          </cell>
          <cell r="G2426">
            <v>7.86</v>
          </cell>
          <cell r="H2426">
            <v>8.4600000000000009</v>
          </cell>
          <cell r="I2426">
            <v>8.91</v>
          </cell>
        </row>
        <row r="2427">
          <cell r="A2427">
            <v>109230</v>
          </cell>
          <cell r="B2427" t="str">
            <v/>
          </cell>
          <cell r="C2427">
            <v>7.5</v>
          </cell>
          <cell r="D2427">
            <v>0</v>
          </cell>
          <cell r="E2427">
            <v>7.5</v>
          </cell>
          <cell r="F2427">
            <v>7.65</v>
          </cell>
          <cell r="G2427">
            <v>7.86</v>
          </cell>
          <cell r="H2427">
            <v>8.4600000000000009</v>
          </cell>
          <cell r="I2427">
            <v>8.91</v>
          </cell>
        </row>
        <row r="2428">
          <cell r="A2428">
            <v>109240</v>
          </cell>
          <cell r="B2428" t="str">
            <v/>
          </cell>
          <cell r="C2428">
            <v>7.5</v>
          </cell>
          <cell r="D2428">
            <v>0</v>
          </cell>
          <cell r="E2428">
            <v>7.5</v>
          </cell>
          <cell r="F2428">
            <v>7.65</v>
          </cell>
          <cell r="G2428">
            <v>7.86</v>
          </cell>
          <cell r="H2428">
            <v>8.4600000000000009</v>
          </cell>
          <cell r="I2428">
            <v>8.91</v>
          </cell>
        </row>
        <row r="2429">
          <cell r="A2429">
            <v>109250</v>
          </cell>
          <cell r="B2429" t="str">
            <v/>
          </cell>
          <cell r="C2429">
            <v>7.5</v>
          </cell>
          <cell r="D2429">
            <v>0</v>
          </cell>
          <cell r="E2429">
            <v>7.5</v>
          </cell>
          <cell r="F2429">
            <v>7.65</v>
          </cell>
          <cell r="G2429">
            <v>7.86</v>
          </cell>
          <cell r="H2429">
            <v>8.4600000000000009</v>
          </cell>
          <cell r="I2429">
            <v>8.91</v>
          </cell>
        </row>
        <row r="2430">
          <cell r="A2430">
            <v>109260</v>
          </cell>
          <cell r="B2430" t="str">
            <v/>
          </cell>
          <cell r="C2430">
            <v>7.5</v>
          </cell>
          <cell r="D2430">
            <v>0</v>
          </cell>
          <cell r="E2430">
            <v>7.5</v>
          </cell>
          <cell r="F2430">
            <v>7.65</v>
          </cell>
          <cell r="G2430">
            <v>7.86</v>
          </cell>
          <cell r="H2430">
            <v>8.4600000000000009</v>
          </cell>
          <cell r="I2430">
            <v>8.91</v>
          </cell>
        </row>
        <row r="2431">
          <cell r="A2431">
            <v>109270</v>
          </cell>
          <cell r="B2431" t="str">
            <v/>
          </cell>
          <cell r="C2431">
            <v>7.5</v>
          </cell>
          <cell r="D2431">
            <v>0</v>
          </cell>
          <cell r="E2431">
            <v>7.5</v>
          </cell>
          <cell r="F2431">
            <v>7.65</v>
          </cell>
          <cell r="G2431">
            <v>7.86</v>
          </cell>
          <cell r="H2431">
            <v>8.4600000000000009</v>
          </cell>
          <cell r="I2431">
            <v>8.91</v>
          </cell>
        </row>
        <row r="2432">
          <cell r="A2432">
            <v>109280</v>
          </cell>
          <cell r="B2432" t="str">
            <v/>
          </cell>
          <cell r="C2432">
            <v>7.5</v>
          </cell>
          <cell r="D2432">
            <v>0</v>
          </cell>
          <cell r="E2432">
            <v>7.5</v>
          </cell>
          <cell r="F2432">
            <v>7.65</v>
          </cell>
          <cell r="G2432">
            <v>7.86</v>
          </cell>
          <cell r="H2432">
            <v>8.4600000000000009</v>
          </cell>
          <cell r="I2432">
            <v>8.91</v>
          </cell>
        </row>
        <row r="2433">
          <cell r="A2433">
            <v>109281.03</v>
          </cell>
          <cell r="B2433" t="str">
            <v>BS</v>
          </cell>
          <cell r="C2433">
            <v>7.5</v>
          </cell>
          <cell r="D2433">
            <v>0</v>
          </cell>
          <cell r="E2433">
            <v>7.5</v>
          </cell>
          <cell r="F2433">
            <v>7.65</v>
          </cell>
          <cell r="G2433">
            <v>7.86</v>
          </cell>
          <cell r="H2433">
            <v>8.4600000000000009</v>
          </cell>
          <cell r="I2433">
            <v>8.91</v>
          </cell>
        </row>
        <row r="2434">
          <cell r="A2434">
            <v>109290</v>
          </cell>
          <cell r="B2434" t="str">
            <v/>
          </cell>
          <cell r="C2434">
            <v>7.5</v>
          </cell>
          <cell r="D2434">
            <v>0</v>
          </cell>
          <cell r="E2434">
            <v>7.5</v>
          </cell>
          <cell r="F2434">
            <v>7.65</v>
          </cell>
          <cell r="G2434">
            <v>7.86</v>
          </cell>
          <cell r="H2434">
            <v>8.4600000000000009</v>
          </cell>
          <cell r="I2434">
            <v>8.91</v>
          </cell>
        </row>
        <row r="2435">
          <cell r="A2435">
            <v>109300</v>
          </cell>
          <cell r="B2435" t="str">
            <v/>
          </cell>
          <cell r="C2435">
            <v>7.5</v>
          </cell>
          <cell r="D2435">
            <v>0</v>
          </cell>
          <cell r="E2435">
            <v>7.5</v>
          </cell>
          <cell r="F2435">
            <v>7.65</v>
          </cell>
          <cell r="G2435">
            <v>7.86</v>
          </cell>
          <cell r="H2435">
            <v>8.4600000000000009</v>
          </cell>
          <cell r="I2435">
            <v>8.91</v>
          </cell>
        </row>
        <row r="2436">
          <cell r="A2436">
            <v>109310</v>
          </cell>
          <cell r="B2436" t="str">
            <v/>
          </cell>
          <cell r="C2436">
            <v>7.5</v>
          </cell>
          <cell r="D2436">
            <v>0</v>
          </cell>
          <cell r="E2436">
            <v>7.5</v>
          </cell>
          <cell r="F2436">
            <v>7.65</v>
          </cell>
          <cell r="G2436">
            <v>7.86</v>
          </cell>
          <cell r="H2436">
            <v>8.4600000000000009</v>
          </cell>
          <cell r="I2436">
            <v>8.91</v>
          </cell>
        </row>
        <row r="2437">
          <cell r="A2437">
            <v>109311.03</v>
          </cell>
          <cell r="B2437" t="str">
            <v>PX</v>
          </cell>
          <cell r="C2437">
            <v>7.5</v>
          </cell>
          <cell r="D2437">
            <v>0</v>
          </cell>
          <cell r="E2437">
            <v>7.5</v>
          </cell>
          <cell r="F2437">
            <v>7.65</v>
          </cell>
          <cell r="G2437">
            <v>7.86</v>
          </cell>
          <cell r="H2437">
            <v>8.4600000000000009</v>
          </cell>
          <cell r="I2437">
            <v>8.91</v>
          </cell>
        </row>
        <row r="2438">
          <cell r="A2438">
            <v>109320</v>
          </cell>
          <cell r="B2438" t="str">
            <v/>
          </cell>
          <cell r="C2438">
            <v>7.5</v>
          </cell>
          <cell r="D2438">
            <v>0.17</v>
          </cell>
          <cell r="E2438">
            <v>7.67</v>
          </cell>
          <cell r="F2438">
            <v>7.82</v>
          </cell>
          <cell r="G2438">
            <v>8.0300000000000011</v>
          </cell>
          <cell r="H2438">
            <v>8.6300000000000008</v>
          </cell>
          <cell r="I2438">
            <v>9.08</v>
          </cell>
        </row>
        <row r="2439">
          <cell r="A2439">
            <v>109326.03</v>
          </cell>
          <cell r="B2439" t="str">
            <v>PC</v>
          </cell>
          <cell r="C2439">
            <v>7.5</v>
          </cell>
          <cell r="D2439">
            <v>0.3</v>
          </cell>
          <cell r="E2439">
            <v>7.8</v>
          </cell>
          <cell r="F2439">
            <v>7.95</v>
          </cell>
          <cell r="G2439">
            <v>8.16</v>
          </cell>
          <cell r="H2439">
            <v>8.76</v>
          </cell>
          <cell r="I2439">
            <v>9.2099999999999991</v>
          </cell>
        </row>
        <row r="2440">
          <cell r="A2440">
            <v>109330</v>
          </cell>
          <cell r="B2440" t="str">
            <v/>
          </cell>
          <cell r="C2440">
            <v>7.5</v>
          </cell>
          <cell r="D2440">
            <v>0.37</v>
          </cell>
          <cell r="E2440">
            <v>7.87</v>
          </cell>
          <cell r="F2440">
            <v>8.02</v>
          </cell>
          <cell r="G2440">
            <v>8.23</v>
          </cell>
          <cell r="H2440">
            <v>8.83</v>
          </cell>
          <cell r="I2440">
            <v>9.2799999999999994</v>
          </cell>
        </row>
        <row r="2441">
          <cell r="A2441">
            <v>109340</v>
          </cell>
          <cell r="B2441" t="str">
            <v/>
          </cell>
          <cell r="C2441">
            <v>7.5</v>
          </cell>
          <cell r="D2441">
            <v>0.56999999999999995</v>
          </cell>
          <cell r="E2441">
            <v>8.07</v>
          </cell>
          <cell r="F2441">
            <v>8.2200000000000006</v>
          </cell>
          <cell r="G2441">
            <v>8.4300000000000015</v>
          </cell>
          <cell r="H2441">
            <v>9.0300000000000011</v>
          </cell>
          <cell r="I2441">
            <v>9.48</v>
          </cell>
        </row>
        <row r="2442">
          <cell r="A2442">
            <v>109341.03</v>
          </cell>
          <cell r="B2442" t="str">
            <v>PY - MSE</v>
          </cell>
          <cell r="C2442">
            <v>7.5</v>
          </cell>
          <cell r="D2442">
            <v>0.6</v>
          </cell>
          <cell r="E2442">
            <v>8.1</v>
          </cell>
          <cell r="F2442">
            <v>8.25</v>
          </cell>
          <cell r="G2442">
            <v>8.4600000000000009</v>
          </cell>
          <cell r="H2442">
            <v>9.06</v>
          </cell>
          <cell r="I2442">
            <v>9.51</v>
          </cell>
        </row>
        <row r="2443">
          <cell r="A2443">
            <v>109350</v>
          </cell>
          <cell r="B2443" t="str">
            <v/>
          </cell>
          <cell r="C2443">
            <v>7.5</v>
          </cell>
          <cell r="D2443">
            <v>0.6</v>
          </cell>
          <cell r="E2443">
            <v>8.1</v>
          </cell>
          <cell r="F2443">
            <v>8.25</v>
          </cell>
          <cell r="G2443">
            <v>8.4600000000000009</v>
          </cell>
          <cell r="H2443">
            <v>9.06</v>
          </cell>
          <cell r="I2443">
            <v>9.51</v>
          </cell>
        </row>
        <row r="2444">
          <cell r="A2444">
            <v>109360</v>
          </cell>
          <cell r="B2444" t="str">
            <v/>
          </cell>
          <cell r="C2444">
            <v>7.5</v>
          </cell>
          <cell r="D2444">
            <v>0.6</v>
          </cell>
          <cell r="E2444">
            <v>8.1</v>
          </cell>
          <cell r="F2444">
            <v>8.25</v>
          </cell>
          <cell r="G2444">
            <v>8.4600000000000009</v>
          </cell>
          <cell r="H2444">
            <v>9.06</v>
          </cell>
          <cell r="I2444">
            <v>9.51</v>
          </cell>
        </row>
        <row r="2445">
          <cell r="A2445">
            <v>109370</v>
          </cell>
          <cell r="B2445" t="str">
            <v/>
          </cell>
          <cell r="C2445">
            <v>7.5</v>
          </cell>
          <cell r="D2445">
            <v>0.6</v>
          </cell>
          <cell r="E2445">
            <v>8.1</v>
          </cell>
          <cell r="F2445">
            <v>8.25</v>
          </cell>
          <cell r="G2445">
            <v>8.4600000000000009</v>
          </cell>
          <cell r="H2445">
            <v>9.06</v>
          </cell>
          <cell r="I2445">
            <v>9.51</v>
          </cell>
        </row>
        <row r="2446">
          <cell r="A2446">
            <v>109380</v>
          </cell>
          <cell r="B2446" t="str">
            <v/>
          </cell>
          <cell r="C2446">
            <v>7.5</v>
          </cell>
          <cell r="D2446">
            <v>0.6</v>
          </cell>
          <cell r="E2446">
            <v>8.1</v>
          </cell>
          <cell r="F2446">
            <v>8.25</v>
          </cell>
          <cell r="G2446">
            <v>8.4600000000000009</v>
          </cell>
          <cell r="H2446">
            <v>9.06</v>
          </cell>
          <cell r="I2446">
            <v>9.51</v>
          </cell>
        </row>
        <row r="2447">
          <cell r="A2447">
            <v>109390</v>
          </cell>
          <cell r="B2447" t="str">
            <v/>
          </cell>
          <cell r="C2447">
            <v>7.5</v>
          </cell>
          <cell r="D2447">
            <v>0.6</v>
          </cell>
          <cell r="E2447">
            <v>8.1</v>
          </cell>
          <cell r="F2447">
            <v>8.25</v>
          </cell>
          <cell r="G2447">
            <v>8.4600000000000009</v>
          </cell>
          <cell r="H2447">
            <v>9.06</v>
          </cell>
          <cell r="I2447">
            <v>9.51</v>
          </cell>
        </row>
        <row r="2448">
          <cell r="A2448">
            <v>109400</v>
          </cell>
          <cell r="B2448" t="str">
            <v/>
          </cell>
          <cell r="C2448">
            <v>7.5</v>
          </cell>
          <cell r="D2448">
            <v>0.6</v>
          </cell>
          <cell r="E2448">
            <v>8.1</v>
          </cell>
          <cell r="F2448">
            <v>8.25</v>
          </cell>
          <cell r="G2448">
            <v>8.4600000000000009</v>
          </cell>
          <cell r="H2448">
            <v>9.06</v>
          </cell>
          <cell r="I2448">
            <v>9.51</v>
          </cell>
        </row>
        <row r="2449">
          <cell r="A2449">
            <v>109410</v>
          </cell>
          <cell r="B2449" t="str">
            <v/>
          </cell>
          <cell r="C2449">
            <v>7.5</v>
          </cell>
          <cell r="D2449">
            <v>0.6</v>
          </cell>
          <cell r="E2449">
            <v>8.1</v>
          </cell>
          <cell r="F2449">
            <v>8.25</v>
          </cell>
          <cell r="G2449">
            <v>8.4600000000000009</v>
          </cell>
          <cell r="H2449">
            <v>9.06</v>
          </cell>
          <cell r="I2449">
            <v>9.51</v>
          </cell>
        </row>
        <row r="2450">
          <cell r="A2450">
            <v>109420</v>
          </cell>
          <cell r="B2450" t="str">
            <v/>
          </cell>
          <cell r="C2450">
            <v>7.5</v>
          </cell>
          <cell r="D2450">
            <v>0.6</v>
          </cell>
          <cell r="E2450">
            <v>8.1</v>
          </cell>
          <cell r="F2450">
            <v>8.25</v>
          </cell>
          <cell r="G2450">
            <v>8.4600000000000009</v>
          </cell>
          <cell r="H2450">
            <v>9.06</v>
          </cell>
          <cell r="I2450">
            <v>9.51</v>
          </cell>
        </row>
        <row r="2451">
          <cell r="A2451">
            <v>109430</v>
          </cell>
          <cell r="B2451" t="str">
            <v/>
          </cell>
          <cell r="C2451">
            <v>7.5</v>
          </cell>
          <cell r="D2451">
            <v>0.6</v>
          </cell>
          <cell r="E2451">
            <v>8.1</v>
          </cell>
          <cell r="F2451">
            <v>8.25</v>
          </cell>
          <cell r="G2451">
            <v>8.4600000000000009</v>
          </cell>
          <cell r="H2451">
            <v>9.06</v>
          </cell>
          <cell r="I2451">
            <v>9.51</v>
          </cell>
        </row>
        <row r="2452">
          <cell r="A2452">
            <v>109440</v>
          </cell>
          <cell r="B2452" t="str">
            <v/>
          </cell>
          <cell r="C2452">
            <v>7.5</v>
          </cell>
          <cell r="D2452">
            <v>0.6</v>
          </cell>
          <cell r="E2452">
            <v>8.1</v>
          </cell>
          <cell r="F2452">
            <v>8.25</v>
          </cell>
          <cell r="G2452">
            <v>8.4600000000000009</v>
          </cell>
          <cell r="H2452">
            <v>9.06</v>
          </cell>
          <cell r="I2452">
            <v>9.51</v>
          </cell>
        </row>
        <row r="2453">
          <cell r="A2453">
            <v>109450</v>
          </cell>
          <cell r="B2453" t="str">
            <v/>
          </cell>
          <cell r="C2453">
            <v>7.5</v>
          </cell>
          <cell r="D2453">
            <v>0.6</v>
          </cell>
          <cell r="E2453">
            <v>8.1</v>
          </cell>
          <cell r="F2453">
            <v>8.25</v>
          </cell>
          <cell r="G2453">
            <v>8.4600000000000009</v>
          </cell>
          <cell r="H2453">
            <v>9.06</v>
          </cell>
          <cell r="I2453">
            <v>9.51</v>
          </cell>
        </row>
        <row r="2454">
          <cell r="A2454">
            <v>109460</v>
          </cell>
          <cell r="B2454" t="str">
            <v/>
          </cell>
          <cell r="C2454">
            <v>7.5</v>
          </cell>
          <cell r="D2454">
            <v>0.6</v>
          </cell>
          <cell r="E2454">
            <v>8.1</v>
          </cell>
          <cell r="F2454">
            <v>8.25</v>
          </cell>
          <cell r="G2454">
            <v>8.4600000000000009</v>
          </cell>
          <cell r="H2454">
            <v>9.06</v>
          </cell>
          <cell r="I2454">
            <v>9.51</v>
          </cell>
        </row>
        <row r="2455">
          <cell r="A2455">
            <v>109470</v>
          </cell>
          <cell r="B2455" t="str">
            <v/>
          </cell>
          <cell r="C2455">
            <v>7.5</v>
          </cell>
          <cell r="D2455">
            <v>0.6</v>
          </cell>
          <cell r="E2455">
            <v>8.1</v>
          </cell>
          <cell r="F2455">
            <v>8.25</v>
          </cell>
          <cell r="G2455">
            <v>8.4600000000000009</v>
          </cell>
          <cell r="H2455">
            <v>9.06</v>
          </cell>
          <cell r="I2455">
            <v>9.51</v>
          </cell>
        </row>
        <row r="2456">
          <cell r="A2456">
            <v>109480</v>
          </cell>
          <cell r="B2456" t="str">
            <v/>
          </cell>
          <cell r="C2456">
            <v>7.5</v>
          </cell>
          <cell r="D2456">
            <v>0.6</v>
          </cell>
          <cell r="E2456">
            <v>8.1</v>
          </cell>
          <cell r="F2456">
            <v>8.25</v>
          </cell>
          <cell r="G2456">
            <v>8.4600000000000009</v>
          </cell>
          <cell r="H2456">
            <v>9.06</v>
          </cell>
          <cell r="I2456">
            <v>9.51</v>
          </cell>
        </row>
        <row r="2457">
          <cell r="A2457">
            <v>109490</v>
          </cell>
          <cell r="B2457" t="str">
            <v/>
          </cell>
          <cell r="C2457">
            <v>7.5</v>
          </cell>
          <cell r="D2457">
            <v>0.6</v>
          </cell>
          <cell r="E2457">
            <v>8.1</v>
          </cell>
          <cell r="F2457">
            <v>8.25</v>
          </cell>
          <cell r="G2457">
            <v>8.4600000000000009</v>
          </cell>
          <cell r="H2457">
            <v>9.06</v>
          </cell>
          <cell r="I2457">
            <v>9.51</v>
          </cell>
        </row>
        <row r="2458">
          <cell r="A2458">
            <v>109500</v>
          </cell>
          <cell r="B2458" t="str">
            <v/>
          </cell>
          <cell r="C2458">
            <v>7.5</v>
          </cell>
          <cell r="D2458">
            <v>0.6</v>
          </cell>
          <cell r="E2458">
            <v>8.1</v>
          </cell>
          <cell r="F2458">
            <v>8.25</v>
          </cell>
          <cell r="G2458">
            <v>8.4600000000000009</v>
          </cell>
          <cell r="H2458">
            <v>9.06</v>
          </cell>
          <cell r="I2458">
            <v>9.51</v>
          </cell>
        </row>
        <row r="2459">
          <cell r="A2459">
            <v>109510</v>
          </cell>
          <cell r="B2459" t="str">
            <v/>
          </cell>
          <cell r="C2459">
            <v>7.5</v>
          </cell>
          <cell r="D2459">
            <v>0.6</v>
          </cell>
          <cell r="E2459">
            <v>8.1</v>
          </cell>
          <cell r="F2459">
            <v>8.25</v>
          </cell>
          <cell r="G2459">
            <v>8.4600000000000009</v>
          </cell>
          <cell r="H2459">
            <v>9.06</v>
          </cell>
          <cell r="I2459">
            <v>9.51</v>
          </cell>
        </row>
        <row r="2460">
          <cell r="A2460">
            <v>109520</v>
          </cell>
          <cell r="B2460" t="str">
            <v/>
          </cell>
          <cell r="C2460">
            <v>7.5</v>
          </cell>
          <cell r="D2460">
            <v>0.6</v>
          </cell>
          <cell r="E2460">
            <v>8.1</v>
          </cell>
          <cell r="F2460">
            <v>8.25</v>
          </cell>
          <cell r="G2460">
            <v>8.4600000000000009</v>
          </cell>
          <cell r="H2460">
            <v>9.06</v>
          </cell>
          <cell r="I2460">
            <v>9.51</v>
          </cell>
        </row>
        <row r="2461">
          <cell r="A2461">
            <v>109530</v>
          </cell>
          <cell r="B2461" t="str">
            <v/>
          </cell>
          <cell r="C2461">
            <v>7.5</v>
          </cell>
          <cell r="D2461">
            <v>0.6</v>
          </cell>
          <cell r="E2461">
            <v>8.1</v>
          </cell>
          <cell r="F2461">
            <v>8.25</v>
          </cell>
          <cell r="G2461">
            <v>8.4600000000000009</v>
          </cell>
          <cell r="H2461">
            <v>9.06</v>
          </cell>
          <cell r="I2461">
            <v>9.51</v>
          </cell>
        </row>
        <row r="2462">
          <cell r="A2462">
            <v>109540</v>
          </cell>
          <cell r="B2462" t="str">
            <v/>
          </cell>
          <cell r="C2462">
            <v>7.5</v>
          </cell>
          <cell r="D2462">
            <v>0.6</v>
          </cell>
          <cell r="E2462">
            <v>8.1</v>
          </cell>
          <cell r="F2462">
            <v>8.25</v>
          </cell>
          <cell r="G2462">
            <v>8.4600000000000009</v>
          </cell>
          <cell r="H2462">
            <v>9.06</v>
          </cell>
          <cell r="I2462">
            <v>9.51</v>
          </cell>
        </row>
        <row r="2463">
          <cell r="A2463">
            <v>109550</v>
          </cell>
          <cell r="B2463" t="str">
            <v/>
          </cell>
          <cell r="C2463">
            <v>7.5</v>
          </cell>
          <cell r="D2463">
            <v>0.6</v>
          </cell>
          <cell r="E2463">
            <v>8.1</v>
          </cell>
          <cell r="F2463">
            <v>8.25</v>
          </cell>
          <cell r="G2463">
            <v>8.4600000000000009</v>
          </cell>
          <cell r="H2463">
            <v>9.06</v>
          </cell>
          <cell r="I2463">
            <v>9.51</v>
          </cell>
        </row>
        <row r="2464">
          <cell r="A2464">
            <v>109560</v>
          </cell>
          <cell r="B2464" t="str">
            <v/>
          </cell>
          <cell r="C2464">
            <v>7.5</v>
          </cell>
          <cell r="D2464">
            <v>0.6</v>
          </cell>
          <cell r="E2464">
            <v>8.1</v>
          </cell>
          <cell r="F2464">
            <v>8.25</v>
          </cell>
          <cell r="G2464">
            <v>8.4600000000000009</v>
          </cell>
          <cell r="H2464">
            <v>9.06</v>
          </cell>
          <cell r="I2464">
            <v>9.51</v>
          </cell>
        </row>
        <row r="2465">
          <cell r="A2465">
            <v>109560.33</v>
          </cell>
          <cell r="B2465" t="str">
            <v>PY - MSE</v>
          </cell>
          <cell r="C2465">
            <v>7.5</v>
          </cell>
          <cell r="D2465">
            <v>0.6</v>
          </cell>
          <cell r="E2465">
            <v>8.1</v>
          </cell>
          <cell r="F2465">
            <v>8.25</v>
          </cell>
          <cell r="G2465">
            <v>8.4600000000000009</v>
          </cell>
          <cell r="H2465">
            <v>9.06</v>
          </cell>
          <cell r="I2465">
            <v>9.51</v>
          </cell>
        </row>
        <row r="2466">
          <cell r="A2466">
            <v>109570</v>
          </cell>
          <cell r="B2466" t="str">
            <v/>
          </cell>
          <cell r="C2466">
            <v>7.5</v>
          </cell>
          <cell r="D2466">
            <v>0.4</v>
          </cell>
          <cell r="E2466">
            <v>7.9</v>
          </cell>
          <cell r="F2466">
            <v>8.0500000000000007</v>
          </cell>
          <cell r="G2466">
            <v>8.2600000000000016</v>
          </cell>
          <cell r="H2466">
            <v>8.8600000000000012</v>
          </cell>
          <cell r="I2466">
            <v>9.31</v>
          </cell>
        </row>
        <row r="2467">
          <cell r="A2467">
            <v>109575.33</v>
          </cell>
          <cell r="B2467" t="str">
            <v>PT</v>
          </cell>
          <cell r="C2467">
            <v>7.5</v>
          </cell>
          <cell r="D2467">
            <v>0.3</v>
          </cell>
          <cell r="E2467">
            <v>7.8</v>
          </cell>
          <cell r="F2467">
            <v>7.95</v>
          </cell>
          <cell r="G2467">
            <v>8.16</v>
          </cell>
          <cell r="H2467">
            <v>8.76</v>
          </cell>
          <cell r="I2467">
            <v>9.2099999999999991</v>
          </cell>
        </row>
        <row r="2468">
          <cell r="A2468">
            <v>109580</v>
          </cell>
          <cell r="B2468" t="str">
            <v/>
          </cell>
          <cell r="C2468">
            <v>7.5</v>
          </cell>
          <cell r="D2468">
            <v>0.2</v>
          </cell>
          <cell r="E2468">
            <v>7.7</v>
          </cell>
          <cell r="F2468">
            <v>7.8500000000000005</v>
          </cell>
          <cell r="G2468">
            <v>8.06</v>
          </cell>
          <cell r="H2468">
            <v>8.66</v>
          </cell>
          <cell r="I2468">
            <v>9.11</v>
          </cell>
        </row>
        <row r="2469">
          <cell r="A2469">
            <v>109590</v>
          </cell>
          <cell r="B2469" t="str">
            <v/>
          </cell>
          <cell r="C2469">
            <v>7.5</v>
          </cell>
          <cell r="D2469">
            <v>0</v>
          </cell>
          <cell r="E2469">
            <v>7.5</v>
          </cell>
          <cell r="F2469">
            <v>7.65</v>
          </cell>
          <cell r="G2469">
            <v>7.86</v>
          </cell>
          <cell r="H2469">
            <v>8.4600000000000009</v>
          </cell>
          <cell r="I2469">
            <v>8.91</v>
          </cell>
        </row>
        <row r="2470">
          <cell r="A2470">
            <v>109590.33</v>
          </cell>
          <cell r="B2470" t="str">
            <v>PX</v>
          </cell>
          <cell r="C2470">
            <v>7.5</v>
          </cell>
          <cell r="D2470">
            <v>0</v>
          </cell>
          <cell r="E2470">
            <v>7.5</v>
          </cell>
          <cell r="F2470">
            <v>7.65</v>
          </cell>
          <cell r="G2470">
            <v>7.86</v>
          </cell>
          <cell r="H2470">
            <v>8.4600000000000009</v>
          </cell>
          <cell r="I2470">
            <v>8.91</v>
          </cell>
        </row>
        <row r="2471">
          <cell r="A2471">
            <v>109600</v>
          </cell>
          <cell r="B2471" t="str">
            <v/>
          </cell>
          <cell r="C2471">
            <v>7.5</v>
          </cell>
          <cell r="D2471">
            <v>0</v>
          </cell>
          <cell r="E2471">
            <v>7.5</v>
          </cell>
          <cell r="F2471">
            <v>7.65</v>
          </cell>
          <cell r="G2471">
            <v>7.86</v>
          </cell>
          <cell r="H2471">
            <v>8.4600000000000009</v>
          </cell>
          <cell r="I2471">
            <v>8.91</v>
          </cell>
        </row>
        <row r="2472">
          <cell r="A2472">
            <v>109610</v>
          </cell>
          <cell r="B2472" t="str">
            <v/>
          </cell>
          <cell r="C2472">
            <v>7.5</v>
          </cell>
          <cell r="D2472">
            <v>0</v>
          </cell>
          <cell r="E2472">
            <v>7.5</v>
          </cell>
          <cell r="F2472">
            <v>7.65</v>
          </cell>
          <cell r="G2472">
            <v>7.86</v>
          </cell>
          <cell r="H2472">
            <v>8.4600000000000009</v>
          </cell>
          <cell r="I2472">
            <v>8.91</v>
          </cell>
        </row>
        <row r="2473">
          <cell r="A2473">
            <v>109620</v>
          </cell>
          <cell r="B2473" t="str">
            <v/>
          </cell>
          <cell r="C2473">
            <v>7.5</v>
          </cell>
          <cell r="D2473">
            <v>0</v>
          </cell>
          <cell r="E2473">
            <v>7.5</v>
          </cell>
          <cell r="F2473">
            <v>7.65</v>
          </cell>
          <cell r="G2473">
            <v>7.86</v>
          </cell>
          <cell r="H2473">
            <v>8.4600000000000009</v>
          </cell>
          <cell r="I2473">
            <v>8.91</v>
          </cell>
        </row>
        <row r="2474">
          <cell r="A2474">
            <v>109620.33</v>
          </cell>
          <cell r="B2474" t="str">
            <v>BS</v>
          </cell>
          <cell r="C2474">
            <v>7.5</v>
          </cell>
          <cell r="D2474">
            <v>0</v>
          </cell>
          <cell r="E2474">
            <v>7.5</v>
          </cell>
          <cell r="F2474">
            <v>7.65</v>
          </cell>
          <cell r="G2474">
            <v>7.86</v>
          </cell>
          <cell r="H2474">
            <v>8.4600000000000009</v>
          </cell>
          <cell r="I2474">
            <v>8.91</v>
          </cell>
        </row>
        <row r="2475">
          <cell r="A2475">
            <v>109630</v>
          </cell>
          <cell r="B2475" t="str">
            <v/>
          </cell>
          <cell r="C2475">
            <v>7.5</v>
          </cell>
          <cell r="D2475">
            <v>0</v>
          </cell>
          <cell r="E2475">
            <v>7.5</v>
          </cell>
          <cell r="F2475">
            <v>7.65</v>
          </cell>
          <cell r="G2475">
            <v>7.86</v>
          </cell>
          <cell r="H2475">
            <v>8.4600000000000009</v>
          </cell>
          <cell r="I2475">
            <v>8.91</v>
          </cell>
        </row>
        <row r="2476">
          <cell r="A2476">
            <v>109640</v>
          </cell>
          <cell r="B2476" t="str">
            <v/>
          </cell>
          <cell r="C2476">
            <v>7.5</v>
          </cell>
          <cell r="D2476">
            <v>0</v>
          </cell>
          <cell r="E2476">
            <v>7.5</v>
          </cell>
          <cell r="F2476">
            <v>7.65</v>
          </cell>
          <cell r="G2476">
            <v>7.86</v>
          </cell>
          <cell r="H2476">
            <v>8.4600000000000009</v>
          </cell>
          <cell r="I2476">
            <v>8.91</v>
          </cell>
        </row>
        <row r="2477">
          <cell r="A2477">
            <v>109650</v>
          </cell>
          <cell r="B2477" t="str">
            <v/>
          </cell>
          <cell r="C2477">
            <v>7.5</v>
          </cell>
          <cell r="D2477">
            <v>0</v>
          </cell>
          <cell r="E2477">
            <v>7.5</v>
          </cell>
          <cell r="F2477">
            <v>7.65</v>
          </cell>
          <cell r="G2477">
            <v>7.86</v>
          </cell>
          <cell r="H2477">
            <v>8.4600000000000009</v>
          </cell>
          <cell r="I2477">
            <v>8.91</v>
          </cell>
        </row>
        <row r="2478">
          <cell r="A2478">
            <v>109660</v>
          </cell>
          <cell r="B2478" t="str">
            <v/>
          </cell>
          <cell r="C2478">
            <v>7.5</v>
          </cell>
          <cell r="D2478">
            <v>0</v>
          </cell>
          <cell r="E2478">
            <v>7.5</v>
          </cell>
          <cell r="F2478">
            <v>7.65</v>
          </cell>
          <cell r="G2478">
            <v>7.86</v>
          </cell>
          <cell r="H2478">
            <v>8.4600000000000009</v>
          </cell>
          <cell r="I2478">
            <v>8.91</v>
          </cell>
        </row>
        <row r="2479">
          <cell r="A2479">
            <v>109670</v>
          </cell>
          <cell r="B2479" t="str">
            <v/>
          </cell>
          <cell r="C2479">
            <v>7.5</v>
          </cell>
          <cell r="D2479">
            <v>0</v>
          </cell>
          <cell r="E2479">
            <v>7.5</v>
          </cell>
          <cell r="F2479">
            <v>7.65</v>
          </cell>
          <cell r="G2479">
            <v>7.86</v>
          </cell>
          <cell r="H2479">
            <v>8.4600000000000009</v>
          </cell>
          <cell r="I2479">
            <v>8.91</v>
          </cell>
        </row>
        <row r="2480">
          <cell r="A2480">
            <v>109680</v>
          </cell>
          <cell r="B2480" t="str">
            <v/>
          </cell>
          <cell r="C2480">
            <v>7.5</v>
          </cell>
          <cell r="D2480">
            <v>0</v>
          </cell>
          <cell r="E2480">
            <v>7.5</v>
          </cell>
          <cell r="F2480">
            <v>7.65</v>
          </cell>
          <cell r="G2480">
            <v>7.86</v>
          </cell>
          <cell r="H2480">
            <v>8.4600000000000009</v>
          </cell>
          <cell r="I2480">
            <v>8.91</v>
          </cell>
        </row>
        <row r="2481">
          <cell r="A2481">
            <v>109690</v>
          </cell>
          <cell r="B2481" t="str">
            <v/>
          </cell>
          <cell r="C2481">
            <v>7.5</v>
          </cell>
          <cell r="D2481">
            <v>0</v>
          </cell>
          <cell r="E2481">
            <v>7.5</v>
          </cell>
          <cell r="F2481">
            <v>7.65</v>
          </cell>
          <cell r="G2481">
            <v>7.86</v>
          </cell>
          <cell r="H2481">
            <v>8.4600000000000009</v>
          </cell>
          <cell r="I2481">
            <v>8.91</v>
          </cell>
        </row>
        <row r="2482">
          <cell r="A2482">
            <v>109700</v>
          </cell>
          <cell r="B2482" t="str">
            <v/>
          </cell>
          <cell r="C2482">
            <v>7.5</v>
          </cell>
          <cell r="D2482">
            <v>0</v>
          </cell>
          <cell r="E2482">
            <v>7.5</v>
          </cell>
          <cell r="F2482">
            <v>7.65</v>
          </cell>
          <cell r="G2482">
            <v>7.86</v>
          </cell>
          <cell r="H2482">
            <v>8.4600000000000009</v>
          </cell>
          <cell r="I2482">
            <v>8.91</v>
          </cell>
        </row>
        <row r="2483">
          <cell r="A2483">
            <v>109710</v>
          </cell>
          <cell r="B2483" t="str">
            <v/>
          </cell>
          <cell r="C2483">
            <v>7.5</v>
          </cell>
          <cell r="D2483">
            <v>0</v>
          </cell>
          <cell r="E2483">
            <v>7.5</v>
          </cell>
          <cell r="F2483">
            <v>7.65</v>
          </cell>
          <cell r="G2483">
            <v>7.86</v>
          </cell>
          <cell r="H2483">
            <v>8.4600000000000009</v>
          </cell>
          <cell r="I2483">
            <v>8.91</v>
          </cell>
        </row>
        <row r="2484">
          <cell r="A2484">
            <v>109720</v>
          </cell>
          <cell r="B2484" t="str">
            <v/>
          </cell>
          <cell r="C2484">
            <v>7.5</v>
          </cell>
          <cell r="D2484">
            <v>0</v>
          </cell>
          <cell r="E2484">
            <v>7.5</v>
          </cell>
          <cell r="F2484">
            <v>7.65</v>
          </cell>
          <cell r="G2484">
            <v>7.86</v>
          </cell>
          <cell r="H2484">
            <v>8.4600000000000009</v>
          </cell>
          <cell r="I2484">
            <v>8.91</v>
          </cell>
        </row>
        <row r="2485">
          <cell r="A2485">
            <v>109730</v>
          </cell>
          <cell r="B2485" t="str">
            <v/>
          </cell>
          <cell r="C2485">
            <v>7.5</v>
          </cell>
          <cell r="D2485">
            <v>0</v>
          </cell>
          <cell r="E2485">
            <v>7.5</v>
          </cell>
          <cell r="F2485">
            <v>7.65</v>
          </cell>
          <cell r="G2485">
            <v>7.86</v>
          </cell>
          <cell r="H2485">
            <v>8.4600000000000009</v>
          </cell>
          <cell r="I2485">
            <v>8.91</v>
          </cell>
        </row>
        <row r="2486">
          <cell r="A2486">
            <v>109740</v>
          </cell>
          <cell r="B2486" t="str">
            <v/>
          </cell>
          <cell r="C2486">
            <v>7.5</v>
          </cell>
          <cell r="D2486">
            <v>0</v>
          </cell>
          <cell r="E2486">
            <v>7.5</v>
          </cell>
          <cell r="F2486">
            <v>7.65</v>
          </cell>
          <cell r="G2486">
            <v>7.86</v>
          </cell>
          <cell r="H2486">
            <v>8.4600000000000009</v>
          </cell>
          <cell r="I2486">
            <v>8.91</v>
          </cell>
        </row>
        <row r="2487">
          <cell r="A2487">
            <v>109750</v>
          </cell>
          <cell r="B2487" t="str">
            <v/>
          </cell>
          <cell r="C2487">
            <v>7.5</v>
          </cell>
          <cell r="D2487">
            <v>0</v>
          </cell>
          <cell r="E2487">
            <v>7.5</v>
          </cell>
          <cell r="F2487">
            <v>7.65</v>
          </cell>
          <cell r="G2487">
            <v>7.86</v>
          </cell>
          <cell r="H2487">
            <v>8.4600000000000009</v>
          </cell>
          <cell r="I2487">
            <v>8.91</v>
          </cell>
        </row>
        <row r="2488">
          <cell r="A2488">
            <v>109760</v>
          </cell>
          <cell r="B2488" t="str">
            <v/>
          </cell>
          <cell r="C2488">
            <v>7.5</v>
          </cell>
          <cell r="D2488">
            <v>0</v>
          </cell>
          <cell r="E2488">
            <v>7.5</v>
          </cell>
          <cell r="F2488">
            <v>7.65</v>
          </cell>
          <cell r="G2488">
            <v>7.86</v>
          </cell>
          <cell r="H2488">
            <v>8.4600000000000009</v>
          </cell>
          <cell r="I2488">
            <v>8.91</v>
          </cell>
        </row>
        <row r="2489">
          <cell r="A2489">
            <v>109770</v>
          </cell>
          <cell r="B2489" t="str">
            <v/>
          </cell>
          <cell r="C2489">
            <v>7.5</v>
          </cell>
          <cell r="D2489">
            <v>0</v>
          </cell>
          <cell r="E2489">
            <v>7.5</v>
          </cell>
          <cell r="F2489">
            <v>7.65</v>
          </cell>
          <cell r="G2489">
            <v>7.86</v>
          </cell>
          <cell r="H2489">
            <v>8.4600000000000009</v>
          </cell>
          <cell r="I2489">
            <v>8.91</v>
          </cell>
        </row>
        <row r="2490">
          <cell r="A2490">
            <v>109780</v>
          </cell>
          <cell r="B2490" t="str">
            <v/>
          </cell>
          <cell r="C2490">
            <v>7.5</v>
          </cell>
          <cell r="D2490">
            <v>0</v>
          </cell>
          <cell r="E2490">
            <v>7.5</v>
          </cell>
          <cell r="F2490">
            <v>7.65</v>
          </cell>
          <cell r="G2490">
            <v>7.86</v>
          </cell>
          <cell r="H2490">
            <v>8.4600000000000009</v>
          </cell>
          <cell r="I2490">
            <v>8.91</v>
          </cell>
        </row>
        <row r="2491">
          <cell r="A2491">
            <v>109790</v>
          </cell>
          <cell r="B2491" t="str">
            <v/>
          </cell>
          <cell r="C2491">
            <v>7.5</v>
          </cell>
          <cell r="D2491">
            <v>0</v>
          </cell>
          <cell r="E2491">
            <v>7.5</v>
          </cell>
          <cell r="F2491">
            <v>7.65</v>
          </cell>
          <cell r="G2491">
            <v>7.86</v>
          </cell>
          <cell r="H2491">
            <v>8.4600000000000009</v>
          </cell>
          <cell r="I2491">
            <v>8.91</v>
          </cell>
        </row>
        <row r="2492">
          <cell r="A2492">
            <v>109800</v>
          </cell>
          <cell r="B2492" t="str">
            <v/>
          </cell>
          <cell r="C2492">
            <v>7.5</v>
          </cell>
          <cell r="D2492">
            <v>0</v>
          </cell>
          <cell r="E2492">
            <v>7.5</v>
          </cell>
          <cell r="F2492">
            <v>7.65</v>
          </cell>
          <cell r="G2492">
            <v>7.86</v>
          </cell>
          <cell r="H2492">
            <v>8.4600000000000009</v>
          </cell>
          <cell r="I2492">
            <v>8.91</v>
          </cell>
        </row>
        <row r="2493">
          <cell r="A2493">
            <v>109810</v>
          </cell>
          <cell r="B2493" t="str">
            <v/>
          </cell>
          <cell r="C2493">
            <v>7.5</v>
          </cell>
          <cell r="D2493">
            <v>0</v>
          </cell>
          <cell r="E2493">
            <v>7.5</v>
          </cell>
          <cell r="F2493">
            <v>7.65</v>
          </cell>
          <cell r="G2493">
            <v>7.86</v>
          </cell>
          <cell r="H2493">
            <v>8.4600000000000009</v>
          </cell>
          <cell r="I2493">
            <v>8.91</v>
          </cell>
        </row>
        <row r="2494">
          <cell r="A2494">
            <v>109820</v>
          </cell>
          <cell r="B2494" t="str">
            <v/>
          </cell>
          <cell r="C2494">
            <v>7.5</v>
          </cell>
          <cell r="D2494">
            <v>0</v>
          </cell>
          <cell r="E2494">
            <v>7.5</v>
          </cell>
          <cell r="F2494">
            <v>7.65</v>
          </cell>
          <cell r="G2494">
            <v>7.86</v>
          </cell>
          <cell r="H2494">
            <v>8.4600000000000009</v>
          </cell>
          <cell r="I2494">
            <v>8.91</v>
          </cell>
        </row>
        <row r="2495">
          <cell r="A2495">
            <v>109830</v>
          </cell>
          <cell r="B2495" t="str">
            <v/>
          </cell>
          <cell r="C2495">
            <v>7.5</v>
          </cell>
          <cell r="D2495">
            <v>0</v>
          </cell>
          <cell r="E2495">
            <v>7.5</v>
          </cell>
          <cell r="F2495">
            <v>7.65</v>
          </cell>
          <cell r="G2495">
            <v>7.86</v>
          </cell>
          <cell r="H2495">
            <v>8.4600000000000009</v>
          </cell>
          <cell r="I2495">
            <v>8.91</v>
          </cell>
        </row>
        <row r="2496">
          <cell r="A2496">
            <v>109840</v>
          </cell>
          <cell r="B2496" t="str">
            <v/>
          </cell>
          <cell r="C2496">
            <v>7.5</v>
          </cell>
          <cell r="D2496">
            <v>0</v>
          </cell>
          <cell r="E2496">
            <v>7.5</v>
          </cell>
          <cell r="F2496">
            <v>7.65</v>
          </cell>
          <cell r="G2496">
            <v>7.86</v>
          </cell>
          <cell r="H2496">
            <v>8.4600000000000009</v>
          </cell>
          <cell r="I2496">
            <v>8.91</v>
          </cell>
        </row>
        <row r="2497">
          <cell r="A2497">
            <v>109850</v>
          </cell>
          <cell r="B2497" t="str">
            <v/>
          </cell>
          <cell r="C2497">
            <v>7.5</v>
          </cell>
          <cell r="D2497">
            <v>0</v>
          </cell>
          <cell r="E2497">
            <v>7.5</v>
          </cell>
          <cell r="F2497">
            <v>7.65</v>
          </cell>
          <cell r="G2497">
            <v>7.86</v>
          </cell>
          <cell r="H2497">
            <v>8.4600000000000009</v>
          </cell>
          <cell r="I2497">
            <v>8.91</v>
          </cell>
        </row>
        <row r="2498">
          <cell r="A2498">
            <v>109860</v>
          </cell>
          <cell r="B2498" t="str">
            <v/>
          </cell>
          <cell r="C2498">
            <v>7.5</v>
          </cell>
          <cell r="D2498">
            <v>0</v>
          </cell>
          <cell r="E2498">
            <v>7.5</v>
          </cell>
          <cell r="F2498">
            <v>7.65</v>
          </cell>
          <cell r="G2498">
            <v>7.86</v>
          </cell>
          <cell r="H2498">
            <v>8.4600000000000009</v>
          </cell>
          <cell r="I2498">
            <v>8.91</v>
          </cell>
        </row>
        <row r="2499">
          <cell r="A2499">
            <v>109870</v>
          </cell>
          <cell r="B2499" t="str">
            <v/>
          </cell>
          <cell r="C2499">
            <v>7.5</v>
          </cell>
          <cell r="D2499">
            <v>0</v>
          </cell>
          <cell r="E2499">
            <v>7.5</v>
          </cell>
          <cell r="F2499">
            <v>7.65</v>
          </cell>
          <cell r="G2499">
            <v>7.86</v>
          </cell>
          <cell r="H2499">
            <v>8.4600000000000009</v>
          </cell>
          <cell r="I2499">
            <v>8.91</v>
          </cell>
        </row>
        <row r="2500">
          <cell r="A2500">
            <v>109880</v>
          </cell>
          <cell r="B2500" t="str">
            <v/>
          </cell>
          <cell r="C2500">
            <v>7.5</v>
          </cell>
          <cell r="D2500">
            <v>0</v>
          </cell>
          <cell r="E2500">
            <v>7.5</v>
          </cell>
          <cell r="F2500">
            <v>7.65</v>
          </cell>
          <cell r="G2500">
            <v>7.86</v>
          </cell>
          <cell r="H2500">
            <v>8.4600000000000009</v>
          </cell>
          <cell r="I2500">
            <v>8.91</v>
          </cell>
        </row>
        <row r="2501">
          <cell r="A2501">
            <v>109890</v>
          </cell>
          <cell r="B2501" t="str">
            <v/>
          </cell>
          <cell r="C2501">
            <v>7.5</v>
          </cell>
          <cell r="D2501">
            <v>0</v>
          </cell>
          <cell r="E2501">
            <v>7.5</v>
          </cell>
          <cell r="F2501">
            <v>7.65</v>
          </cell>
          <cell r="G2501">
            <v>7.86</v>
          </cell>
          <cell r="H2501">
            <v>8.4600000000000009</v>
          </cell>
          <cell r="I2501">
            <v>8.91</v>
          </cell>
        </row>
        <row r="2502">
          <cell r="A2502">
            <v>109900</v>
          </cell>
          <cell r="B2502" t="str">
            <v/>
          </cell>
          <cell r="C2502">
            <v>7.5</v>
          </cell>
          <cell r="D2502">
            <v>0</v>
          </cell>
          <cell r="E2502">
            <v>7.5</v>
          </cell>
          <cell r="F2502">
            <v>7.65</v>
          </cell>
          <cell r="G2502">
            <v>7.86</v>
          </cell>
          <cell r="H2502">
            <v>8.4600000000000009</v>
          </cell>
          <cell r="I2502">
            <v>8.91</v>
          </cell>
        </row>
        <row r="2503">
          <cell r="A2503">
            <v>109910</v>
          </cell>
          <cell r="B2503" t="str">
            <v/>
          </cell>
          <cell r="C2503">
            <v>7.5</v>
          </cell>
          <cell r="D2503">
            <v>0</v>
          </cell>
          <cell r="E2503">
            <v>7.5</v>
          </cell>
          <cell r="F2503">
            <v>7.65</v>
          </cell>
          <cell r="G2503">
            <v>7.86</v>
          </cell>
          <cell r="H2503">
            <v>8.4600000000000009</v>
          </cell>
          <cell r="I2503">
            <v>8.91</v>
          </cell>
        </row>
        <row r="2504">
          <cell r="A2504">
            <v>109920</v>
          </cell>
          <cell r="B2504" t="str">
            <v/>
          </cell>
          <cell r="C2504">
            <v>7.5</v>
          </cell>
          <cell r="D2504">
            <v>0</v>
          </cell>
          <cell r="E2504">
            <v>7.5</v>
          </cell>
          <cell r="F2504">
            <v>7.65</v>
          </cell>
          <cell r="G2504">
            <v>7.86</v>
          </cell>
          <cell r="H2504">
            <v>8.4600000000000009</v>
          </cell>
          <cell r="I2504">
            <v>8.91</v>
          </cell>
        </row>
        <row r="2505">
          <cell r="A2505">
            <v>109930</v>
          </cell>
          <cell r="B2505" t="str">
            <v/>
          </cell>
          <cell r="C2505">
            <v>7.5</v>
          </cell>
          <cell r="D2505">
            <v>0</v>
          </cell>
          <cell r="E2505">
            <v>7.5</v>
          </cell>
          <cell r="F2505">
            <v>7.65</v>
          </cell>
          <cell r="G2505">
            <v>7.86</v>
          </cell>
          <cell r="H2505">
            <v>8.4600000000000009</v>
          </cell>
          <cell r="I2505">
            <v>8.91</v>
          </cell>
        </row>
        <row r="2506">
          <cell r="A2506">
            <v>109940</v>
          </cell>
          <cell r="B2506" t="str">
            <v/>
          </cell>
          <cell r="C2506">
            <v>7.5</v>
          </cell>
          <cell r="D2506">
            <v>0</v>
          </cell>
          <cell r="E2506">
            <v>7.5</v>
          </cell>
          <cell r="F2506">
            <v>7.65</v>
          </cell>
          <cell r="G2506">
            <v>7.86</v>
          </cell>
          <cell r="H2506">
            <v>8.4600000000000009</v>
          </cell>
          <cell r="I2506">
            <v>8.91</v>
          </cell>
        </row>
        <row r="2507">
          <cell r="A2507">
            <v>109950</v>
          </cell>
          <cell r="B2507" t="str">
            <v/>
          </cell>
          <cell r="C2507">
            <v>7.5</v>
          </cell>
          <cell r="D2507">
            <v>0</v>
          </cell>
          <cell r="E2507">
            <v>7.5</v>
          </cell>
          <cell r="F2507">
            <v>7.65</v>
          </cell>
          <cell r="G2507">
            <v>7.86</v>
          </cell>
          <cell r="H2507">
            <v>8.4600000000000009</v>
          </cell>
          <cell r="I2507">
            <v>8.91</v>
          </cell>
        </row>
        <row r="2508">
          <cell r="A2508">
            <v>109960</v>
          </cell>
          <cell r="B2508" t="str">
            <v/>
          </cell>
          <cell r="C2508">
            <v>7.5</v>
          </cell>
          <cell r="D2508">
            <v>0</v>
          </cell>
          <cell r="E2508">
            <v>7.5</v>
          </cell>
          <cell r="F2508">
            <v>7.65</v>
          </cell>
          <cell r="G2508">
            <v>7.86</v>
          </cell>
          <cell r="H2508">
            <v>8.4600000000000009</v>
          </cell>
          <cell r="I2508">
            <v>8.91</v>
          </cell>
        </row>
        <row r="2509">
          <cell r="A2509">
            <v>109970</v>
          </cell>
          <cell r="B2509" t="str">
            <v/>
          </cell>
          <cell r="C2509">
            <v>7.5</v>
          </cell>
          <cell r="D2509">
            <v>0</v>
          </cell>
          <cell r="E2509">
            <v>7.5</v>
          </cell>
          <cell r="F2509">
            <v>7.65</v>
          </cell>
          <cell r="G2509">
            <v>7.86</v>
          </cell>
          <cell r="H2509">
            <v>8.4600000000000009</v>
          </cell>
          <cell r="I2509">
            <v>8.91</v>
          </cell>
        </row>
        <row r="2510">
          <cell r="A2510">
            <v>109980</v>
          </cell>
          <cell r="B2510" t="str">
            <v/>
          </cell>
          <cell r="C2510">
            <v>7.5</v>
          </cell>
          <cell r="D2510">
            <v>0</v>
          </cell>
          <cell r="E2510">
            <v>7.5</v>
          </cell>
          <cell r="F2510">
            <v>7.65</v>
          </cell>
          <cell r="G2510">
            <v>7.86</v>
          </cell>
          <cell r="H2510">
            <v>8.4600000000000009</v>
          </cell>
          <cell r="I2510">
            <v>8.91</v>
          </cell>
        </row>
        <row r="2511">
          <cell r="A2511">
            <v>109990</v>
          </cell>
          <cell r="B2511" t="str">
            <v/>
          </cell>
          <cell r="C2511">
            <v>7.5</v>
          </cell>
          <cell r="D2511">
            <v>0</v>
          </cell>
          <cell r="E2511">
            <v>7.5</v>
          </cell>
          <cell r="F2511">
            <v>7.65</v>
          </cell>
          <cell r="G2511">
            <v>7.86</v>
          </cell>
          <cell r="H2511">
            <v>8.4600000000000009</v>
          </cell>
          <cell r="I2511">
            <v>8.91</v>
          </cell>
        </row>
        <row r="2512">
          <cell r="A2512">
            <v>109996.71</v>
          </cell>
          <cell r="B2512" t="str">
            <v>BS</v>
          </cell>
          <cell r="C2512">
            <v>7.5</v>
          </cell>
          <cell r="D2512">
            <v>0</v>
          </cell>
          <cell r="E2512">
            <v>7.5</v>
          </cell>
          <cell r="F2512">
            <v>7.65</v>
          </cell>
          <cell r="G2512">
            <v>7.86</v>
          </cell>
          <cell r="H2512">
            <v>8.4600000000000009</v>
          </cell>
          <cell r="I2512">
            <v>8.91</v>
          </cell>
        </row>
        <row r="2513">
          <cell r="A2513">
            <v>110000</v>
          </cell>
          <cell r="B2513" t="str">
            <v/>
          </cell>
          <cell r="C2513">
            <v>7.5</v>
          </cell>
          <cell r="D2513">
            <v>0</v>
          </cell>
          <cell r="E2513">
            <v>7.5</v>
          </cell>
          <cell r="F2513">
            <v>7.65</v>
          </cell>
          <cell r="G2513">
            <v>7.86</v>
          </cell>
          <cell r="H2513">
            <v>8.4600000000000009</v>
          </cell>
          <cell r="I2513">
            <v>8.91</v>
          </cell>
        </row>
        <row r="2532">
          <cell r="A2532">
            <v>110000</v>
          </cell>
          <cell r="B2532" t="str">
            <v/>
          </cell>
          <cell r="C2532">
            <v>7.5</v>
          </cell>
          <cell r="D2532">
            <v>0</v>
          </cell>
          <cell r="E2532">
            <v>7.5</v>
          </cell>
          <cell r="F2532">
            <v>7.65</v>
          </cell>
          <cell r="G2532">
            <v>7.86</v>
          </cell>
          <cell r="H2532">
            <v>8.4600000000000009</v>
          </cell>
          <cell r="I2532">
            <v>8.91</v>
          </cell>
        </row>
        <row r="2533">
          <cell r="A2533">
            <v>110010</v>
          </cell>
          <cell r="B2533" t="str">
            <v/>
          </cell>
          <cell r="C2533">
            <v>7.5</v>
          </cell>
          <cell r="D2533">
            <v>0</v>
          </cell>
          <cell r="E2533">
            <v>7.5</v>
          </cell>
          <cell r="F2533">
            <v>7.65</v>
          </cell>
          <cell r="G2533">
            <v>7.86</v>
          </cell>
          <cell r="H2533">
            <v>8.4600000000000009</v>
          </cell>
          <cell r="I2533">
            <v>8.91</v>
          </cell>
        </row>
        <row r="2534">
          <cell r="A2534">
            <v>110020</v>
          </cell>
          <cell r="B2534" t="str">
            <v/>
          </cell>
          <cell r="C2534">
            <v>7.5</v>
          </cell>
          <cell r="D2534">
            <v>0</v>
          </cell>
          <cell r="E2534">
            <v>7.5</v>
          </cell>
          <cell r="F2534">
            <v>7.65</v>
          </cell>
          <cell r="G2534">
            <v>7.86</v>
          </cell>
          <cell r="H2534">
            <v>8.4600000000000009</v>
          </cell>
          <cell r="I2534">
            <v>8.91</v>
          </cell>
        </row>
        <row r="2535">
          <cell r="A2535">
            <v>110026.71</v>
          </cell>
          <cell r="B2535" t="str">
            <v>PX</v>
          </cell>
          <cell r="C2535">
            <v>7.5</v>
          </cell>
          <cell r="D2535">
            <v>0</v>
          </cell>
          <cell r="E2535">
            <v>7.5</v>
          </cell>
          <cell r="F2535">
            <v>7.65</v>
          </cell>
          <cell r="G2535">
            <v>7.86</v>
          </cell>
          <cell r="H2535">
            <v>8.4600000000000009</v>
          </cell>
          <cell r="I2535">
            <v>8.91</v>
          </cell>
        </row>
        <row r="2536">
          <cell r="A2536">
            <v>110030</v>
          </cell>
          <cell r="B2536" t="str">
            <v/>
          </cell>
          <cell r="C2536">
            <v>7.5</v>
          </cell>
          <cell r="D2536">
            <v>0.06</v>
          </cell>
          <cell r="E2536">
            <v>7.56</v>
          </cell>
          <cell r="F2536">
            <v>7.71</v>
          </cell>
          <cell r="G2536">
            <v>7.92</v>
          </cell>
          <cell r="H2536">
            <v>8.52</v>
          </cell>
          <cell r="I2536">
            <v>8.9699999999999989</v>
          </cell>
        </row>
        <row r="2537">
          <cell r="A2537">
            <v>110040</v>
          </cell>
          <cell r="B2537" t="str">
            <v/>
          </cell>
          <cell r="C2537">
            <v>7.5</v>
          </cell>
          <cell r="D2537">
            <v>0.26</v>
          </cell>
          <cell r="E2537">
            <v>7.76</v>
          </cell>
          <cell r="F2537">
            <v>7.91</v>
          </cell>
          <cell r="G2537">
            <v>8.120000000000001</v>
          </cell>
          <cell r="H2537">
            <v>8.7200000000000006</v>
          </cell>
          <cell r="I2537">
            <v>9.17</v>
          </cell>
        </row>
        <row r="2538">
          <cell r="A2538">
            <v>110041.71</v>
          </cell>
          <cell r="B2538" t="str">
            <v>PC</v>
          </cell>
          <cell r="C2538">
            <v>7.5</v>
          </cell>
          <cell r="D2538">
            <v>0.3</v>
          </cell>
          <cell r="E2538">
            <v>7.8</v>
          </cell>
          <cell r="F2538">
            <v>7.95</v>
          </cell>
          <cell r="G2538">
            <v>8.16</v>
          </cell>
          <cell r="H2538">
            <v>8.76</v>
          </cell>
          <cell r="I2538">
            <v>9.2099999999999991</v>
          </cell>
        </row>
        <row r="2539">
          <cell r="A2539">
            <v>110050</v>
          </cell>
          <cell r="B2539" t="str">
            <v/>
          </cell>
          <cell r="C2539">
            <v>7.5</v>
          </cell>
          <cell r="D2539">
            <v>0.46</v>
          </cell>
          <cell r="E2539">
            <v>7.96</v>
          </cell>
          <cell r="F2539">
            <v>8.11</v>
          </cell>
          <cell r="G2539">
            <v>8.32</v>
          </cell>
          <cell r="H2539">
            <v>8.92</v>
          </cell>
          <cell r="I2539">
            <v>9.3699999999999992</v>
          </cell>
        </row>
        <row r="2540">
          <cell r="A2540">
            <v>110056.71</v>
          </cell>
          <cell r="B2540" t="str">
            <v>PY - MSE</v>
          </cell>
          <cell r="C2540">
            <v>7.5</v>
          </cell>
          <cell r="D2540">
            <v>0.6</v>
          </cell>
          <cell r="E2540">
            <v>8.1</v>
          </cell>
          <cell r="F2540">
            <v>8.25</v>
          </cell>
          <cell r="G2540">
            <v>8.4600000000000009</v>
          </cell>
          <cell r="H2540">
            <v>9.06</v>
          </cell>
          <cell r="I2540">
            <v>9.51</v>
          </cell>
        </row>
        <row r="2541">
          <cell r="A2541">
            <v>110060</v>
          </cell>
          <cell r="B2541" t="str">
            <v/>
          </cell>
          <cell r="C2541">
            <v>7.5</v>
          </cell>
          <cell r="D2541">
            <v>0.6</v>
          </cell>
          <cell r="E2541">
            <v>8.1</v>
          </cell>
          <cell r="F2541">
            <v>8.25</v>
          </cell>
          <cell r="G2541">
            <v>8.4600000000000009</v>
          </cell>
          <cell r="H2541">
            <v>9.06</v>
          </cell>
          <cell r="I2541">
            <v>9.51</v>
          </cell>
        </row>
        <row r="2542">
          <cell r="A2542">
            <v>110070</v>
          </cell>
          <cell r="B2542" t="str">
            <v/>
          </cell>
          <cell r="C2542">
            <v>7.5</v>
          </cell>
          <cell r="D2542">
            <v>0.6</v>
          </cell>
          <cell r="E2542">
            <v>8.1</v>
          </cell>
          <cell r="F2542">
            <v>8.25</v>
          </cell>
          <cell r="G2542">
            <v>8.4600000000000009</v>
          </cell>
          <cell r="H2542">
            <v>9.06</v>
          </cell>
          <cell r="I2542">
            <v>9.51</v>
          </cell>
        </row>
        <row r="2543">
          <cell r="A2543">
            <v>110080</v>
          </cell>
          <cell r="B2543" t="str">
            <v/>
          </cell>
          <cell r="C2543">
            <v>7.5</v>
          </cell>
          <cell r="D2543">
            <v>0.6</v>
          </cell>
          <cell r="E2543">
            <v>8.1</v>
          </cell>
          <cell r="F2543">
            <v>8.25</v>
          </cell>
          <cell r="G2543">
            <v>8.4600000000000009</v>
          </cell>
          <cell r="H2543">
            <v>9.06</v>
          </cell>
          <cell r="I2543">
            <v>9.51</v>
          </cell>
        </row>
        <row r="2544">
          <cell r="A2544">
            <v>110090</v>
          </cell>
          <cell r="B2544" t="str">
            <v/>
          </cell>
          <cell r="C2544">
            <v>7.5</v>
          </cell>
          <cell r="D2544">
            <v>0.6</v>
          </cell>
          <cell r="E2544">
            <v>8.1</v>
          </cell>
          <cell r="F2544">
            <v>8.25</v>
          </cell>
          <cell r="G2544">
            <v>8.4600000000000009</v>
          </cell>
          <cell r="H2544">
            <v>9.06</v>
          </cell>
          <cell r="I2544">
            <v>9.51</v>
          </cell>
        </row>
        <row r="2545">
          <cell r="A2545">
            <v>110100</v>
          </cell>
          <cell r="B2545" t="str">
            <v/>
          </cell>
          <cell r="C2545">
            <v>7.5</v>
          </cell>
          <cell r="D2545">
            <v>0.6</v>
          </cell>
          <cell r="E2545">
            <v>8.1</v>
          </cell>
          <cell r="F2545">
            <v>8.25</v>
          </cell>
          <cell r="G2545">
            <v>8.4600000000000009</v>
          </cell>
          <cell r="H2545">
            <v>9.06</v>
          </cell>
          <cell r="I2545">
            <v>9.51</v>
          </cell>
        </row>
        <row r="2546">
          <cell r="A2546">
            <v>110110</v>
          </cell>
          <cell r="B2546" t="str">
            <v/>
          </cell>
          <cell r="C2546">
            <v>7.5</v>
          </cell>
          <cell r="D2546">
            <v>0.6</v>
          </cell>
          <cell r="E2546">
            <v>8.1</v>
          </cell>
          <cell r="F2546">
            <v>8.25</v>
          </cell>
          <cell r="G2546">
            <v>8.4600000000000009</v>
          </cell>
          <cell r="H2546">
            <v>9.06</v>
          </cell>
          <cell r="I2546">
            <v>9.51</v>
          </cell>
        </row>
        <row r="2547">
          <cell r="A2547">
            <v>110120</v>
          </cell>
          <cell r="B2547" t="str">
            <v/>
          </cell>
          <cell r="C2547">
            <v>7.5</v>
          </cell>
          <cell r="D2547">
            <v>0.6</v>
          </cell>
          <cell r="E2547">
            <v>8.1</v>
          </cell>
          <cell r="F2547">
            <v>8.25</v>
          </cell>
          <cell r="G2547">
            <v>8.4600000000000009</v>
          </cell>
          <cell r="H2547">
            <v>9.06</v>
          </cell>
          <cell r="I2547">
            <v>9.51</v>
          </cell>
        </row>
        <row r="2548">
          <cell r="A2548">
            <v>110130</v>
          </cell>
          <cell r="B2548" t="str">
            <v/>
          </cell>
          <cell r="C2548">
            <v>7.5</v>
          </cell>
          <cell r="D2548">
            <v>0.6</v>
          </cell>
          <cell r="E2548">
            <v>8.1</v>
          </cell>
          <cell r="F2548">
            <v>8.25</v>
          </cell>
          <cell r="G2548">
            <v>8.4600000000000009</v>
          </cell>
          <cell r="H2548">
            <v>9.06</v>
          </cell>
          <cell r="I2548">
            <v>9.51</v>
          </cell>
        </row>
        <row r="2549">
          <cell r="A2549">
            <v>110140</v>
          </cell>
          <cell r="B2549" t="str">
            <v/>
          </cell>
          <cell r="C2549">
            <v>7.5</v>
          </cell>
          <cell r="D2549">
            <v>0.6</v>
          </cell>
          <cell r="E2549">
            <v>8.1</v>
          </cell>
          <cell r="F2549">
            <v>8.25</v>
          </cell>
          <cell r="G2549">
            <v>8.4600000000000009</v>
          </cell>
          <cell r="H2549">
            <v>9.06</v>
          </cell>
          <cell r="I2549">
            <v>9.51</v>
          </cell>
        </row>
        <row r="2550">
          <cell r="A2550">
            <v>110150</v>
          </cell>
          <cell r="B2550" t="str">
            <v/>
          </cell>
          <cell r="C2550">
            <v>7.5</v>
          </cell>
          <cell r="D2550">
            <v>0.6</v>
          </cell>
          <cell r="E2550">
            <v>8.1</v>
          </cell>
          <cell r="F2550">
            <v>8.25</v>
          </cell>
          <cell r="G2550">
            <v>8.4600000000000009</v>
          </cell>
          <cell r="H2550">
            <v>9.06</v>
          </cell>
          <cell r="I2550">
            <v>9.51</v>
          </cell>
        </row>
        <row r="2551">
          <cell r="A2551">
            <v>110160</v>
          </cell>
          <cell r="B2551" t="str">
            <v/>
          </cell>
          <cell r="C2551">
            <v>7.5</v>
          </cell>
          <cell r="D2551">
            <v>0.6</v>
          </cell>
          <cell r="E2551">
            <v>8.1</v>
          </cell>
          <cell r="F2551">
            <v>8.25</v>
          </cell>
          <cell r="G2551">
            <v>8.4600000000000009</v>
          </cell>
          <cell r="H2551">
            <v>9.06</v>
          </cell>
          <cell r="I2551">
            <v>9.51</v>
          </cell>
        </row>
        <row r="2552">
          <cell r="A2552">
            <v>110170</v>
          </cell>
          <cell r="B2552" t="str">
            <v/>
          </cell>
          <cell r="C2552">
            <v>7.5</v>
          </cell>
          <cell r="D2552">
            <v>0.6</v>
          </cell>
          <cell r="E2552">
            <v>8.1</v>
          </cell>
          <cell r="F2552">
            <v>8.25</v>
          </cell>
          <cell r="G2552">
            <v>8.4600000000000009</v>
          </cell>
          <cell r="H2552">
            <v>9.06</v>
          </cell>
          <cell r="I2552">
            <v>9.51</v>
          </cell>
        </row>
        <row r="2553">
          <cell r="A2553">
            <v>110180</v>
          </cell>
          <cell r="B2553" t="str">
            <v/>
          </cell>
          <cell r="C2553">
            <v>7.5</v>
          </cell>
          <cell r="D2553">
            <v>0.6</v>
          </cell>
          <cell r="E2553">
            <v>8.1</v>
          </cell>
          <cell r="F2553">
            <v>8.25</v>
          </cell>
          <cell r="G2553">
            <v>8.4600000000000009</v>
          </cell>
          <cell r="H2553">
            <v>9.06</v>
          </cell>
          <cell r="I2553">
            <v>9.51</v>
          </cell>
        </row>
        <row r="2554">
          <cell r="A2554">
            <v>110190</v>
          </cell>
          <cell r="B2554" t="str">
            <v/>
          </cell>
          <cell r="C2554">
            <v>7.5</v>
          </cell>
          <cell r="D2554">
            <v>0.6</v>
          </cell>
          <cell r="E2554">
            <v>8.1</v>
          </cell>
          <cell r="F2554">
            <v>8.25</v>
          </cell>
          <cell r="G2554">
            <v>8.4600000000000009</v>
          </cell>
          <cell r="H2554">
            <v>9.06</v>
          </cell>
          <cell r="I2554">
            <v>9.51</v>
          </cell>
        </row>
        <row r="2555">
          <cell r="A2555">
            <v>110200</v>
          </cell>
          <cell r="B2555" t="str">
            <v/>
          </cell>
          <cell r="C2555">
            <v>7.5</v>
          </cell>
          <cell r="D2555">
            <v>0.6</v>
          </cell>
          <cell r="E2555">
            <v>8.1</v>
          </cell>
          <cell r="F2555">
            <v>8.25</v>
          </cell>
          <cell r="G2555">
            <v>8.4600000000000009</v>
          </cell>
          <cell r="H2555">
            <v>9.06</v>
          </cell>
          <cell r="I2555">
            <v>9.51</v>
          </cell>
        </row>
        <row r="2556">
          <cell r="A2556">
            <v>110210</v>
          </cell>
          <cell r="B2556" t="str">
            <v/>
          </cell>
          <cell r="C2556">
            <v>7.5</v>
          </cell>
          <cell r="D2556">
            <v>0.6</v>
          </cell>
          <cell r="E2556">
            <v>8.1</v>
          </cell>
          <cell r="F2556">
            <v>8.25</v>
          </cell>
          <cell r="G2556">
            <v>8.4600000000000009</v>
          </cell>
          <cell r="H2556">
            <v>9.06</v>
          </cell>
          <cell r="I2556">
            <v>9.51</v>
          </cell>
        </row>
        <row r="2557">
          <cell r="A2557">
            <v>110220</v>
          </cell>
          <cell r="B2557" t="str">
            <v/>
          </cell>
          <cell r="C2557">
            <v>7.5</v>
          </cell>
          <cell r="D2557">
            <v>0.6</v>
          </cell>
          <cell r="E2557">
            <v>8.1</v>
          </cell>
          <cell r="F2557">
            <v>8.25</v>
          </cell>
          <cell r="G2557">
            <v>8.4600000000000009</v>
          </cell>
          <cell r="H2557">
            <v>9.06</v>
          </cell>
          <cell r="I2557">
            <v>9.51</v>
          </cell>
        </row>
        <row r="2558">
          <cell r="A2558">
            <v>110230</v>
          </cell>
          <cell r="B2558" t="str">
            <v/>
          </cell>
          <cell r="C2558">
            <v>7.5</v>
          </cell>
          <cell r="D2558">
            <v>0.6</v>
          </cell>
          <cell r="E2558">
            <v>8.1</v>
          </cell>
          <cell r="F2558">
            <v>8.25</v>
          </cell>
          <cell r="G2558">
            <v>8.4600000000000009</v>
          </cell>
          <cell r="H2558">
            <v>9.06</v>
          </cell>
          <cell r="I2558">
            <v>9.51</v>
          </cell>
        </row>
        <row r="2559">
          <cell r="A2559">
            <v>110240</v>
          </cell>
          <cell r="B2559" t="str">
            <v/>
          </cell>
          <cell r="C2559">
            <v>7.5</v>
          </cell>
          <cell r="D2559">
            <v>0.6</v>
          </cell>
          <cell r="E2559">
            <v>8.1</v>
          </cell>
          <cell r="F2559">
            <v>8.25</v>
          </cell>
          <cell r="G2559">
            <v>8.4600000000000009</v>
          </cell>
          <cell r="H2559">
            <v>9.06</v>
          </cell>
          <cell r="I2559">
            <v>9.51</v>
          </cell>
        </row>
        <row r="2560">
          <cell r="A2560">
            <v>110241.69</v>
          </cell>
          <cell r="B2560" t="str">
            <v>PY - MSE</v>
          </cell>
          <cell r="C2560">
            <v>7.5</v>
          </cell>
          <cell r="D2560">
            <v>0.6</v>
          </cell>
          <cell r="E2560">
            <v>8.1</v>
          </cell>
          <cell r="F2560">
            <v>8.25</v>
          </cell>
          <cell r="G2560">
            <v>8.4600000000000009</v>
          </cell>
          <cell r="H2560">
            <v>9.06</v>
          </cell>
          <cell r="I2560">
            <v>9.51</v>
          </cell>
        </row>
        <row r="2561">
          <cell r="A2561">
            <v>110250</v>
          </cell>
          <cell r="B2561" t="str">
            <v/>
          </cell>
          <cell r="C2561">
            <v>7.5</v>
          </cell>
          <cell r="D2561">
            <v>0.43</v>
          </cell>
          <cell r="E2561">
            <v>7.93</v>
          </cell>
          <cell r="F2561">
            <v>8.08</v>
          </cell>
          <cell r="G2561">
            <v>8.2900000000000009</v>
          </cell>
          <cell r="H2561">
            <v>8.89</v>
          </cell>
          <cell r="I2561">
            <v>9.34</v>
          </cell>
        </row>
        <row r="2562">
          <cell r="A2562">
            <v>110256.69</v>
          </cell>
          <cell r="B2562" t="str">
            <v>PT</v>
          </cell>
          <cell r="C2562">
            <v>7.5</v>
          </cell>
          <cell r="D2562">
            <v>0.3</v>
          </cell>
          <cell r="E2562">
            <v>7.8</v>
          </cell>
          <cell r="F2562">
            <v>7.95</v>
          </cell>
          <cell r="G2562">
            <v>8.16</v>
          </cell>
          <cell r="H2562">
            <v>8.76</v>
          </cell>
          <cell r="I2562">
            <v>9.2099999999999991</v>
          </cell>
        </row>
        <row r="2563">
          <cell r="A2563">
            <v>110260</v>
          </cell>
          <cell r="B2563" t="str">
            <v/>
          </cell>
          <cell r="C2563">
            <v>7.5</v>
          </cell>
          <cell r="D2563">
            <v>0.23</v>
          </cell>
          <cell r="E2563">
            <v>7.73</v>
          </cell>
          <cell r="F2563">
            <v>7.8800000000000008</v>
          </cell>
          <cell r="G2563">
            <v>8.0900000000000016</v>
          </cell>
          <cell r="H2563">
            <v>8.6900000000000013</v>
          </cell>
          <cell r="I2563">
            <v>9.14</v>
          </cell>
        </row>
        <row r="2564">
          <cell r="A2564">
            <v>110270</v>
          </cell>
          <cell r="B2564" t="str">
            <v/>
          </cell>
          <cell r="C2564">
            <v>7.5</v>
          </cell>
          <cell r="D2564">
            <v>0.03</v>
          </cell>
          <cell r="E2564">
            <v>7.53</v>
          </cell>
          <cell r="F2564">
            <v>7.6800000000000006</v>
          </cell>
          <cell r="G2564">
            <v>7.8900000000000006</v>
          </cell>
          <cell r="H2564">
            <v>8.49</v>
          </cell>
          <cell r="I2564">
            <v>8.94</v>
          </cell>
        </row>
        <row r="2565">
          <cell r="A2565">
            <v>110271.69</v>
          </cell>
          <cell r="B2565" t="str">
            <v>PX</v>
          </cell>
          <cell r="C2565">
            <v>7.5</v>
          </cell>
          <cell r="D2565">
            <v>0</v>
          </cell>
          <cell r="E2565">
            <v>7.5</v>
          </cell>
          <cell r="F2565">
            <v>7.65</v>
          </cell>
          <cell r="G2565">
            <v>7.86</v>
          </cell>
          <cell r="H2565">
            <v>8.4600000000000009</v>
          </cell>
          <cell r="I2565">
            <v>8.91</v>
          </cell>
        </row>
        <row r="2566">
          <cell r="A2566">
            <v>110276.2</v>
          </cell>
          <cell r="B2566" t="str">
            <v/>
          </cell>
          <cell r="C2566">
            <v>7.5</v>
          </cell>
          <cell r="D2566">
            <v>0</v>
          </cell>
          <cell r="E2566">
            <v>7.5</v>
          </cell>
          <cell r="F2566">
            <v>7.65</v>
          </cell>
          <cell r="G2566">
            <v>7.86</v>
          </cell>
          <cell r="H2566">
            <v>8.4600000000000009</v>
          </cell>
          <cell r="I2566">
            <v>8.91</v>
          </cell>
        </row>
        <row r="2567">
          <cell r="A2567" t="str">
            <v>E.E.</v>
          </cell>
        </row>
        <row r="2568">
          <cell r="A2568">
            <v>110260</v>
          </cell>
          <cell r="B2568" t="str">
            <v/>
          </cell>
          <cell r="C2568">
            <v>7.5</v>
          </cell>
          <cell r="D2568">
            <v>0</v>
          </cell>
          <cell r="E2568">
            <v>7.5</v>
          </cell>
          <cell r="F2568">
            <v>7.65</v>
          </cell>
          <cell r="G2568">
            <v>7.86</v>
          </cell>
          <cell r="H2568">
            <v>8.4600000000000009</v>
          </cell>
          <cell r="I2568">
            <v>8.91</v>
          </cell>
        </row>
        <row r="2569">
          <cell r="A2569">
            <v>110270</v>
          </cell>
          <cell r="B2569" t="str">
            <v/>
          </cell>
          <cell r="C2569">
            <v>7.5</v>
          </cell>
          <cell r="D2569">
            <v>0</v>
          </cell>
          <cell r="E2569">
            <v>7.5</v>
          </cell>
          <cell r="F2569">
            <v>7.65</v>
          </cell>
          <cell r="G2569">
            <v>7.86</v>
          </cell>
          <cell r="H2569">
            <v>8.4600000000000009</v>
          </cell>
          <cell r="I2569">
            <v>8.91</v>
          </cell>
        </row>
        <row r="2570">
          <cell r="A2570">
            <v>110280</v>
          </cell>
          <cell r="B2570" t="str">
            <v/>
          </cell>
          <cell r="C2570">
            <v>7.5</v>
          </cell>
          <cell r="D2570">
            <v>0</v>
          </cell>
          <cell r="E2570">
            <v>7.5</v>
          </cell>
          <cell r="F2570">
            <v>7.65</v>
          </cell>
          <cell r="G2570">
            <v>7.86</v>
          </cell>
          <cell r="H2570">
            <v>8.4600000000000009</v>
          </cell>
          <cell r="I2570">
            <v>8.91</v>
          </cell>
        </row>
        <row r="2571">
          <cell r="A2571">
            <v>110285.49</v>
          </cell>
          <cell r="B2571" t="str">
            <v>BS</v>
          </cell>
          <cell r="C2571">
            <v>7.5</v>
          </cell>
          <cell r="D2571">
            <v>0</v>
          </cell>
          <cell r="E2571">
            <v>7.5</v>
          </cell>
          <cell r="F2571">
            <v>7.65</v>
          </cell>
          <cell r="G2571">
            <v>7.86</v>
          </cell>
          <cell r="H2571">
            <v>8.4600000000000009</v>
          </cell>
          <cell r="I2571">
            <v>8.91</v>
          </cell>
        </row>
        <row r="2572">
          <cell r="A2572">
            <v>110290</v>
          </cell>
          <cell r="B2572" t="str">
            <v/>
          </cell>
          <cell r="C2572">
            <v>7.5</v>
          </cell>
          <cell r="D2572">
            <v>0</v>
          </cell>
          <cell r="E2572">
            <v>7.5</v>
          </cell>
          <cell r="F2572">
            <v>7.65</v>
          </cell>
          <cell r="G2572">
            <v>7.86</v>
          </cell>
          <cell r="H2572">
            <v>8.4600000000000009</v>
          </cell>
          <cell r="I2572">
            <v>8.91</v>
          </cell>
        </row>
        <row r="2573">
          <cell r="A2573">
            <v>110300</v>
          </cell>
          <cell r="B2573" t="str">
            <v/>
          </cell>
          <cell r="C2573">
            <v>7.5</v>
          </cell>
          <cell r="D2573">
            <v>0</v>
          </cell>
          <cell r="E2573">
            <v>7.5</v>
          </cell>
          <cell r="F2573">
            <v>7.65</v>
          </cell>
          <cell r="G2573">
            <v>7.86</v>
          </cell>
          <cell r="H2573">
            <v>8.4600000000000009</v>
          </cell>
          <cell r="I2573">
            <v>8.91</v>
          </cell>
        </row>
        <row r="2574">
          <cell r="A2574">
            <v>110310</v>
          </cell>
          <cell r="B2574" t="str">
            <v/>
          </cell>
          <cell r="C2574">
            <v>7.5</v>
          </cell>
          <cell r="D2574">
            <v>0</v>
          </cell>
          <cell r="E2574">
            <v>7.5</v>
          </cell>
          <cell r="F2574">
            <v>7.65</v>
          </cell>
          <cell r="G2574">
            <v>7.86</v>
          </cell>
          <cell r="H2574">
            <v>8.4600000000000009</v>
          </cell>
          <cell r="I2574">
            <v>8.91</v>
          </cell>
        </row>
        <row r="2575">
          <cell r="A2575">
            <v>110320</v>
          </cell>
          <cell r="B2575" t="str">
            <v/>
          </cell>
          <cell r="C2575">
            <v>7.5</v>
          </cell>
          <cell r="D2575">
            <v>0</v>
          </cell>
          <cell r="E2575">
            <v>7.5</v>
          </cell>
          <cell r="F2575">
            <v>7.65</v>
          </cell>
          <cell r="G2575">
            <v>7.86</v>
          </cell>
          <cell r="H2575">
            <v>8.4600000000000009</v>
          </cell>
          <cell r="I2575">
            <v>8.91</v>
          </cell>
        </row>
        <row r="2576">
          <cell r="A2576">
            <v>110330</v>
          </cell>
          <cell r="B2576" t="str">
            <v/>
          </cell>
          <cell r="C2576">
            <v>7.5</v>
          </cell>
          <cell r="D2576">
            <v>0</v>
          </cell>
          <cell r="E2576">
            <v>7.5</v>
          </cell>
          <cell r="F2576">
            <v>7.65</v>
          </cell>
          <cell r="G2576">
            <v>7.86</v>
          </cell>
          <cell r="H2576">
            <v>8.4600000000000009</v>
          </cell>
          <cell r="I2576">
            <v>8.91</v>
          </cell>
        </row>
        <row r="2577">
          <cell r="A2577">
            <v>110340</v>
          </cell>
          <cell r="B2577" t="str">
            <v/>
          </cell>
          <cell r="C2577">
            <v>7.5</v>
          </cell>
          <cell r="D2577">
            <v>0</v>
          </cell>
          <cell r="E2577">
            <v>7.5</v>
          </cell>
          <cell r="F2577">
            <v>7.65</v>
          </cell>
          <cell r="G2577">
            <v>7.86</v>
          </cell>
          <cell r="H2577">
            <v>8.4600000000000009</v>
          </cell>
          <cell r="I2577">
            <v>8.91</v>
          </cell>
        </row>
        <row r="2578">
          <cell r="A2578">
            <v>110350</v>
          </cell>
          <cell r="B2578" t="str">
            <v/>
          </cell>
          <cell r="C2578">
            <v>7.5</v>
          </cell>
          <cell r="D2578">
            <v>0</v>
          </cell>
          <cell r="E2578">
            <v>7.5</v>
          </cell>
          <cell r="F2578">
            <v>7.65</v>
          </cell>
          <cell r="G2578">
            <v>7.86</v>
          </cell>
          <cell r="H2578">
            <v>8.4600000000000009</v>
          </cell>
          <cell r="I2578">
            <v>8.91</v>
          </cell>
        </row>
        <row r="2579">
          <cell r="A2579">
            <v>110360</v>
          </cell>
          <cell r="B2579" t="str">
            <v/>
          </cell>
          <cell r="C2579">
            <v>7.5</v>
          </cell>
          <cell r="D2579">
            <v>0</v>
          </cell>
          <cell r="E2579">
            <v>7.5</v>
          </cell>
          <cell r="F2579">
            <v>7.65</v>
          </cell>
          <cell r="G2579">
            <v>7.86</v>
          </cell>
          <cell r="H2579">
            <v>8.4600000000000009</v>
          </cell>
          <cell r="I2579">
            <v>8.91</v>
          </cell>
        </row>
        <row r="2580">
          <cell r="A2580">
            <v>110370</v>
          </cell>
          <cell r="B2580" t="str">
            <v/>
          </cell>
          <cell r="C2580">
            <v>7.5</v>
          </cell>
          <cell r="D2580">
            <v>0</v>
          </cell>
          <cell r="E2580">
            <v>7.5</v>
          </cell>
          <cell r="F2580">
            <v>7.65</v>
          </cell>
          <cell r="G2580">
            <v>7.86</v>
          </cell>
          <cell r="H2580">
            <v>8.4600000000000009</v>
          </cell>
          <cell r="I2580">
            <v>8.91</v>
          </cell>
        </row>
        <row r="2581">
          <cell r="A2581">
            <v>110380</v>
          </cell>
          <cell r="B2581" t="str">
            <v/>
          </cell>
          <cell r="C2581">
            <v>7.5</v>
          </cell>
          <cell r="D2581">
            <v>0</v>
          </cell>
          <cell r="E2581">
            <v>7.5</v>
          </cell>
          <cell r="F2581">
            <v>7.65</v>
          </cell>
          <cell r="G2581">
            <v>7.86</v>
          </cell>
          <cell r="H2581">
            <v>8.4600000000000009</v>
          </cell>
          <cell r="I2581">
            <v>8.91</v>
          </cell>
        </row>
        <row r="2582">
          <cell r="A2582">
            <v>110390</v>
          </cell>
          <cell r="B2582" t="str">
            <v/>
          </cell>
          <cell r="C2582">
            <v>7.5</v>
          </cell>
          <cell r="D2582">
            <v>0</v>
          </cell>
          <cell r="E2582">
            <v>7.5</v>
          </cell>
          <cell r="F2582">
            <v>7.65</v>
          </cell>
          <cell r="G2582">
            <v>7.86</v>
          </cell>
          <cell r="H2582">
            <v>8.4600000000000009</v>
          </cell>
          <cell r="I2582">
            <v>8.91</v>
          </cell>
        </row>
        <row r="2583">
          <cell r="A2583">
            <v>110400</v>
          </cell>
          <cell r="B2583" t="str">
            <v/>
          </cell>
          <cell r="C2583">
            <v>7.5</v>
          </cell>
          <cell r="D2583">
            <v>0</v>
          </cell>
          <cell r="E2583">
            <v>7.5</v>
          </cell>
          <cell r="F2583">
            <v>7.65</v>
          </cell>
          <cell r="G2583">
            <v>7.86</v>
          </cell>
          <cell r="H2583">
            <v>8.4600000000000009</v>
          </cell>
          <cell r="I2583">
            <v>8.91</v>
          </cell>
        </row>
        <row r="2584">
          <cell r="A2584">
            <v>110410</v>
          </cell>
          <cell r="B2584" t="str">
            <v/>
          </cell>
          <cell r="C2584">
            <v>7.5</v>
          </cell>
          <cell r="D2584">
            <v>0</v>
          </cell>
          <cell r="E2584">
            <v>7.5</v>
          </cell>
          <cell r="F2584">
            <v>7.65</v>
          </cell>
          <cell r="G2584">
            <v>7.86</v>
          </cell>
          <cell r="H2584">
            <v>8.4600000000000009</v>
          </cell>
          <cell r="I2584">
            <v>8.91</v>
          </cell>
        </row>
        <row r="2585">
          <cell r="A2585">
            <v>110420</v>
          </cell>
          <cell r="B2585" t="str">
            <v/>
          </cell>
          <cell r="C2585">
            <v>7.5</v>
          </cell>
          <cell r="D2585">
            <v>0</v>
          </cell>
          <cell r="E2585">
            <v>7.5</v>
          </cell>
          <cell r="F2585">
            <v>7.65</v>
          </cell>
          <cell r="G2585">
            <v>7.86</v>
          </cell>
          <cell r="H2585">
            <v>8.4600000000000009</v>
          </cell>
          <cell r="I2585">
            <v>8.91</v>
          </cell>
        </row>
        <row r="2586">
          <cell r="A2586">
            <v>110430</v>
          </cell>
          <cell r="B2586" t="str">
            <v/>
          </cell>
          <cell r="C2586">
            <v>7.5</v>
          </cell>
          <cell r="D2586">
            <v>0</v>
          </cell>
          <cell r="E2586">
            <v>7.5</v>
          </cell>
          <cell r="F2586">
            <v>7.65</v>
          </cell>
          <cell r="G2586">
            <v>7.86</v>
          </cell>
          <cell r="H2586">
            <v>8.4600000000000009</v>
          </cell>
          <cell r="I2586">
            <v>8.91</v>
          </cell>
        </row>
        <row r="2587">
          <cell r="A2587">
            <v>110440</v>
          </cell>
          <cell r="B2587" t="str">
            <v/>
          </cell>
          <cell r="C2587">
            <v>7.5</v>
          </cell>
          <cell r="D2587">
            <v>0</v>
          </cell>
          <cell r="E2587">
            <v>7.5</v>
          </cell>
          <cell r="F2587">
            <v>7.65</v>
          </cell>
          <cell r="G2587">
            <v>7.86</v>
          </cell>
          <cell r="H2587">
            <v>8.4600000000000009</v>
          </cell>
          <cell r="I2587">
            <v>8.91</v>
          </cell>
        </row>
        <row r="2588">
          <cell r="A2588">
            <v>110450</v>
          </cell>
          <cell r="B2588" t="str">
            <v/>
          </cell>
          <cell r="C2588">
            <v>7.5</v>
          </cell>
          <cell r="D2588">
            <v>0</v>
          </cell>
          <cell r="E2588">
            <v>7.5</v>
          </cell>
          <cell r="F2588">
            <v>7.65</v>
          </cell>
          <cell r="G2588">
            <v>7.86</v>
          </cell>
          <cell r="H2588">
            <v>8.4600000000000009</v>
          </cell>
          <cell r="I2588">
            <v>8.91</v>
          </cell>
        </row>
        <row r="2589">
          <cell r="A2589">
            <v>110460</v>
          </cell>
          <cell r="B2589" t="str">
            <v/>
          </cell>
          <cell r="C2589">
            <v>7.5</v>
          </cell>
          <cell r="D2589">
            <v>0</v>
          </cell>
          <cell r="E2589">
            <v>7.5</v>
          </cell>
          <cell r="F2589">
            <v>7.65</v>
          </cell>
          <cell r="G2589">
            <v>7.86</v>
          </cell>
          <cell r="H2589">
            <v>8.4600000000000009</v>
          </cell>
          <cell r="I2589">
            <v>8.91</v>
          </cell>
        </row>
        <row r="2590">
          <cell r="A2590">
            <v>110470</v>
          </cell>
          <cell r="B2590" t="str">
            <v/>
          </cell>
          <cell r="C2590">
            <v>7.5</v>
          </cell>
          <cell r="D2590">
            <v>0</v>
          </cell>
          <cell r="E2590">
            <v>7.5</v>
          </cell>
          <cell r="F2590">
            <v>7.65</v>
          </cell>
          <cell r="G2590">
            <v>7.86</v>
          </cell>
          <cell r="H2590">
            <v>8.4600000000000009</v>
          </cell>
          <cell r="I2590">
            <v>8.91</v>
          </cell>
        </row>
        <row r="2591">
          <cell r="A2591">
            <v>110480</v>
          </cell>
          <cell r="B2591" t="str">
            <v/>
          </cell>
          <cell r="C2591">
            <v>7.5</v>
          </cell>
          <cell r="D2591">
            <v>0</v>
          </cell>
          <cell r="E2591">
            <v>7.5</v>
          </cell>
          <cell r="F2591">
            <v>7.65</v>
          </cell>
          <cell r="G2591">
            <v>7.86</v>
          </cell>
          <cell r="H2591">
            <v>8.4600000000000009</v>
          </cell>
          <cell r="I2591">
            <v>8.91</v>
          </cell>
        </row>
        <row r="2592">
          <cell r="A2592">
            <v>110490</v>
          </cell>
          <cell r="B2592" t="str">
            <v/>
          </cell>
          <cell r="C2592">
            <v>7.5</v>
          </cell>
          <cell r="D2592">
            <v>0</v>
          </cell>
          <cell r="E2592">
            <v>7.5</v>
          </cell>
          <cell r="F2592">
            <v>7.65</v>
          </cell>
          <cell r="G2592">
            <v>7.86</v>
          </cell>
          <cell r="H2592">
            <v>8.4600000000000009</v>
          </cell>
          <cell r="I2592">
            <v>8.91</v>
          </cell>
        </row>
        <row r="2593">
          <cell r="A2593">
            <v>110500</v>
          </cell>
          <cell r="B2593" t="str">
            <v/>
          </cell>
          <cell r="C2593">
            <v>7.5</v>
          </cell>
          <cell r="D2593">
            <v>0</v>
          </cell>
          <cell r="E2593">
            <v>7.5</v>
          </cell>
          <cell r="F2593">
            <v>7.65</v>
          </cell>
          <cell r="G2593">
            <v>7.86</v>
          </cell>
          <cell r="H2593">
            <v>8.4600000000000009</v>
          </cell>
          <cell r="I2593">
            <v>8.91</v>
          </cell>
        </row>
        <row r="2594">
          <cell r="A2594">
            <v>110510</v>
          </cell>
          <cell r="B2594" t="str">
            <v/>
          </cell>
          <cell r="C2594">
            <v>7.5</v>
          </cell>
          <cell r="D2594">
            <v>0</v>
          </cell>
          <cell r="E2594">
            <v>7.5</v>
          </cell>
          <cell r="F2594">
            <v>7.65</v>
          </cell>
          <cell r="G2594">
            <v>7.86</v>
          </cell>
          <cell r="H2594">
            <v>8.4600000000000009</v>
          </cell>
          <cell r="I2594">
            <v>8.91</v>
          </cell>
        </row>
        <row r="2595">
          <cell r="A2595">
            <v>110520</v>
          </cell>
          <cell r="B2595" t="str">
            <v/>
          </cell>
          <cell r="C2595">
            <v>7.5</v>
          </cell>
          <cell r="D2595">
            <v>0</v>
          </cell>
          <cell r="E2595">
            <v>7.5</v>
          </cell>
          <cell r="F2595">
            <v>7.65</v>
          </cell>
          <cell r="G2595">
            <v>7.86</v>
          </cell>
          <cell r="H2595">
            <v>8.4600000000000009</v>
          </cell>
          <cell r="I2595">
            <v>8.91</v>
          </cell>
        </row>
        <row r="2596">
          <cell r="A2596">
            <v>110530</v>
          </cell>
          <cell r="B2596" t="str">
            <v/>
          </cell>
          <cell r="C2596">
            <v>7.5</v>
          </cell>
          <cell r="D2596">
            <v>0</v>
          </cell>
          <cell r="E2596">
            <v>7.5</v>
          </cell>
          <cell r="F2596">
            <v>7.65</v>
          </cell>
          <cell r="G2596">
            <v>7.86</v>
          </cell>
          <cell r="H2596">
            <v>8.4600000000000009</v>
          </cell>
          <cell r="I2596">
            <v>8.91</v>
          </cell>
        </row>
        <row r="2597">
          <cell r="A2597">
            <v>110540</v>
          </cell>
          <cell r="B2597" t="str">
            <v/>
          </cell>
          <cell r="C2597">
            <v>7.5</v>
          </cell>
          <cell r="D2597">
            <v>0</v>
          </cell>
          <cell r="E2597">
            <v>7.5</v>
          </cell>
          <cell r="F2597">
            <v>7.65</v>
          </cell>
          <cell r="G2597">
            <v>7.86</v>
          </cell>
          <cell r="H2597">
            <v>8.4600000000000009</v>
          </cell>
          <cell r="I2597">
            <v>8.91</v>
          </cell>
        </row>
        <row r="2598">
          <cell r="A2598">
            <v>110550</v>
          </cell>
          <cell r="B2598" t="str">
            <v/>
          </cell>
          <cell r="C2598">
            <v>7.5</v>
          </cell>
          <cell r="D2598">
            <v>0</v>
          </cell>
          <cell r="E2598">
            <v>7.5</v>
          </cell>
          <cell r="F2598">
            <v>7.65</v>
          </cell>
          <cell r="G2598">
            <v>7.86</v>
          </cell>
          <cell r="H2598">
            <v>8.4600000000000009</v>
          </cell>
          <cell r="I2598">
            <v>8.91</v>
          </cell>
        </row>
        <row r="2599">
          <cell r="A2599">
            <v>110560</v>
          </cell>
          <cell r="B2599" t="str">
            <v/>
          </cell>
          <cell r="C2599">
            <v>7.5</v>
          </cell>
          <cell r="D2599">
            <v>0</v>
          </cell>
          <cell r="E2599">
            <v>7.5</v>
          </cell>
          <cell r="F2599">
            <v>7.65</v>
          </cell>
          <cell r="G2599">
            <v>7.86</v>
          </cell>
          <cell r="H2599">
            <v>8.4600000000000009</v>
          </cell>
          <cell r="I2599">
            <v>8.91</v>
          </cell>
        </row>
        <row r="2600">
          <cell r="A2600">
            <v>110570</v>
          </cell>
          <cell r="B2600" t="str">
            <v/>
          </cell>
          <cell r="C2600">
            <v>7.5</v>
          </cell>
          <cell r="D2600">
            <v>0</v>
          </cell>
          <cell r="E2600">
            <v>7.5</v>
          </cell>
          <cell r="F2600">
            <v>7.65</v>
          </cell>
          <cell r="G2600">
            <v>7.86</v>
          </cell>
          <cell r="H2600">
            <v>8.4600000000000009</v>
          </cell>
          <cell r="I2600">
            <v>8.91</v>
          </cell>
        </row>
        <row r="2601">
          <cell r="A2601">
            <v>110580</v>
          </cell>
          <cell r="B2601" t="str">
            <v/>
          </cell>
          <cell r="C2601">
            <v>7.5</v>
          </cell>
          <cell r="D2601">
            <v>0</v>
          </cell>
          <cell r="E2601">
            <v>7.5</v>
          </cell>
          <cell r="F2601">
            <v>7.65</v>
          </cell>
          <cell r="G2601">
            <v>7.86</v>
          </cell>
          <cell r="H2601">
            <v>8.4600000000000009</v>
          </cell>
          <cell r="I2601">
            <v>8.91</v>
          </cell>
        </row>
        <row r="2602">
          <cell r="A2602">
            <v>110590</v>
          </cell>
          <cell r="B2602" t="str">
            <v/>
          </cell>
          <cell r="C2602">
            <v>7.5</v>
          </cell>
          <cell r="D2602">
            <v>0</v>
          </cell>
          <cell r="E2602">
            <v>7.5</v>
          </cell>
          <cell r="F2602">
            <v>7.65</v>
          </cell>
          <cell r="G2602">
            <v>7.86</v>
          </cell>
          <cell r="H2602">
            <v>8.4600000000000009</v>
          </cell>
          <cell r="I2602">
            <v>8.91</v>
          </cell>
        </row>
        <row r="2603">
          <cell r="A2603">
            <v>110600</v>
          </cell>
          <cell r="B2603" t="str">
            <v/>
          </cell>
          <cell r="C2603">
            <v>7.5</v>
          </cell>
          <cell r="D2603">
            <v>0</v>
          </cell>
          <cell r="E2603">
            <v>7.5</v>
          </cell>
          <cell r="F2603">
            <v>7.65</v>
          </cell>
          <cell r="G2603">
            <v>7.86</v>
          </cell>
          <cell r="H2603">
            <v>8.4600000000000009</v>
          </cell>
          <cell r="I2603">
            <v>8.91</v>
          </cell>
        </row>
        <row r="2604">
          <cell r="A2604">
            <v>110610</v>
          </cell>
          <cell r="B2604" t="str">
            <v/>
          </cell>
          <cell r="C2604">
            <v>7.5</v>
          </cell>
          <cell r="D2604">
            <v>0</v>
          </cell>
          <cell r="E2604">
            <v>7.5</v>
          </cell>
          <cell r="F2604">
            <v>7.65</v>
          </cell>
          <cell r="G2604">
            <v>7.86</v>
          </cell>
          <cell r="H2604">
            <v>8.4600000000000009</v>
          </cell>
          <cell r="I2604">
            <v>8.91</v>
          </cell>
        </row>
        <row r="2605">
          <cell r="A2605">
            <v>110620</v>
          </cell>
          <cell r="B2605" t="str">
            <v/>
          </cell>
          <cell r="C2605">
            <v>7.5</v>
          </cell>
          <cell r="D2605">
            <v>0</v>
          </cell>
          <cell r="E2605">
            <v>7.5</v>
          </cell>
          <cell r="F2605">
            <v>7.65</v>
          </cell>
          <cell r="G2605">
            <v>7.86</v>
          </cell>
          <cell r="H2605">
            <v>8.4600000000000009</v>
          </cell>
          <cell r="I2605">
            <v>8.91</v>
          </cell>
        </row>
        <row r="2606">
          <cell r="A2606">
            <v>110630</v>
          </cell>
          <cell r="B2606" t="str">
            <v/>
          </cell>
          <cell r="C2606">
            <v>7.5</v>
          </cell>
          <cell r="D2606">
            <v>0</v>
          </cell>
          <cell r="E2606">
            <v>7.5</v>
          </cell>
          <cell r="F2606">
            <v>7.65</v>
          </cell>
          <cell r="G2606">
            <v>7.86</v>
          </cell>
          <cell r="H2606">
            <v>8.4600000000000009</v>
          </cell>
          <cell r="I2606">
            <v>8.91</v>
          </cell>
        </row>
        <row r="2607">
          <cell r="A2607">
            <v>110640</v>
          </cell>
          <cell r="B2607" t="str">
            <v/>
          </cell>
          <cell r="C2607">
            <v>7.5</v>
          </cell>
          <cell r="D2607">
            <v>0</v>
          </cell>
          <cell r="E2607">
            <v>7.5</v>
          </cell>
          <cell r="F2607">
            <v>7.65</v>
          </cell>
          <cell r="G2607">
            <v>7.86</v>
          </cell>
          <cell r="H2607">
            <v>8.4600000000000009</v>
          </cell>
          <cell r="I2607">
            <v>8.91</v>
          </cell>
        </row>
        <row r="2608">
          <cell r="A2608">
            <v>110650</v>
          </cell>
          <cell r="B2608" t="str">
            <v/>
          </cell>
          <cell r="C2608">
            <v>7.5</v>
          </cell>
          <cell r="D2608">
            <v>0</v>
          </cell>
          <cell r="E2608">
            <v>7.5</v>
          </cell>
          <cell r="F2608">
            <v>7.65</v>
          </cell>
          <cell r="G2608">
            <v>7.86</v>
          </cell>
          <cell r="H2608">
            <v>8.4600000000000009</v>
          </cell>
          <cell r="I2608">
            <v>8.91</v>
          </cell>
        </row>
        <row r="2609">
          <cell r="A2609">
            <v>110660</v>
          </cell>
          <cell r="B2609" t="str">
            <v/>
          </cell>
          <cell r="C2609">
            <v>7.5</v>
          </cell>
          <cell r="D2609">
            <v>0</v>
          </cell>
          <cell r="E2609">
            <v>7.5</v>
          </cell>
          <cell r="F2609">
            <v>7.65</v>
          </cell>
          <cell r="G2609">
            <v>7.86</v>
          </cell>
          <cell r="H2609">
            <v>8.4600000000000009</v>
          </cell>
          <cell r="I2609">
            <v>8.91</v>
          </cell>
        </row>
        <row r="2610">
          <cell r="A2610">
            <v>110670</v>
          </cell>
          <cell r="B2610" t="str">
            <v/>
          </cell>
          <cell r="C2610">
            <v>7.5</v>
          </cell>
          <cell r="D2610">
            <v>0</v>
          </cell>
          <cell r="E2610">
            <v>7.5</v>
          </cell>
          <cell r="F2610">
            <v>7.65</v>
          </cell>
          <cell r="G2610">
            <v>7.86</v>
          </cell>
          <cell r="H2610">
            <v>8.4600000000000009</v>
          </cell>
          <cell r="I2610">
            <v>8.91</v>
          </cell>
        </row>
        <row r="2611">
          <cell r="A2611">
            <v>110680</v>
          </cell>
          <cell r="B2611" t="str">
            <v/>
          </cell>
          <cell r="C2611">
            <v>7.5</v>
          </cell>
          <cell r="D2611">
            <v>0</v>
          </cell>
          <cell r="E2611">
            <v>7.5</v>
          </cell>
          <cell r="F2611">
            <v>7.65</v>
          </cell>
          <cell r="G2611">
            <v>7.86</v>
          </cell>
          <cell r="H2611">
            <v>8.4600000000000009</v>
          </cell>
          <cell r="I2611">
            <v>8.91</v>
          </cell>
        </row>
        <row r="2612">
          <cell r="A2612">
            <v>110690</v>
          </cell>
          <cell r="B2612" t="str">
            <v/>
          </cell>
          <cell r="C2612">
            <v>7.5</v>
          </cell>
          <cell r="D2612">
            <v>0</v>
          </cell>
          <cell r="E2612">
            <v>7.5</v>
          </cell>
          <cell r="F2612">
            <v>7.65</v>
          </cell>
          <cell r="G2612">
            <v>7.86</v>
          </cell>
          <cell r="H2612">
            <v>8.4600000000000009</v>
          </cell>
          <cell r="I2612">
            <v>8.91</v>
          </cell>
        </row>
        <row r="2613">
          <cell r="A2613">
            <v>110691.25</v>
          </cell>
          <cell r="B2613" t="str">
            <v>BS</v>
          </cell>
          <cell r="C2613">
            <v>7.5</v>
          </cell>
          <cell r="D2613">
            <v>0</v>
          </cell>
          <cell r="E2613">
            <v>7.5</v>
          </cell>
          <cell r="F2613">
            <v>7.65</v>
          </cell>
          <cell r="G2613">
            <v>7.86</v>
          </cell>
          <cell r="H2613">
            <v>8.4600000000000009</v>
          </cell>
          <cell r="I2613">
            <v>8.91</v>
          </cell>
        </row>
        <row r="2614">
          <cell r="A2614">
            <v>110700</v>
          </cell>
          <cell r="B2614" t="str">
            <v/>
          </cell>
          <cell r="C2614">
            <v>7.5</v>
          </cell>
          <cell r="D2614">
            <v>0</v>
          </cell>
          <cell r="E2614">
            <v>7.5</v>
          </cell>
          <cell r="F2614">
            <v>7.65</v>
          </cell>
          <cell r="G2614">
            <v>7.86</v>
          </cell>
          <cell r="H2614">
            <v>8.4600000000000009</v>
          </cell>
          <cell r="I2614">
            <v>8.91</v>
          </cell>
        </row>
        <row r="2615">
          <cell r="A2615">
            <v>110710</v>
          </cell>
          <cell r="B2615" t="str">
            <v/>
          </cell>
          <cell r="C2615">
            <v>7.5</v>
          </cell>
          <cell r="D2615">
            <v>0</v>
          </cell>
          <cell r="E2615">
            <v>7.5</v>
          </cell>
          <cell r="F2615">
            <v>7.65</v>
          </cell>
          <cell r="G2615">
            <v>7.86</v>
          </cell>
          <cell r="H2615">
            <v>8.4600000000000009</v>
          </cell>
          <cell r="I2615">
            <v>8.91</v>
          </cell>
        </row>
        <row r="2616">
          <cell r="A2616">
            <v>110717.92</v>
          </cell>
          <cell r="B2616" t="str">
            <v>PX</v>
          </cell>
          <cell r="C2616">
            <v>7.5</v>
          </cell>
          <cell r="D2616">
            <v>0</v>
          </cell>
          <cell r="E2616">
            <v>7.5</v>
          </cell>
          <cell r="F2616">
            <v>7.65</v>
          </cell>
          <cell r="G2616">
            <v>7.86</v>
          </cell>
          <cell r="H2616">
            <v>8.4600000000000009</v>
          </cell>
          <cell r="I2616">
            <v>8.91</v>
          </cell>
        </row>
        <row r="2617">
          <cell r="A2617">
            <v>110720</v>
          </cell>
          <cell r="B2617" t="str">
            <v/>
          </cell>
          <cell r="C2617">
            <v>7.5</v>
          </cell>
          <cell r="D2617">
            <v>0.03</v>
          </cell>
          <cell r="E2617">
            <v>7.53</v>
          </cell>
          <cell r="F2617">
            <v>7.6800000000000006</v>
          </cell>
          <cell r="G2617">
            <v>7.8900000000000006</v>
          </cell>
          <cell r="H2617">
            <v>8.49</v>
          </cell>
          <cell r="I2617">
            <v>8.94</v>
          </cell>
        </row>
        <row r="2618">
          <cell r="A2618">
            <v>110730</v>
          </cell>
          <cell r="B2618" t="str">
            <v/>
          </cell>
          <cell r="C2618">
            <v>7.5</v>
          </cell>
          <cell r="D2618">
            <v>0.18</v>
          </cell>
          <cell r="E2618">
            <v>7.68</v>
          </cell>
          <cell r="F2618">
            <v>7.83</v>
          </cell>
          <cell r="G2618">
            <v>8.0400000000000009</v>
          </cell>
          <cell r="H2618">
            <v>8.64</v>
          </cell>
          <cell r="I2618">
            <v>9.09</v>
          </cell>
        </row>
        <row r="2619">
          <cell r="A2619">
            <v>110737.92</v>
          </cell>
          <cell r="B2619" t="str">
            <v>PC</v>
          </cell>
          <cell r="C2619">
            <v>7.5</v>
          </cell>
          <cell r="D2619">
            <v>0.3</v>
          </cell>
          <cell r="E2619">
            <v>7.8</v>
          </cell>
          <cell r="F2619">
            <v>7.95</v>
          </cell>
          <cell r="G2619">
            <v>8.16</v>
          </cell>
          <cell r="H2619">
            <v>8.76</v>
          </cell>
          <cell r="I2619">
            <v>9.2099999999999991</v>
          </cell>
        </row>
        <row r="2620">
          <cell r="A2620">
            <v>110740</v>
          </cell>
          <cell r="B2620" t="str">
            <v/>
          </cell>
          <cell r="C2620">
            <v>7.5</v>
          </cell>
          <cell r="D2620">
            <v>0.33</v>
          </cell>
          <cell r="E2620">
            <v>7.83</v>
          </cell>
          <cell r="F2620">
            <v>7.98</v>
          </cell>
          <cell r="G2620">
            <v>8.1900000000000013</v>
          </cell>
          <cell r="H2620">
            <v>8.7900000000000009</v>
          </cell>
          <cell r="I2620">
            <v>9.24</v>
          </cell>
        </row>
        <row r="2621">
          <cell r="A2621">
            <v>110744.59</v>
          </cell>
          <cell r="B2621" t="str">
            <v>PY</v>
          </cell>
          <cell r="C2621">
            <v>7.5</v>
          </cell>
          <cell r="D2621">
            <v>0.4</v>
          </cell>
          <cell r="E2621">
            <v>7.9</v>
          </cell>
          <cell r="F2621">
            <v>8.0500000000000007</v>
          </cell>
          <cell r="G2621">
            <v>8.2600000000000016</v>
          </cell>
          <cell r="H2621">
            <v>8.8600000000000012</v>
          </cell>
          <cell r="I2621">
            <v>9.31</v>
          </cell>
        </row>
        <row r="2622">
          <cell r="A2622">
            <v>110750</v>
          </cell>
          <cell r="B2622" t="str">
            <v/>
          </cell>
          <cell r="C2622">
            <v>7.5</v>
          </cell>
          <cell r="D2622">
            <v>0.48</v>
          </cell>
          <cell r="E2622">
            <v>7.98</v>
          </cell>
          <cell r="F2622">
            <v>8.1300000000000008</v>
          </cell>
          <cell r="G2622">
            <v>8.3400000000000016</v>
          </cell>
          <cell r="H2622">
            <v>8.9400000000000013</v>
          </cell>
          <cell r="I2622">
            <v>9.39</v>
          </cell>
        </row>
        <row r="2623">
          <cell r="A2623">
            <v>110757.92</v>
          </cell>
          <cell r="B2623" t="str">
            <v>MSE</v>
          </cell>
          <cell r="C2623">
            <v>7.5</v>
          </cell>
          <cell r="D2623">
            <v>0.6</v>
          </cell>
          <cell r="E2623">
            <v>8.1</v>
          </cell>
          <cell r="F2623">
            <v>8.25</v>
          </cell>
          <cell r="G2623">
            <v>8.4600000000000009</v>
          </cell>
          <cell r="H2623">
            <v>9.06</v>
          </cell>
          <cell r="I2623">
            <v>9.51</v>
          </cell>
        </row>
        <row r="2624">
          <cell r="A2624">
            <v>110760</v>
          </cell>
          <cell r="B2624" t="str">
            <v/>
          </cell>
          <cell r="C2624">
            <v>7.5</v>
          </cell>
          <cell r="D2624">
            <v>0.6</v>
          </cell>
          <cell r="E2624">
            <v>8.1</v>
          </cell>
          <cell r="F2624">
            <v>8.25</v>
          </cell>
          <cell r="G2624">
            <v>8.4600000000000009</v>
          </cell>
          <cell r="H2624">
            <v>9.06</v>
          </cell>
          <cell r="I2624">
            <v>9.51</v>
          </cell>
        </row>
        <row r="2625">
          <cell r="A2625">
            <v>110770</v>
          </cell>
          <cell r="B2625" t="str">
            <v/>
          </cell>
          <cell r="C2625">
            <v>7.5</v>
          </cell>
          <cell r="D2625">
            <v>0.6</v>
          </cell>
          <cell r="E2625">
            <v>8.1</v>
          </cell>
          <cell r="F2625">
            <v>8.25</v>
          </cell>
          <cell r="G2625">
            <v>8.4600000000000009</v>
          </cell>
          <cell r="H2625">
            <v>9.06</v>
          </cell>
          <cell r="I2625">
            <v>9.51</v>
          </cell>
        </row>
        <row r="2626">
          <cell r="A2626">
            <v>110780</v>
          </cell>
          <cell r="B2626" t="str">
            <v/>
          </cell>
          <cell r="C2626">
            <v>7.5</v>
          </cell>
          <cell r="D2626">
            <v>0.6</v>
          </cell>
          <cell r="E2626">
            <v>8.1</v>
          </cell>
          <cell r="F2626">
            <v>8.25</v>
          </cell>
          <cell r="G2626">
            <v>8.4600000000000009</v>
          </cell>
          <cell r="H2626">
            <v>9.06</v>
          </cell>
          <cell r="I2626">
            <v>9.51</v>
          </cell>
        </row>
        <row r="2627">
          <cell r="A2627">
            <v>110790</v>
          </cell>
          <cell r="B2627" t="str">
            <v/>
          </cell>
          <cell r="C2627">
            <v>7.5</v>
          </cell>
          <cell r="D2627">
            <v>0.6</v>
          </cell>
          <cell r="E2627">
            <v>8.1</v>
          </cell>
          <cell r="F2627">
            <v>8.25</v>
          </cell>
          <cell r="G2627">
            <v>8.4600000000000009</v>
          </cell>
          <cell r="H2627">
            <v>9.06</v>
          </cell>
          <cell r="I2627">
            <v>9.51</v>
          </cell>
        </row>
        <row r="2628">
          <cell r="A2628">
            <v>110800</v>
          </cell>
          <cell r="B2628" t="str">
            <v/>
          </cell>
          <cell r="C2628">
            <v>7.5</v>
          </cell>
          <cell r="D2628">
            <v>0.6</v>
          </cell>
          <cell r="E2628">
            <v>8.1</v>
          </cell>
          <cell r="F2628">
            <v>8.25</v>
          </cell>
          <cell r="G2628">
            <v>8.4600000000000009</v>
          </cell>
          <cell r="H2628">
            <v>9.06</v>
          </cell>
          <cell r="I2628">
            <v>9.51</v>
          </cell>
        </row>
        <row r="2629">
          <cell r="A2629">
            <v>110810</v>
          </cell>
          <cell r="B2629" t="str">
            <v/>
          </cell>
          <cell r="C2629">
            <v>7.5</v>
          </cell>
          <cell r="D2629">
            <v>0.6</v>
          </cell>
          <cell r="E2629">
            <v>8.1</v>
          </cell>
          <cell r="F2629">
            <v>8.25</v>
          </cell>
          <cell r="G2629">
            <v>8.4600000000000009</v>
          </cell>
          <cell r="H2629">
            <v>9.06</v>
          </cell>
          <cell r="I2629">
            <v>9.51</v>
          </cell>
        </row>
        <row r="2630">
          <cell r="A2630">
            <v>110820</v>
          </cell>
          <cell r="B2630" t="str">
            <v/>
          </cell>
          <cell r="C2630">
            <v>7.5</v>
          </cell>
          <cell r="D2630">
            <v>0.6</v>
          </cell>
          <cell r="E2630">
            <v>8.1</v>
          </cell>
          <cell r="F2630">
            <v>8.25</v>
          </cell>
          <cell r="G2630">
            <v>8.4600000000000009</v>
          </cell>
          <cell r="H2630">
            <v>9.06</v>
          </cell>
          <cell r="I2630">
            <v>9.51</v>
          </cell>
        </row>
        <row r="2631">
          <cell r="A2631">
            <v>110830</v>
          </cell>
          <cell r="B2631" t="str">
            <v/>
          </cell>
          <cell r="C2631">
            <v>7.5</v>
          </cell>
          <cell r="D2631">
            <v>0.6</v>
          </cell>
          <cell r="E2631">
            <v>8.1</v>
          </cell>
          <cell r="F2631">
            <v>8.25</v>
          </cell>
          <cell r="G2631">
            <v>8.4600000000000009</v>
          </cell>
          <cell r="H2631">
            <v>9.06</v>
          </cell>
          <cell r="I2631">
            <v>9.51</v>
          </cell>
        </row>
        <row r="2632">
          <cell r="A2632">
            <v>110840</v>
          </cell>
          <cell r="B2632" t="str">
            <v/>
          </cell>
          <cell r="C2632">
            <v>7.5</v>
          </cell>
          <cell r="D2632">
            <v>0.6</v>
          </cell>
          <cell r="E2632">
            <v>8.1</v>
          </cell>
          <cell r="F2632">
            <v>8.25</v>
          </cell>
          <cell r="G2632">
            <v>8.4600000000000009</v>
          </cell>
          <cell r="H2632">
            <v>9.06</v>
          </cell>
          <cell r="I2632">
            <v>9.51</v>
          </cell>
        </row>
        <row r="2633">
          <cell r="A2633">
            <v>110850</v>
          </cell>
          <cell r="B2633" t="str">
            <v/>
          </cell>
          <cell r="C2633">
            <v>7.5</v>
          </cell>
          <cell r="D2633">
            <v>0.6</v>
          </cell>
          <cell r="E2633">
            <v>8.1</v>
          </cell>
          <cell r="F2633">
            <v>8.25</v>
          </cell>
          <cell r="G2633">
            <v>8.4600000000000009</v>
          </cell>
          <cell r="H2633">
            <v>9.06</v>
          </cell>
          <cell r="I2633">
            <v>9.51</v>
          </cell>
        </row>
        <row r="2634">
          <cell r="A2634">
            <v>110860</v>
          </cell>
          <cell r="B2634" t="str">
            <v/>
          </cell>
          <cell r="C2634">
            <v>7.5</v>
          </cell>
          <cell r="D2634">
            <v>0.6</v>
          </cell>
          <cell r="E2634">
            <v>8.1</v>
          </cell>
          <cell r="F2634">
            <v>8.25</v>
          </cell>
          <cell r="G2634">
            <v>8.4600000000000009</v>
          </cell>
          <cell r="H2634">
            <v>9.06</v>
          </cell>
          <cell r="I2634">
            <v>9.51</v>
          </cell>
        </row>
        <row r="2635">
          <cell r="A2635">
            <v>110870</v>
          </cell>
          <cell r="B2635" t="str">
            <v/>
          </cell>
          <cell r="C2635">
            <v>7.5</v>
          </cell>
          <cell r="D2635">
            <v>0.6</v>
          </cell>
          <cell r="E2635">
            <v>8.1</v>
          </cell>
          <cell r="F2635">
            <v>8.25</v>
          </cell>
          <cell r="G2635">
            <v>8.4600000000000009</v>
          </cell>
          <cell r="H2635">
            <v>9.06</v>
          </cell>
          <cell r="I2635">
            <v>9.51</v>
          </cell>
        </row>
        <row r="2636">
          <cell r="A2636">
            <v>110880</v>
          </cell>
          <cell r="B2636" t="str">
            <v/>
          </cell>
          <cell r="C2636">
            <v>7.5</v>
          </cell>
          <cell r="D2636">
            <v>0.6</v>
          </cell>
          <cell r="E2636">
            <v>8.1</v>
          </cell>
          <cell r="F2636">
            <v>8.25</v>
          </cell>
          <cell r="G2636">
            <v>8.4600000000000009</v>
          </cell>
          <cell r="H2636">
            <v>9.06</v>
          </cell>
          <cell r="I2636">
            <v>9.51</v>
          </cell>
        </row>
        <row r="2637">
          <cell r="A2637">
            <v>110890</v>
          </cell>
          <cell r="B2637" t="str">
            <v/>
          </cell>
          <cell r="C2637">
            <v>7.5</v>
          </cell>
          <cell r="D2637">
            <v>0.6</v>
          </cell>
          <cell r="E2637">
            <v>8.1</v>
          </cell>
          <cell r="F2637">
            <v>8.25</v>
          </cell>
          <cell r="G2637">
            <v>8.4600000000000009</v>
          </cell>
          <cell r="H2637">
            <v>9.06</v>
          </cell>
          <cell r="I2637">
            <v>9.51</v>
          </cell>
        </row>
        <row r="2638">
          <cell r="A2638">
            <v>110900</v>
          </cell>
          <cell r="B2638" t="str">
            <v/>
          </cell>
          <cell r="C2638">
            <v>7.5</v>
          </cell>
          <cell r="D2638">
            <v>0.6</v>
          </cell>
          <cell r="E2638">
            <v>8.1</v>
          </cell>
          <cell r="F2638">
            <v>8.25</v>
          </cell>
          <cell r="G2638">
            <v>8.4600000000000009</v>
          </cell>
          <cell r="H2638">
            <v>9.06</v>
          </cell>
          <cell r="I2638">
            <v>9.51</v>
          </cell>
        </row>
        <row r="2639">
          <cell r="A2639">
            <v>110910</v>
          </cell>
          <cell r="B2639" t="str">
            <v/>
          </cell>
          <cell r="C2639">
            <v>7.5</v>
          </cell>
          <cell r="D2639">
            <v>0.6</v>
          </cell>
          <cell r="E2639">
            <v>8.1</v>
          </cell>
          <cell r="F2639">
            <v>8.25</v>
          </cell>
          <cell r="G2639">
            <v>8.4600000000000009</v>
          </cell>
          <cell r="H2639">
            <v>9.06</v>
          </cell>
          <cell r="I2639">
            <v>9.51</v>
          </cell>
        </row>
        <row r="2640">
          <cell r="A2640">
            <v>110920</v>
          </cell>
          <cell r="B2640" t="str">
            <v/>
          </cell>
          <cell r="C2640">
            <v>7.5</v>
          </cell>
          <cell r="D2640">
            <v>0.6</v>
          </cell>
          <cell r="E2640">
            <v>8.1</v>
          </cell>
          <cell r="F2640">
            <v>8.25</v>
          </cell>
          <cell r="G2640">
            <v>8.4600000000000009</v>
          </cell>
          <cell r="H2640">
            <v>9.06</v>
          </cell>
          <cell r="I2640">
            <v>9.51</v>
          </cell>
        </row>
        <row r="2641">
          <cell r="A2641">
            <v>110930</v>
          </cell>
          <cell r="B2641" t="str">
            <v/>
          </cell>
          <cell r="C2641">
            <v>7.5</v>
          </cell>
          <cell r="D2641">
            <v>0.6</v>
          </cell>
          <cell r="E2641">
            <v>8.1</v>
          </cell>
          <cell r="F2641">
            <v>8.25</v>
          </cell>
          <cell r="G2641">
            <v>8.4600000000000009</v>
          </cell>
          <cell r="H2641">
            <v>9.06</v>
          </cell>
          <cell r="I2641">
            <v>9.51</v>
          </cell>
        </row>
        <row r="2642">
          <cell r="A2642">
            <v>110940</v>
          </cell>
          <cell r="B2642" t="str">
            <v/>
          </cell>
          <cell r="C2642">
            <v>7.5</v>
          </cell>
          <cell r="D2642">
            <v>0.6</v>
          </cell>
          <cell r="E2642">
            <v>8.1</v>
          </cell>
          <cell r="F2642">
            <v>8.25</v>
          </cell>
          <cell r="G2642">
            <v>8.4600000000000009</v>
          </cell>
          <cell r="H2642">
            <v>9.06</v>
          </cell>
          <cell r="I2642">
            <v>9.51</v>
          </cell>
        </row>
        <row r="2643">
          <cell r="A2643">
            <v>110950</v>
          </cell>
          <cell r="B2643" t="str">
            <v/>
          </cell>
          <cell r="C2643">
            <v>7.5</v>
          </cell>
          <cell r="D2643">
            <v>0.6</v>
          </cell>
          <cell r="E2643">
            <v>8.1</v>
          </cell>
          <cell r="F2643">
            <v>8.25</v>
          </cell>
          <cell r="G2643">
            <v>8.4600000000000009</v>
          </cell>
          <cell r="H2643">
            <v>9.06</v>
          </cell>
          <cell r="I2643">
            <v>9.51</v>
          </cell>
        </row>
        <row r="2644">
          <cell r="A2644">
            <v>110960</v>
          </cell>
          <cell r="B2644" t="str">
            <v/>
          </cell>
          <cell r="C2644">
            <v>7.5</v>
          </cell>
          <cell r="D2644">
            <v>0.6</v>
          </cell>
          <cell r="E2644">
            <v>8.1</v>
          </cell>
          <cell r="F2644">
            <v>8.25</v>
          </cell>
          <cell r="G2644">
            <v>8.4600000000000009</v>
          </cell>
          <cell r="H2644">
            <v>9.06</v>
          </cell>
          <cell r="I2644">
            <v>9.51</v>
          </cell>
        </row>
        <row r="2645">
          <cell r="A2645">
            <v>110970</v>
          </cell>
          <cell r="B2645" t="str">
            <v/>
          </cell>
          <cell r="C2645">
            <v>7.5</v>
          </cell>
          <cell r="D2645">
            <v>0.6</v>
          </cell>
          <cell r="E2645">
            <v>8.1</v>
          </cell>
          <cell r="F2645">
            <v>8.25</v>
          </cell>
          <cell r="G2645">
            <v>8.4600000000000009</v>
          </cell>
          <cell r="H2645">
            <v>9.06</v>
          </cell>
          <cell r="I2645">
            <v>9.51</v>
          </cell>
        </row>
        <row r="2646">
          <cell r="A2646">
            <v>110980</v>
          </cell>
          <cell r="B2646" t="str">
            <v/>
          </cell>
          <cell r="C2646">
            <v>7.5</v>
          </cell>
          <cell r="D2646">
            <v>0.6</v>
          </cell>
          <cell r="E2646">
            <v>8.1</v>
          </cell>
          <cell r="F2646">
            <v>8.25</v>
          </cell>
          <cell r="G2646">
            <v>8.4600000000000009</v>
          </cell>
          <cell r="H2646">
            <v>9.06</v>
          </cell>
          <cell r="I2646">
            <v>9.51</v>
          </cell>
        </row>
        <row r="2647">
          <cell r="A2647">
            <v>110982.96</v>
          </cell>
          <cell r="B2647" t="str">
            <v>MSE</v>
          </cell>
          <cell r="C2647">
            <v>7.5</v>
          </cell>
          <cell r="D2647">
            <v>0.6</v>
          </cell>
          <cell r="E2647">
            <v>8.1</v>
          </cell>
          <cell r="F2647">
            <v>8.25</v>
          </cell>
          <cell r="G2647">
            <v>8.4600000000000009</v>
          </cell>
          <cell r="H2647">
            <v>9.06</v>
          </cell>
          <cell r="I2647">
            <v>9.51</v>
          </cell>
        </row>
        <row r="2648">
          <cell r="A2648">
            <v>110990</v>
          </cell>
          <cell r="B2648" t="str">
            <v/>
          </cell>
          <cell r="C2648">
            <v>7.5</v>
          </cell>
          <cell r="D2648">
            <v>0.49</v>
          </cell>
          <cell r="E2648">
            <v>7.99</v>
          </cell>
          <cell r="F2648">
            <v>8.14</v>
          </cell>
          <cell r="G2648">
            <v>8.3500000000000014</v>
          </cell>
          <cell r="H2648">
            <v>8.9500000000000011</v>
          </cell>
          <cell r="I2648">
            <v>9.4</v>
          </cell>
        </row>
        <row r="2649">
          <cell r="A2649">
            <v>110996.29</v>
          </cell>
          <cell r="B2649" t="str">
            <v>PY</v>
          </cell>
          <cell r="C2649">
            <v>7.5</v>
          </cell>
          <cell r="D2649">
            <v>0.4</v>
          </cell>
          <cell r="E2649">
            <v>7.9</v>
          </cell>
          <cell r="F2649">
            <v>8.0500000000000007</v>
          </cell>
          <cell r="G2649">
            <v>8.2600000000000016</v>
          </cell>
          <cell r="H2649">
            <v>8.8600000000000012</v>
          </cell>
          <cell r="I2649">
            <v>9.31</v>
          </cell>
        </row>
        <row r="2650">
          <cell r="A2650">
            <v>111000</v>
          </cell>
          <cell r="B2650" t="str">
            <v/>
          </cell>
          <cell r="C2650">
            <v>7.5</v>
          </cell>
          <cell r="D2650">
            <v>0.34</v>
          </cell>
          <cell r="E2650">
            <v>7.84</v>
          </cell>
          <cell r="F2650">
            <v>7.99</v>
          </cell>
          <cell r="G2650">
            <v>8.2000000000000011</v>
          </cell>
          <cell r="H2650">
            <v>8.8000000000000007</v>
          </cell>
          <cell r="I2650">
            <v>9.25</v>
          </cell>
        </row>
        <row r="2669">
          <cell r="A2669">
            <v>111000</v>
          </cell>
          <cell r="B2669" t="str">
            <v/>
          </cell>
          <cell r="C2669">
            <v>7.5</v>
          </cell>
          <cell r="D2669">
            <v>0.34</v>
          </cell>
          <cell r="E2669">
            <v>7.84</v>
          </cell>
          <cell r="F2669">
            <v>7.99</v>
          </cell>
          <cell r="G2669">
            <v>8.2000000000000011</v>
          </cell>
          <cell r="H2669">
            <v>8.8000000000000007</v>
          </cell>
          <cell r="I2669">
            <v>9.25</v>
          </cell>
        </row>
        <row r="2670">
          <cell r="A2670">
            <v>111002.96</v>
          </cell>
          <cell r="B2670" t="str">
            <v>PT</v>
          </cell>
          <cell r="C2670">
            <v>7.5</v>
          </cell>
          <cell r="D2670">
            <v>0.3</v>
          </cell>
          <cell r="E2670">
            <v>7.8</v>
          </cell>
          <cell r="F2670">
            <v>7.95</v>
          </cell>
          <cell r="G2670">
            <v>8.16</v>
          </cell>
          <cell r="H2670">
            <v>8.76</v>
          </cell>
          <cell r="I2670">
            <v>9.2099999999999991</v>
          </cell>
        </row>
        <row r="2671">
          <cell r="A2671">
            <v>111010</v>
          </cell>
          <cell r="B2671" t="str">
            <v/>
          </cell>
          <cell r="C2671">
            <v>7.5</v>
          </cell>
          <cell r="D2671">
            <v>0.19</v>
          </cell>
          <cell r="E2671">
            <v>7.69</v>
          </cell>
          <cell r="F2671">
            <v>7.8400000000000007</v>
          </cell>
          <cell r="G2671">
            <v>8.0500000000000007</v>
          </cell>
          <cell r="H2671">
            <v>8.65</v>
          </cell>
          <cell r="I2671">
            <v>9.1</v>
          </cell>
        </row>
        <row r="2672">
          <cell r="A2672">
            <v>111020</v>
          </cell>
          <cell r="B2672" t="str">
            <v/>
          </cell>
          <cell r="C2672">
            <v>7.5</v>
          </cell>
          <cell r="D2672">
            <v>0.04</v>
          </cell>
          <cell r="E2672">
            <v>7.54</v>
          </cell>
          <cell r="F2672">
            <v>7.69</v>
          </cell>
          <cell r="G2672">
            <v>7.9</v>
          </cell>
          <cell r="H2672">
            <v>8.5</v>
          </cell>
          <cell r="I2672">
            <v>8.9499999999999993</v>
          </cell>
        </row>
        <row r="2673">
          <cell r="A2673">
            <v>111022.96</v>
          </cell>
          <cell r="B2673" t="str">
            <v>PX</v>
          </cell>
          <cell r="C2673">
            <v>7.5</v>
          </cell>
          <cell r="D2673">
            <v>0</v>
          </cell>
          <cell r="E2673">
            <v>7.5</v>
          </cell>
          <cell r="F2673">
            <v>7.65</v>
          </cell>
          <cell r="G2673">
            <v>7.86</v>
          </cell>
          <cell r="H2673">
            <v>8.4600000000000009</v>
          </cell>
          <cell r="I2673">
            <v>8.91</v>
          </cell>
        </row>
        <row r="2674">
          <cell r="A2674">
            <v>111030</v>
          </cell>
          <cell r="B2674" t="str">
            <v/>
          </cell>
          <cell r="C2674">
            <v>7.5</v>
          </cell>
          <cell r="D2674">
            <v>0</v>
          </cell>
          <cell r="E2674">
            <v>7.5</v>
          </cell>
          <cell r="F2674">
            <v>7.65</v>
          </cell>
          <cell r="G2674">
            <v>7.86</v>
          </cell>
          <cell r="H2674">
            <v>8.4600000000000009</v>
          </cell>
          <cell r="I2674">
            <v>8.91</v>
          </cell>
        </row>
        <row r="2675">
          <cell r="A2675">
            <v>111040</v>
          </cell>
          <cell r="B2675" t="str">
            <v/>
          </cell>
          <cell r="C2675">
            <v>7.5</v>
          </cell>
          <cell r="D2675">
            <v>0</v>
          </cell>
          <cell r="E2675">
            <v>7.5</v>
          </cell>
          <cell r="F2675">
            <v>7.65</v>
          </cell>
          <cell r="G2675">
            <v>7.86</v>
          </cell>
          <cell r="H2675">
            <v>8.4600000000000009</v>
          </cell>
          <cell r="I2675">
            <v>8.91</v>
          </cell>
        </row>
        <row r="2676">
          <cell r="A2676">
            <v>111049.63</v>
          </cell>
          <cell r="B2676" t="str">
            <v>BS</v>
          </cell>
          <cell r="C2676">
            <v>7.5</v>
          </cell>
          <cell r="D2676">
            <v>0</v>
          </cell>
          <cell r="E2676">
            <v>7.5</v>
          </cell>
          <cell r="F2676">
            <v>7.65</v>
          </cell>
          <cell r="G2676">
            <v>7.86</v>
          </cell>
          <cell r="H2676">
            <v>8.4600000000000009</v>
          </cell>
          <cell r="I2676">
            <v>8.91</v>
          </cell>
        </row>
        <row r="2677">
          <cell r="A2677">
            <v>111050</v>
          </cell>
          <cell r="B2677" t="str">
            <v/>
          </cell>
          <cell r="C2677">
            <v>7.5</v>
          </cell>
          <cell r="D2677">
            <v>0</v>
          </cell>
          <cell r="E2677">
            <v>7.5</v>
          </cell>
          <cell r="F2677">
            <v>7.65</v>
          </cell>
          <cell r="G2677">
            <v>7.86</v>
          </cell>
          <cell r="H2677">
            <v>8.4600000000000009</v>
          </cell>
          <cell r="I2677">
            <v>8.91</v>
          </cell>
        </row>
        <row r="2678">
          <cell r="A2678">
            <v>111060</v>
          </cell>
          <cell r="B2678" t="str">
            <v/>
          </cell>
          <cell r="C2678">
            <v>7.5</v>
          </cell>
          <cell r="D2678">
            <v>0</v>
          </cell>
          <cell r="E2678">
            <v>7.5</v>
          </cell>
          <cell r="F2678">
            <v>7.65</v>
          </cell>
          <cell r="G2678">
            <v>7.86</v>
          </cell>
          <cell r="H2678">
            <v>8.4600000000000009</v>
          </cell>
          <cell r="I2678">
            <v>8.91</v>
          </cell>
        </row>
        <row r="2679">
          <cell r="A2679">
            <v>111070</v>
          </cell>
          <cell r="B2679" t="str">
            <v/>
          </cell>
          <cell r="C2679">
            <v>7.5</v>
          </cell>
          <cell r="D2679">
            <v>0</v>
          </cell>
          <cell r="E2679">
            <v>7.5</v>
          </cell>
          <cell r="F2679">
            <v>7.65</v>
          </cell>
          <cell r="G2679">
            <v>7.86</v>
          </cell>
          <cell r="H2679">
            <v>8.4600000000000009</v>
          </cell>
          <cell r="I2679">
            <v>8.91</v>
          </cell>
        </row>
        <row r="2680">
          <cell r="A2680">
            <v>111080</v>
          </cell>
          <cell r="B2680" t="str">
            <v/>
          </cell>
          <cell r="C2680">
            <v>7.5</v>
          </cell>
          <cell r="D2680">
            <v>0</v>
          </cell>
          <cell r="E2680">
            <v>7.5</v>
          </cell>
          <cell r="F2680">
            <v>7.65</v>
          </cell>
          <cell r="G2680">
            <v>7.86</v>
          </cell>
          <cell r="H2680">
            <v>8.4600000000000009</v>
          </cell>
          <cell r="I2680">
            <v>8.91</v>
          </cell>
        </row>
        <row r="2681">
          <cell r="A2681">
            <v>111090</v>
          </cell>
          <cell r="B2681" t="str">
            <v/>
          </cell>
          <cell r="C2681">
            <v>7.5</v>
          </cell>
          <cell r="D2681">
            <v>0</v>
          </cell>
          <cell r="E2681">
            <v>7.5</v>
          </cell>
          <cell r="F2681">
            <v>7.65</v>
          </cell>
          <cell r="G2681">
            <v>7.86</v>
          </cell>
          <cell r="H2681">
            <v>8.4600000000000009</v>
          </cell>
          <cell r="I2681">
            <v>8.91</v>
          </cell>
        </row>
        <row r="2682">
          <cell r="A2682">
            <v>111100</v>
          </cell>
          <cell r="B2682" t="str">
            <v/>
          </cell>
          <cell r="C2682">
            <v>7.5</v>
          </cell>
          <cell r="D2682">
            <v>0</v>
          </cell>
          <cell r="E2682">
            <v>7.5</v>
          </cell>
          <cell r="F2682">
            <v>7.65</v>
          </cell>
          <cell r="G2682">
            <v>7.86</v>
          </cell>
          <cell r="H2682">
            <v>8.4600000000000009</v>
          </cell>
          <cell r="I2682">
            <v>8.91</v>
          </cell>
        </row>
        <row r="2683">
          <cell r="A2683">
            <v>111110</v>
          </cell>
          <cell r="B2683" t="str">
            <v/>
          </cell>
          <cell r="C2683">
            <v>7.5</v>
          </cell>
          <cell r="D2683">
            <v>0</v>
          </cell>
          <cell r="E2683">
            <v>7.5</v>
          </cell>
          <cell r="F2683">
            <v>7.65</v>
          </cell>
          <cell r="G2683">
            <v>7.86</v>
          </cell>
          <cell r="H2683">
            <v>8.4600000000000009</v>
          </cell>
          <cell r="I2683">
            <v>8.91</v>
          </cell>
        </row>
        <row r="2684">
          <cell r="A2684">
            <v>111120</v>
          </cell>
          <cell r="B2684" t="str">
            <v/>
          </cell>
          <cell r="C2684">
            <v>7.5</v>
          </cell>
          <cell r="D2684">
            <v>0</v>
          </cell>
          <cell r="E2684">
            <v>7.5</v>
          </cell>
          <cell r="F2684">
            <v>7.65</v>
          </cell>
          <cell r="G2684">
            <v>7.86</v>
          </cell>
          <cell r="H2684">
            <v>8.4600000000000009</v>
          </cell>
          <cell r="I2684">
            <v>8.91</v>
          </cell>
        </row>
        <row r="2685">
          <cell r="A2685">
            <v>111130</v>
          </cell>
          <cell r="B2685" t="str">
            <v/>
          </cell>
          <cell r="C2685">
            <v>7.5</v>
          </cell>
          <cell r="D2685">
            <v>0</v>
          </cell>
          <cell r="E2685">
            <v>7.5</v>
          </cell>
          <cell r="F2685">
            <v>7.65</v>
          </cell>
          <cell r="G2685">
            <v>7.86</v>
          </cell>
          <cell r="H2685">
            <v>8.4600000000000009</v>
          </cell>
          <cell r="I2685">
            <v>8.91</v>
          </cell>
        </row>
        <row r="2686">
          <cell r="A2686">
            <v>111140</v>
          </cell>
          <cell r="B2686" t="str">
            <v/>
          </cell>
          <cell r="C2686">
            <v>7.5</v>
          </cell>
          <cell r="D2686">
            <v>0</v>
          </cell>
          <cell r="E2686">
            <v>7.5</v>
          </cell>
          <cell r="F2686">
            <v>7.65</v>
          </cell>
          <cell r="G2686">
            <v>7.86</v>
          </cell>
          <cell r="H2686">
            <v>8.4600000000000009</v>
          </cell>
          <cell r="I2686">
            <v>8.91</v>
          </cell>
        </row>
        <row r="2687">
          <cell r="A2687">
            <v>111150</v>
          </cell>
          <cell r="B2687" t="str">
            <v/>
          </cell>
          <cell r="C2687">
            <v>7.5</v>
          </cell>
          <cell r="D2687">
            <v>0</v>
          </cell>
          <cell r="E2687">
            <v>7.5</v>
          </cell>
          <cell r="F2687">
            <v>7.65</v>
          </cell>
          <cell r="G2687">
            <v>7.86</v>
          </cell>
          <cell r="H2687">
            <v>8.4600000000000009</v>
          </cell>
          <cell r="I2687">
            <v>8.91</v>
          </cell>
        </row>
        <row r="2688">
          <cell r="A2688">
            <v>111160</v>
          </cell>
          <cell r="B2688" t="str">
            <v/>
          </cell>
          <cell r="C2688">
            <v>7.5</v>
          </cell>
          <cell r="D2688">
            <v>0</v>
          </cell>
          <cell r="E2688">
            <v>7.5</v>
          </cell>
          <cell r="F2688">
            <v>7.65</v>
          </cell>
          <cell r="G2688">
            <v>7.86</v>
          </cell>
          <cell r="H2688">
            <v>8.4600000000000009</v>
          </cell>
          <cell r="I2688">
            <v>8.91</v>
          </cell>
        </row>
        <row r="2689">
          <cell r="A2689">
            <v>111170</v>
          </cell>
          <cell r="B2689" t="str">
            <v/>
          </cell>
          <cell r="C2689">
            <v>7.5</v>
          </cell>
          <cell r="D2689">
            <v>0</v>
          </cell>
          <cell r="E2689">
            <v>7.5</v>
          </cell>
          <cell r="F2689">
            <v>7.65</v>
          </cell>
          <cell r="G2689">
            <v>7.86</v>
          </cell>
          <cell r="H2689">
            <v>8.4600000000000009</v>
          </cell>
          <cell r="I2689">
            <v>8.91</v>
          </cell>
        </row>
        <row r="2690">
          <cell r="A2690">
            <v>111180</v>
          </cell>
          <cell r="B2690" t="str">
            <v/>
          </cell>
          <cell r="C2690">
            <v>7.5</v>
          </cell>
          <cell r="D2690">
            <v>0</v>
          </cell>
          <cell r="E2690">
            <v>7.5</v>
          </cell>
          <cell r="F2690">
            <v>7.65</v>
          </cell>
          <cell r="G2690">
            <v>7.86</v>
          </cell>
          <cell r="H2690">
            <v>8.4600000000000009</v>
          </cell>
          <cell r="I2690">
            <v>8.91</v>
          </cell>
        </row>
        <row r="2691">
          <cell r="A2691">
            <v>111190</v>
          </cell>
          <cell r="B2691" t="str">
            <v/>
          </cell>
          <cell r="C2691">
            <v>7.5</v>
          </cell>
          <cell r="D2691">
            <v>0</v>
          </cell>
          <cell r="E2691">
            <v>7.5</v>
          </cell>
          <cell r="F2691">
            <v>7.65</v>
          </cell>
          <cell r="G2691">
            <v>7.86</v>
          </cell>
          <cell r="H2691">
            <v>8.4600000000000009</v>
          </cell>
          <cell r="I2691">
            <v>8.91</v>
          </cell>
        </row>
        <row r="2692">
          <cell r="A2692">
            <v>111200</v>
          </cell>
          <cell r="B2692" t="str">
            <v/>
          </cell>
          <cell r="C2692">
            <v>7.5</v>
          </cell>
          <cell r="D2692">
            <v>0</v>
          </cell>
          <cell r="E2692">
            <v>7.5</v>
          </cell>
          <cell r="F2692">
            <v>7.65</v>
          </cell>
          <cell r="G2692">
            <v>7.86</v>
          </cell>
          <cell r="H2692">
            <v>8.4600000000000009</v>
          </cell>
          <cell r="I2692">
            <v>8.91</v>
          </cell>
        </row>
        <row r="2693">
          <cell r="A2693">
            <v>111210</v>
          </cell>
          <cell r="B2693" t="str">
            <v/>
          </cell>
          <cell r="C2693">
            <v>7.5</v>
          </cell>
          <cell r="D2693">
            <v>0</v>
          </cell>
          <cell r="E2693">
            <v>7.5</v>
          </cell>
          <cell r="F2693">
            <v>7.65</v>
          </cell>
          <cell r="G2693">
            <v>7.86</v>
          </cell>
          <cell r="H2693">
            <v>8.4600000000000009</v>
          </cell>
          <cell r="I2693">
            <v>8.91</v>
          </cell>
        </row>
        <row r="2694">
          <cell r="A2694">
            <v>111220</v>
          </cell>
          <cell r="B2694" t="str">
            <v/>
          </cell>
          <cell r="C2694">
            <v>7.5</v>
          </cell>
          <cell r="D2694">
            <v>0</v>
          </cell>
          <cell r="E2694">
            <v>7.5</v>
          </cell>
          <cell r="F2694">
            <v>7.65</v>
          </cell>
          <cell r="G2694">
            <v>7.86</v>
          </cell>
          <cell r="H2694">
            <v>8.4600000000000009</v>
          </cell>
          <cell r="I2694">
            <v>8.91</v>
          </cell>
        </row>
        <row r="2695">
          <cell r="A2695">
            <v>111230</v>
          </cell>
          <cell r="B2695" t="str">
            <v/>
          </cell>
          <cell r="C2695">
            <v>7.5</v>
          </cell>
          <cell r="D2695">
            <v>0</v>
          </cell>
          <cell r="E2695">
            <v>7.5</v>
          </cell>
          <cell r="F2695">
            <v>7.65</v>
          </cell>
          <cell r="G2695">
            <v>7.86</v>
          </cell>
          <cell r="H2695">
            <v>8.4600000000000009</v>
          </cell>
          <cell r="I2695">
            <v>8.91</v>
          </cell>
        </row>
        <row r="2696">
          <cell r="A2696">
            <v>111240</v>
          </cell>
          <cell r="B2696" t="str">
            <v/>
          </cell>
          <cell r="C2696">
            <v>7.5</v>
          </cell>
          <cell r="D2696">
            <v>0</v>
          </cell>
          <cell r="E2696">
            <v>7.5</v>
          </cell>
          <cell r="F2696">
            <v>7.65</v>
          </cell>
          <cell r="G2696">
            <v>7.86</v>
          </cell>
          <cell r="H2696">
            <v>8.4600000000000009</v>
          </cell>
          <cell r="I2696">
            <v>8.91</v>
          </cell>
        </row>
        <row r="2697">
          <cell r="A2697">
            <v>111250</v>
          </cell>
          <cell r="B2697" t="str">
            <v/>
          </cell>
          <cell r="C2697">
            <v>7.5</v>
          </cell>
          <cell r="D2697">
            <v>0</v>
          </cell>
          <cell r="E2697">
            <v>7.5</v>
          </cell>
          <cell r="F2697">
            <v>7.65</v>
          </cell>
          <cell r="G2697">
            <v>7.86</v>
          </cell>
          <cell r="H2697">
            <v>8.4600000000000009</v>
          </cell>
          <cell r="I2697">
            <v>8.91</v>
          </cell>
        </row>
        <row r="2698">
          <cell r="A2698">
            <v>111260</v>
          </cell>
          <cell r="B2698" t="str">
            <v/>
          </cell>
          <cell r="C2698">
            <v>7.5</v>
          </cell>
          <cell r="D2698">
            <v>0</v>
          </cell>
          <cell r="E2698">
            <v>7.5</v>
          </cell>
          <cell r="F2698">
            <v>7.65</v>
          </cell>
          <cell r="G2698">
            <v>7.86</v>
          </cell>
          <cell r="H2698">
            <v>8.4600000000000009</v>
          </cell>
          <cell r="I2698">
            <v>8.91</v>
          </cell>
        </row>
        <row r="2699">
          <cell r="A2699">
            <v>111270</v>
          </cell>
          <cell r="B2699" t="str">
            <v/>
          </cell>
          <cell r="C2699">
            <v>7.5</v>
          </cell>
          <cell r="D2699">
            <v>0</v>
          </cell>
          <cell r="E2699">
            <v>7.5</v>
          </cell>
          <cell r="F2699">
            <v>7.65</v>
          </cell>
          <cell r="G2699">
            <v>7.86</v>
          </cell>
          <cell r="H2699">
            <v>8.4600000000000009</v>
          </cell>
          <cell r="I2699">
            <v>8.91</v>
          </cell>
        </row>
        <row r="2700">
          <cell r="A2700">
            <v>111280</v>
          </cell>
          <cell r="B2700" t="str">
            <v/>
          </cell>
          <cell r="C2700">
            <v>7.5</v>
          </cell>
          <cell r="D2700">
            <v>0</v>
          </cell>
          <cell r="E2700">
            <v>7.5</v>
          </cell>
          <cell r="F2700">
            <v>7.65</v>
          </cell>
          <cell r="G2700">
            <v>7.86</v>
          </cell>
          <cell r="H2700">
            <v>8.4600000000000009</v>
          </cell>
          <cell r="I2700">
            <v>8.91</v>
          </cell>
        </row>
        <row r="2701">
          <cell r="A2701">
            <v>111290</v>
          </cell>
          <cell r="B2701" t="str">
            <v/>
          </cell>
          <cell r="C2701">
            <v>7.5</v>
          </cell>
          <cell r="D2701">
            <v>0</v>
          </cell>
          <cell r="E2701">
            <v>7.5</v>
          </cell>
          <cell r="F2701">
            <v>7.65</v>
          </cell>
          <cell r="G2701">
            <v>7.86</v>
          </cell>
          <cell r="H2701">
            <v>8.4600000000000009</v>
          </cell>
          <cell r="I2701">
            <v>8.91</v>
          </cell>
        </row>
        <row r="2702">
          <cell r="A2702">
            <v>111300</v>
          </cell>
          <cell r="B2702" t="str">
            <v/>
          </cell>
          <cell r="C2702">
            <v>7.5</v>
          </cell>
          <cell r="D2702">
            <v>0</v>
          </cell>
          <cell r="E2702">
            <v>7.5</v>
          </cell>
          <cell r="F2702">
            <v>7.65</v>
          </cell>
          <cell r="G2702">
            <v>7.86</v>
          </cell>
          <cell r="H2702">
            <v>8.4600000000000009</v>
          </cell>
          <cell r="I2702">
            <v>8.91</v>
          </cell>
        </row>
        <row r="2703">
          <cell r="A2703">
            <v>111310</v>
          </cell>
          <cell r="B2703" t="str">
            <v/>
          </cell>
          <cell r="C2703">
            <v>7.5</v>
          </cell>
          <cell r="D2703">
            <v>0</v>
          </cell>
          <cell r="E2703">
            <v>7.5</v>
          </cell>
          <cell r="F2703">
            <v>7.65</v>
          </cell>
          <cell r="G2703">
            <v>7.86</v>
          </cell>
          <cell r="H2703">
            <v>8.4600000000000009</v>
          </cell>
          <cell r="I2703">
            <v>8.91</v>
          </cell>
        </row>
        <row r="2704">
          <cell r="A2704">
            <v>111320</v>
          </cell>
          <cell r="B2704" t="str">
            <v/>
          </cell>
          <cell r="C2704">
            <v>7.5</v>
          </cell>
          <cell r="D2704">
            <v>0</v>
          </cell>
          <cell r="E2704">
            <v>7.5</v>
          </cell>
          <cell r="F2704">
            <v>7.65</v>
          </cell>
          <cell r="G2704">
            <v>7.86</v>
          </cell>
          <cell r="H2704">
            <v>8.4600000000000009</v>
          </cell>
          <cell r="I2704">
            <v>8.91</v>
          </cell>
        </row>
        <row r="2705">
          <cell r="A2705">
            <v>111330</v>
          </cell>
          <cell r="B2705" t="str">
            <v/>
          </cell>
          <cell r="C2705">
            <v>7.5</v>
          </cell>
          <cell r="D2705">
            <v>0</v>
          </cell>
          <cell r="E2705">
            <v>7.5</v>
          </cell>
          <cell r="F2705">
            <v>7.65</v>
          </cell>
          <cell r="G2705">
            <v>7.86</v>
          </cell>
          <cell r="H2705">
            <v>8.4600000000000009</v>
          </cell>
          <cell r="I2705">
            <v>8.91</v>
          </cell>
        </row>
        <row r="2706">
          <cell r="A2706">
            <v>111340</v>
          </cell>
          <cell r="B2706" t="str">
            <v/>
          </cell>
          <cell r="C2706">
            <v>7.5</v>
          </cell>
          <cell r="D2706">
            <v>0</v>
          </cell>
          <cell r="E2706">
            <v>7.5</v>
          </cell>
          <cell r="F2706">
            <v>7.65</v>
          </cell>
          <cell r="G2706">
            <v>7.86</v>
          </cell>
          <cell r="H2706">
            <v>8.4600000000000009</v>
          </cell>
          <cell r="I2706">
            <v>8.91</v>
          </cell>
        </row>
        <row r="2707">
          <cell r="A2707">
            <v>111350</v>
          </cell>
          <cell r="B2707" t="str">
            <v/>
          </cell>
          <cell r="C2707">
            <v>7.5</v>
          </cell>
          <cell r="D2707">
            <v>0</v>
          </cell>
          <cell r="E2707">
            <v>7.5</v>
          </cell>
          <cell r="F2707">
            <v>7.65</v>
          </cell>
          <cell r="G2707">
            <v>7.86</v>
          </cell>
          <cell r="H2707">
            <v>8.4600000000000009</v>
          </cell>
          <cell r="I2707">
            <v>8.91</v>
          </cell>
        </row>
        <row r="2708">
          <cell r="A2708">
            <v>111360</v>
          </cell>
          <cell r="B2708" t="str">
            <v/>
          </cell>
          <cell r="C2708">
            <v>7.5</v>
          </cell>
          <cell r="D2708">
            <v>0</v>
          </cell>
          <cell r="E2708">
            <v>7.5</v>
          </cell>
          <cell r="F2708">
            <v>7.65</v>
          </cell>
          <cell r="G2708">
            <v>7.86</v>
          </cell>
          <cell r="H2708">
            <v>8.4600000000000009</v>
          </cell>
          <cell r="I2708">
            <v>8.91</v>
          </cell>
        </row>
        <row r="2709">
          <cell r="A2709">
            <v>111370</v>
          </cell>
          <cell r="B2709" t="str">
            <v/>
          </cell>
          <cell r="C2709">
            <v>7.5</v>
          </cell>
          <cell r="D2709">
            <v>0</v>
          </cell>
          <cell r="E2709">
            <v>7.5</v>
          </cell>
          <cell r="F2709">
            <v>7.65</v>
          </cell>
          <cell r="G2709">
            <v>7.86</v>
          </cell>
          <cell r="H2709">
            <v>8.4600000000000009</v>
          </cell>
          <cell r="I2709">
            <v>8.91</v>
          </cell>
        </row>
        <row r="2710">
          <cell r="A2710">
            <v>111380</v>
          </cell>
          <cell r="B2710" t="str">
            <v/>
          </cell>
          <cell r="C2710">
            <v>7.5</v>
          </cell>
          <cell r="D2710">
            <v>0</v>
          </cell>
          <cell r="E2710">
            <v>7.5</v>
          </cell>
          <cell r="F2710">
            <v>7.65</v>
          </cell>
          <cell r="G2710">
            <v>7.86</v>
          </cell>
          <cell r="H2710">
            <v>8.4600000000000009</v>
          </cell>
          <cell r="I2710">
            <v>8.91</v>
          </cell>
        </row>
        <row r="2711">
          <cell r="A2711">
            <v>111390</v>
          </cell>
          <cell r="B2711" t="str">
            <v/>
          </cell>
          <cell r="C2711">
            <v>7.5</v>
          </cell>
          <cell r="D2711">
            <v>0</v>
          </cell>
          <cell r="E2711">
            <v>7.5</v>
          </cell>
          <cell r="F2711">
            <v>7.65</v>
          </cell>
          <cell r="G2711">
            <v>7.86</v>
          </cell>
          <cell r="H2711">
            <v>8.4600000000000009</v>
          </cell>
          <cell r="I2711">
            <v>8.91</v>
          </cell>
        </row>
        <row r="2712">
          <cell r="A2712">
            <v>111400</v>
          </cell>
          <cell r="B2712" t="str">
            <v/>
          </cell>
          <cell r="C2712">
            <v>7.5</v>
          </cell>
          <cell r="D2712">
            <v>0</v>
          </cell>
          <cell r="E2712">
            <v>7.5</v>
          </cell>
          <cell r="F2712">
            <v>7.65</v>
          </cell>
          <cell r="G2712">
            <v>7.86</v>
          </cell>
          <cell r="H2712">
            <v>8.4600000000000009</v>
          </cell>
          <cell r="I2712">
            <v>8.91</v>
          </cell>
        </row>
        <row r="2713">
          <cell r="A2713">
            <v>111410</v>
          </cell>
          <cell r="B2713" t="str">
            <v/>
          </cell>
          <cell r="C2713">
            <v>7.5</v>
          </cell>
          <cell r="D2713">
            <v>0</v>
          </cell>
          <cell r="E2713">
            <v>7.5</v>
          </cell>
          <cell r="F2713">
            <v>7.65</v>
          </cell>
          <cell r="G2713">
            <v>7.86</v>
          </cell>
          <cell r="H2713">
            <v>8.4600000000000009</v>
          </cell>
          <cell r="I2713">
            <v>8.91</v>
          </cell>
        </row>
        <row r="2714">
          <cell r="A2714">
            <v>111420</v>
          </cell>
          <cell r="B2714" t="str">
            <v/>
          </cell>
          <cell r="C2714">
            <v>7.5</v>
          </cell>
          <cell r="D2714">
            <v>0</v>
          </cell>
          <cell r="E2714">
            <v>7.5</v>
          </cell>
          <cell r="F2714">
            <v>7.65</v>
          </cell>
          <cell r="G2714">
            <v>7.86</v>
          </cell>
          <cell r="H2714">
            <v>8.4600000000000009</v>
          </cell>
          <cell r="I2714">
            <v>8.91</v>
          </cell>
        </row>
        <row r="2715">
          <cell r="A2715">
            <v>111430</v>
          </cell>
          <cell r="B2715" t="str">
            <v/>
          </cell>
          <cell r="C2715">
            <v>7.5</v>
          </cell>
          <cell r="D2715">
            <v>0</v>
          </cell>
          <cell r="E2715">
            <v>7.5</v>
          </cell>
          <cell r="F2715">
            <v>7.65</v>
          </cell>
          <cell r="G2715">
            <v>7.86</v>
          </cell>
          <cell r="H2715">
            <v>8.4600000000000009</v>
          </cell>
          <cell r="I2715">
            <v>8.91</v>
          </cell>
        </row>
        <row r="2716">
          <cell r="A2716">
            <v>111440</v>
          </cell>
          <cell r="B2716" t="str">
            <v/>
          </cell>
          <cell r="C2716">
            <v>7.5</v>
          </cell>
          <cell r="D2716">
            <v>0</v>
          </cell>
          <cell r="E2716">
            <v>7.5</v>
          </cell>
          <cell r="F2716">
            <v>7.65</v>
          </cell>
          <cell r="G2716">
            <v>7.86</v>
          </cell>
          <cell r="H2716">
            <v>8.4600000000000009</v>
          </cell>
          <cell r="I2716">
            <v>8.91</v>
          </cell>
        </row>
        <row r="2717">
          <cell r="A2717">
            <v>111450</v>
          </cell>
          <cell r="B2717" t="str">
            <v/>
          </cell>
          <cell r="C2717">
            <v>7.5</v>
          </cell>
          <cell r="D2717">
            <v>0</v>
          </cell>
          <cell r="E2717">
            <v>7.5</v>
          </cell>
          <cell r="F2717">
            <v>7.65</v>
          </cell>
          <cell r="G2717">
            <v>7.86</v>
          </cell>
          <cell r="H2717">
            <v>8.4600000000000009</v>
          </cell>
          <cell r="I2717">
            <v>8.91</v>
          </cell>
        </row>
        <row r="2718">
          <cell r="A2718">
            <v>111460</v>
          </cell>
          <cell r="B2718" t="str">
            <v/>
          </cell>
          <cell r="C2718">
            <v>7.5</v>
          </cell>
          <cell r="D2718">
            <v>0</v>
          </cell>
          <cell r="E2718">
            <v>7.5</v>
          </cell>
          <cell r="F2718">
            <v>7.65</v>
          </cell>
          <cell r="G2718">
            <v>7.86</v>
          </cell>
          <cell r="H2718">
            <v>8.4600000000000009</v>
          </cell>
          <cell r="I2718">
            <v>8.91</v>
          </cell>
        </row>
        <row r="2719">
          <cell r="A2719">
            <v>111470</v>
          </cell>
          <cell r="B2719" t="str">
            <v/>
          </cell>
          <cell r="C2719">
            <v>7.5</v>
          </cell>
          <cell r="D2719">
            <v>0</v>
          </cell>
          <cell r="E2719">
            <v>7.5</v>
          </cell>
          <cell r="F2719">
            <v>7.65</v>
          </cell>
          <cell r="G2719">
            <v>7.86</v>
          </cell>
          <cell r="H2719">
            <v>8.4600000000000009</v>
          </cell>
          <cell r="I2719">
            <v>8.91</v>
          </cell>
        </row>
        <row r="2720">
          <cell r="A2720">
            <v>111480</v>
          </cell>
          <cell r="B2720" t="str">
            <v/>
          </cell>
          <cell r="C2720">
            <v>7.5</v>
          </cell>
          <cell r="D2720">
            <v>0</v>
          </cell>
          <cell r="E2720">
            <v>7.5</v>
          </cell>
          <cell r="F2720">
            <v>7.65</v>
          </cell>
          <cell r="G2720">
            <v>7.86</v>
          </cell>
          <cell r="H2720">
            <v>8.4600000000000009</v>
          </cell>
          <cell r="I2720">
            <v>8.91</v>
          </cell>
        </row>
        <row r="2721">
          <cell r="A2721">
            <v>111490</v>
          </cell>
          <cell r="B2721" t="str">
            <v/>
          </cell>
          <cell r="C2721">
            <v>7.5</v>
          </cell>
          <cell r="D2721">
            <v>0</v>
          </cell>
          <cell r="E2721">
            <v>7.5</v>
          </cell>
          <cell r="F2721">
            <v>7.65</v>
          </cell>
          <cell r="G2721">
            <v>7.86</v>
          </cell>
          <cell r="H2721">
            <v>8.4600000000000009</v>
          </cell>
          <cell r="I2721">
            <v>8.91</v>
          </cell>
        </row>
        <row r="2722">
          <cell r="A2722">
            <v>111500</v>
          </cell>
          <cell r="B2722" t="str">
            <v/>
          </cell>
          <cell r="C2722">
            <v>7.5</v>
          </cell>
          <cell r="D2722">
            <v>0</v>
          </cell>
          <cell r="E2722">
            <v>7.5</v>
          </cell>
          <cell r="F2722">
            <v>7.65</v>
          </cell>
          <cell r="G2722">
            <v>7.86</v>
          </cell>
          <cell r="H2722">
            <v>8.4600000000000009</v>
          </cell>
          <cell r="I2722">
            <v>8.91</v>
          </cell>
        </row>
        <row r="2723">
          <cell r="A2723">
            <v>111510</v>
          </cell>
          <cell r="B2723" t="str">
            <v/>
          </cell>
          <cell r="C2723">
            <v>7.5</v>
          </cell>
          <cell r="D2723">
            <v>0</v>
          </cell>
          <cell r="E2723">
            <v>7.5</v>
          </cell>
          <cell r="F2723">
            <v>7.65</v>
          </cell>
          <cell r="G2723">
            <v>7.86</v>
          </cell>
          <cell r="H2723">
            <v>8.4600000000000009</v>
          </cell>
          <cell r="I2723">
            <v>8.91</v>
          </cell>
        </row>
        <row r="2724">
          <cell r="A2724">
            <v>111520</v>
          </cell>
          <cell r="B2724" t="str">
            <v/>
          </cell>
          <cell r="C2724">
            <v>7.5</v>
          </cell>
          <cell r="D2724">
            <v>0</v>
          </cell>
          <cell r="E2724">
            <v>7.5</v>
          </cell>
          <cell r="F2724">
            <v>7.65</v>
          </cell>
          <cell r="G2724">
            <v>7.86</v>
          </cell>
          <cell r="H2724">
            <v>8.4600000000000009</v>
          </cell>
          <cell r="I2724">
            <v>8.91</v>
          </cell>
        </row>
        <row r="2725">
          <cell r="A2725">
            <v>111530</v>
          </cell>
          <cell r="B2725" t="str">
            <v/>
          </cell>
          <cell r="C2725">
            <v>7.5</v>
          </cell>
          <cell r="D2725">
            <v>0</v>
          </cell>
          <cell r="E2725">
            <v>7.5</v>
          </cell>
          <cell r="F2725">
            <v>7.65</v>
          </cell>
          <cell r="G2725">
            <v>7.86</v>
          </cell>
          <cell r="H2725">
            <v>8.4600000000000009</v>
          </cell>
          <cell r="I2725">
            <v>8.91</v>
          </cell>
        </row>
        <row r="2726">
          <cell r="A2726">
            <v>111540</v>
          </cell>
          <cell r="B2726" t="str">
            <v/>
          </cell>
          <cell r="C2726">
            <v>7.5</v>
          </cell>
          <cell r="D2726">
            <v>0</v>
          </cell>
          <cell r="E2726">
            <v>7.5</v>
          </cell>
          <cell r="F2726">
            <v>7.65</v>
          </cell>
          <cell r="G2726">
            <v>7.86</v>
          </cell>
          <cell r="H2726">
            <v>8.4600000000000009</v>
          </cell>
          <cell r="I2726">
            <v>8.91</v>
          </cell>
        </row>
        <row r="2727">
          <cell r="A2727">
            <v>111550</v>
          </cell>
          <cell r="B2727" t="str">
            <v/>
          </cell>
          <cell r="C2727">
            <v>7.5</v>
          </cell>
          <cell r="D2727">
            <v>0</v>
          </cell>
          <cell r="E2727">
            <v>7.5</v>
          </cell>
          <cell r="F2727">
            <v>7.65</v>
          </cell>
          <cell r="G2727">
            <v>7.86</v>
          </cell>
          <cell r="H2727">
            <v>8.4600000000000009</v>
          </cell>
          <cell r="I2727">
            <v>8.91</v>
          </cell>
        </row>
        <row r="2728">
          <cell r="A2728">
            <v>111560</v>
          </cell>
          <cell r="B2728" t="str">
            <v/>
          </cell>
          <cell r="C2728">
            <v>7.5</v>
          </cell>
          <cell r="D2728">
            <v>0</v>
          </cell>
          <cell r="E2728">
            <v>7.5</v>
          </cell>
          <cell r="F2728">
            <v>7.65</v>
          </cell>
          <cell r="G2728">
            <v>7.86</v>
          </cell>
          <cell r="H2728">
            <v>8.4600000000000009</v>
          </cell>
          <cell r="I2728">
            <v>8.91</v>
          </cell>
        </row>
        <row r="2729">
          <cell r="A2729">
            <v>111570</v>
          </cell>
          <cell r="B2729" t="str">
            <v/>
          </cell>
          <cell r="C2729">
            <v>7.5</v>
          </cell>
          <cell r="D2729">
            <v>0</v>
          </cell>
          <cell r="E2729">
            <v>7.5</v>
          </cell>
          <cell r="F2729">
            <v>7.65</v>
          </cell>
          <cell r="G2729">
            <v>7.86</v>
          </cell>
          <cell r="H2729">
            <v>8.4600000000000009</v>
          </cell>
          <cell r="I2729">
            <v>8.91</v>
          </cell>
        </row>
        <row r="2730">
          <cell r="A2730">
            <v>111580</v>
          </cell>
          <cell r="B2730" t="str">
            <v/>
          </cell>
          <cell r="C2730">
            <v>7.5</v>
          </cell>
          <cell r="D2730">
            <v>0</v>
          </cell>
          <cell r="E2730">
            <v>7.5</v>
          </cell>
          <cell r="F2730">
            <v>7.65</v>
          </cell>
          <cell r="G2730">
            <v>7.86</v>
          </cell>
          <cell r="H2730">
            <v>8.4600000000000009</v>
          </cell>
          <cell r="I2730">
            <v>8.91</v>
          </cell>
        </row>
        <row r="2731">
          <cell r="A2731">
            <v>111590</v>
          </cell>
          <cell r="B2731" t="str">
            <v/>
          </cell>
          <cell r="C2731">
            <v>7.5</v>
          </cell>
          <cell r="D2731">
            <v>0</v>
          </cell>
          <cell r="E2731">
            <v>7.5</v>
          </cell>
          <cell r="F2731">
            <v>7.65</v>
          </cell>
          <cell r="G2731">
            <v>7.86</v>
          </cell>
          <cell r="H2731">
            <v>8.4600000000000009</v>
          </cell>
          <cell r="I2731">
            <v>8.91</v>
          </cell>
        </row>
        <row r="2732">
          <cell r="A2732">
            <v>111600</v>
          </cell>
          <cell r="B2732" t="str">
            <v/>
          </cell>
          <cell r="C2732">
            <v>7.5</v>
          </cell>
          <cell r="D2732">
            <v>0</v>
          </cell>
          <cell r="E2732">
            <v>7.5</v>
          </cell>
          <cell r="F2732">
            <v>7.65</v>
          </cell>
          <cell r="G2732">
            <v>7.86</v>
          </cell>
          <cell r="H2732">
            <v>8.4600000000000009</v>
          </cell>
          <cell r="I2732">
            <v>8.91</v>
          </cell>
        </row>
        <row r="2733">
          <cell r="A2733">
            <v>111609.99</v>
          </cell>
          <cell r="B2733" t="str">
            <v>BS</v>
          </cell>
          <cell r="C2733">
            <v>7.5</v>
          </cell>
          <cell r="D2733">
            <v>0</v>
          </cell>
          <cell r="E2733">
            <v>7.5</v>
          </cell>
          <cell r="F2733">
            <v>7.65</v>
          </cell>
          <cell r="G2733">
            <v>7.86</v>
          </cell>
          <cell r="H2733">
            <v>8.4600000000000009</v>
          </cell>
          <cell r="I2733">
            <v>8.91</v>
          </cell>
        </row>
        <row r="2734">
          <cell r="A2734">
            <v>111610</v>
          </cell>
          <cell r="B2734" t="str">
            <v/>
          </cell>
          <cell r="C2734">
            <v>7.5</v>
          </cell>
          <cell r="D2734">
            <v>0</v>
          </cell>
          <cell r="E2734">
            <v>7.5</v>
          </cell>
          <cell r="F2734">
            <v>7.65</v>
          </cell>
          <cell r="G2734">
            <v>7.86</v>
          </cell>
          <cell r="H2734">
            <v>8.4600000000000009</v>
          </cell>
          <cell r="I2734">
            <v>8.91</v>
          </cell>
        </row>
        <row r="2735">
          <cell r="A2735">
            <v>111620</v>
          </cell>
          <cell r="B2735" t="str">
            <v/>
          </cell>
          <cell r="C2735">
            <v>7.5</v>
          </cell>
          <cell r="D2735">
            <v>0</v>
          </cell>
          <cell r="E2735">
            <v>7.5</v>
          </cell>
          <cell r="F2735">
            <v>7.65</v>
          </cell>
          <cell r="G2735">
            <v>7.86</v>
          </cell>
          <cell r="H2735">
            <v>8.4600000000000009</v>
          </cell>
          <cell r="I2735">
            <v>8.91</v>
          </cell>
        </row>
        <row r="2736">
          <cell r="A2736">
            <v>111630</v>
          </cell>
          <cell r="B2736" t="str">
            <v/>
          </cell>
          <cell r="C2736">
            <v>7.5</v>
          </cell>
          <cell r="D2736">
            <v>0</v>
          </cell>
          <cell r="E2736">
            <v>7.5</v>
          </cell>
          <cell r="F2736">
            <v>7.65</v>
          </cell>
          <cell r="G2736">
            <v>7.86</v>
          </cell>
          <cell r="H2736">
            <v>8.4600000000000009</v>
          </cell>
          <cell r="I2736">
            <v>8.91</v>
          </cell>
        </row>
        <row r="2737">
          <cell r="A2737">
            <v>111639.99</v>
          </cell>
          <cell r="B2737" t="str">
            <v>PX</v>
          </cell>
          <cell r="C2737">
            <v>7.5</v>
          </cell>
          <cell r="D2737">
            <v>0</v>
          </cell>
          <cell r="E2737">
            <v>7.5</v>
          </cell>
          <cell r="F2737">
            <v>7.65</v>
          </cell>
          <cell r="G2737">
            <v>7.86</v>
          </cell>
          <cell r="H2737">
            <v>8.4600000000000009</v>
          </cell>
          <cell r="I2737">
            <v>8.91</v>
          </cell>
        </row>
        <row r="2738">
          <cell r="A2738">
            <v>111640</v>
          </cell>
          <cell r="B2738" t="str">
            <v/>
          </cell>
          <cell r="C2738">
            <v>7.5</v>
          </cell>
          <cell r="D2738">
            <v>0</v>
          </cell>
          <cell r="E2738">
            <v>7.5</v>
          </cell>
          <cell r="F2738">
            <v>7.65</v>
          </cell>
          <cell r="G2738">
            <v>7.86</v>
          </cell>
          <cell r="H2738">
            <v>8.4600000000000009</v>
          </cell>
          <cell r="I2738">
            <v>8.91</v>
          </cell>
        </row>
        <row r="2739">
          <cell r="A2739">
            <v>111650</v>
          </cell>
          <cell r="B2739" t="str">
            <v/>
          </cell>
          <cell r="C2739">
            <v>7.5</v>
          </cell>
          <cell r="D2739">
            <v>0.2</v>
          </cell>
          <cell r="E2739">
            <v>7.7</v>
          </cell>
          <cell r="F2739">
            <v>7.8500000000000005</v>
          </cell>
          <cell r="G2739">
            <v>8.06</v>
          </cell>
          <cell r="H2739">
            <v>8.66</v>
          </cell>
          <cell r="I2739">
            <v>9.11</v>
          </cell>
        </row>
        <row r="2740">
          <cell r="A2740">
            <v>111654.99</v>
          </cell>
          <cell r="B2740" t="str">
            <v>PC</v>
          </cell>
          <cell r="C2740">
            <v>7.5</v>
          </cell>
          <cell r="D2740">
            <v>0.3</v>
          </cell>
          <cell r="E2740">
            <v>7.8</v>
          </cell>
          <cell r="F2740">
            <v>7.95</v>
          </cell>
          <cell r="G2740">
            <v>8.16</v>
          </cell>
          <cell r="H2740">
            <v>8.76</v>
          </cell>
          <cell r="I2740">
            <v>9.2099999999999991</v>
          </cell>
        </row>
        <row r="2741">
          <cell r="A2741">
            <v>111660</v>
          </cell>
          <cell r="B2741" t="str">
            <v/>
          </cell>
          <cell r="C2741">
            <v>7.5</v>
          </cell>
          <cell r="D2741">
            <v>0.4</v>
          </cell>
          <cell r="E2741">
            <v>7.9</v>
          </cell>
          <cell r="F2741">
            <v>8.0500000000000007</v>
          </cell>
          <cell r="G2741">
            <v>8.2600000000000016</v>
          </cell>
          <cell r="H2741">
            <v>8.8600000000000012</v>
          </cell>
          <cell r="I2741">
            <v>9.31</v>
          </cell>
        </row>
        <row r="2742">
          <cell r="A2742">
            <v>111669.99</v>
          </cell>
          <cell r="B2742" t="str">
            <v>PY - MSE</v>
          </cell>
          <cell r="C2742">
            <v>7.5</v>
          </cell>
          <cell r="D2742">
            <v>0.6</v>
          </cell>
          <cell r="E2742">
            <v>8.1</v>
          </cell>
          <cell r="F2742">
            <v>8.25</v>
          </cell>
          <cell r="G2742">
            <v>8.4600000000000009</v>
          </cell>
          <cell r="H2742">
            <v>9.06</v>
          </cell>
          <cell r="I2742">
            <v>9.51</v>
          </cell>
        </row>
        <row r="2743">
          <cell r="A2743">
            <v>111670</v>
          </cell>
          <cell r="B2743" t="str">
            <v/>
          </cell>
          <cell r="C2743">
            <v>7.5</v>
          </cell>
          <cell r="D2743">
            <v>0.6</v>
          </cell>
          <cell r="E2743">
            <v>8.1</v>
          </cell>
          <cell r="F2743">
            <v>8.25</v>
          </cell>
          <cell r="G2743">
            <v>8.4600000000000009</v>
          </cell>
          <cell r="H2743">
            <v>9.06</v>
          </cell>
          <cell r="I2743">
            <v>9.51</v>
          </cell>
        </row>
        <row r="2744">
          <cell r="A2744">
            <v>111680</v>
          </cell>
          <cell r="B2744" t="str">
            <v/>
          </cell>
          <cell r="C2744">
            <v>7.5</v>
          </cell>
          <cell r="D2744">
            <v>0.6</v>
          </cell>
          <cell r="E2744">
            <v>8.1</v>
          </cell>
          <cell r="F2744">
            <v>8.25</v>
          </cell>
          <cell r="G2744">
            <v>8.4600000000000009</v>
          </cell>
          <cell r="H2744">
            <v>9.06</v>
          </cell>
          <cell r="I2744">
            <v>9.51</v>
          </cell>
        </row>
        <row r="2745">
          <cell r="A2745">
            <v>111690</v>
          </cell>
          <cell r="B2745" t="str">
            <v/>
          </cell>
          <cell r="C2745">
            <v>7.5</v>
          </cell>
          <cell r="D2745">
            <v>0.6</v>
          </cell>
          <cell r="E2745">
            <v>8.1</v>
          </cell>
          <cell r="F2745">
            <v>8.25</v>
          </cell>
          <cell r="G2745">
            <v>8.4600000000000009</v>
          </cell>
          <cell r="H2745">
            <v>9.06</v>
          </cell>
          <cell r="I2745">
            <v>9.51</v>
          </cell>
        </row>
        <row r="2746">
          <cell r="A2746">
            <v>111700</v>
          </cell>
          <cell r="B2746" t="str">
            <v/>
          </cell>
          <cell r="C2746">
            <v>7.5</v>
          </cell>
          <cell r="D2746">
            <v>0.6</v>
          </cell>
          <cell r="E2746">
            <v>8.1</v>
          </cell>
          <cell r="F2746">
            <v>8.25</v>
          </cell>
          <cell r="G2746">
            <v>8.4600000000000009</v>
          </cell>
          <cell r="H2746">
            <v>9.06</v>
          </cell>
          <cell r="I2746">
            <v>9.51</v>
          </cell>
        </row>
        <row r="2747">
          <cell r="A2747">
            <v>111710</v>
          </cell>
          <cell r="B2747" t="str">
            <v/>
          </cell>
          <cell r="C2747">
            <v>7.5</v>
          </cell>
          <cell r="D2747">
            <v>0.6</v>
          </cell>
          <cell r="E2747">
            <v>8.1</v>
          </cell>
          <cell r="F2747">
            <v>8.25</v>
          </cell>
          <cell r="G2747">
            <v>8.4600000000000009</v>
          </cell>
          <cell r="H2747">
            <v>9.06</v>
          </cell>
          <cell r="I2747">
            <v>9.51</v>
          </cell>
        </row>
        <row r="2748">
          <cell r="A2748">
            <v>111720</v>
          </cell>
          <cell r="B2748" t="str">
            <v/>
          </cell>
          <cell r="C2748">
            <v>7.5</v>
          </cell>
          <cell r="D2748">
            <v>0.6</v>
          </cell>
          <cell r="E2748">
            <v>8.1</v>
          </cell>
          <cell r="F2748">
            <v>8.25</v>
          </cell>
          <cell r="G2748">
            <v>8.4600000000000009</v>
          </cell>
          <cell r="H2748">
            <v>9.06</v>
          </cell>
          <cell r="I2748">
            <v>9.51</v>
          </cell>
        </row>
        <row r="2749">
          <cell r="A2749">
            <v>111730</v>
          </cell>
          <cell r="B2749" t="str">
            <v/>
          </cell>
          <cell r="C2749">
            <v>7.5</v>
          </cell>
          <cell r="D2749">
            <v>0.6</v>
          </cell>
          <cell r="E2749">
            <v>8.1</v>
          </cell>
          <cell r="F2749">
            <v>8.25</v>
          </cell>
          <cell r="G2749">
            <v>8.4600000000000009</v>
          </cell>
          <cell r="H2749">
            <v>9.06</v>
          </cell>
          <cell r="I2749">
            <v>9.51</v>
          </cell>
        </row>
        <row r="2750">
          <cell r="A2750">
            <v>111740</v>
          </cell>
          <cell r="B2750" t="str">
            <v/>
          </cell>
          <cell r="C2750">
            <v>7.5</v>
          </cell>
          <cell r="D2750">
            <v>0.6</v>
          </cell>
          <cell r="E2750">
            <v>8.1</v>
          </cell>
          <cell r="F2750">
            <v>8.25</v>
          </cell>
          <cell r="G2750">
            <v>8.4600000000000009</v>
          </cell>
          <cell r="H2750">
            <v>9.06</v>
          </cell>
          <cell r="I2750">
            <v>9.51</v>
          </cell>
        </row>
        <row r="2751">
          <cell r="A2751">
            <v>111750</v>
          </cell>
          <cell r="B2751" t="str">
            <v/>
          </cell>
          <cell r="C2751">
            <v>7.5</v>
          </cell>
          <cell r="D2751">
            <v>0.6</v>
          </cell>
          <cell r="E2751">
            <v>8.1</v>
          </cell>
          <cell r="F2751">
            <v>8.25</v>
          </cell>
          <cell r="G2751">
            <v>8.4600000000000009</v>
          </cell>
          <cell r="H2751">
            <v>9.06</v>
          </cell>
          <cell r="I2751">
            <v>9.51</v>
          </cell>
        </row>
        <row r="2752">
          <cell r="A2752">
            <v>111760</v>
          </cell>
          <cell r="B2752" t="str">
            <v/>
          </cell>
          <cell r="C2752">
            <v>7.5</v>
          </cell>
          <cell r="D2752">
            <v>0.6</v>
          </cell>
          <cell r="E2752">
            <v>8.1</v>
          </cell>
          <cell r="F2752">
            <v>8.25</v>
          </cell>
          <cell r="G2752">
            <v>8.4600000000000009</v>
          </cell>
          <cell r="H2752">
            <v>9.06</v>
          </cell>
          <cell r="I2752">
            <v>9.51</v>
          </cell>
        </row>
        <row r="2753">
          <cell r="A2753">
            <v>111770</v>
          </cell>
          <cell r="B2753" t="str">
            <v/>
          </cell>
          <cell r="C2753">
            <v>7.5</v>
          </cell>
          <cell r="D2753">
            <v>0.6</v>
          </cell>
          <cell r="E2753">
            <v>8.1</v>
          </cell>
          <cell r="F2753">
            <v>8.25</v>
          </cell>
          <cell r="G2753">
            <v>8.4600000000000009</v>
          </cell>
          <cell r="H2753">
            <v>9.06</v>
          </cell>
          <cell r="I2753">
            <v>9.51</v>
          </cell>
        </row>
        <row r="2754">
          <cell r="A2754">
            <v>111780</v>
          </cell>
          <cell r="B2754" t="str">
            <v/>
          </cell>
          <cell r="C2754">
            <v>7.5</v>
          </cell>
          <cell r="D2754">
            <v>0.6</v>
          </cell>
          <cell r="E2754">
            <v>8.1</v>
          </cell>
          <cell r="F2754">
            <v>8.25</v>
          </cell>
          <cell r="G2754">
            <v>8.4600000000000009</v>
          </cell>
          <cell r="H2754">
            <v>9.06</v>
          </cell>
          <cell r="I2754">
            <v>9.51</v>
          </cell>
        </row>
        <row r="2755">
          <cell r="A2755">
            <v>111790</v>
          </cell>
          <cell r="B2755" t="str">
            <v/>
          </cell>
          <cell r="C2755">
            <v>7.5</v>
          </cell>
          <cell r="D2755">
            <v>0.6</v>
          </cell>
          <cell r="E2755">
            <v>8.1</v>
          </cell>
          <cell r="F2755">
            <v>8.25</v>
          </cell>
          <cell r="G2755">
            <v>8.4600000000000009</v>
          </cell>
          <cell r="H2755">
            <v>9.06</v>
          </cell>
          <cell r="I2755">
            <v>9.51</v>
          </cell>
        </row>
        <row r="2756">
          <cell r="A2756">
            <v>111800</v>
          </cell>
          <cell r="B2756" t="str">
            <v/>
          </cell>
          <cell r="C2756">
            <v>7.5</v>
          </cell>
          <cell r="D2756">
            <v>0.6</v>
          </cell>
          <cell r="E2756">
            <v>8.1</v>
          </cell>
          <cell r="F2756">
            <v>8.25</v>
          </cell>
          <cell r="G2756">
            <v>8.4600000000000009</v>
          </cell>
          <cell r="H2756">
            <v>9.06</v>
          </cell>
          <cell r="I2756">
            <v>9.51</v>
          </cell>
        </row>
        <row r="2757">
          <cell r="A2757">
            <v>111810</v>
          </cell>
          <cell r="B2757" t="str">
            <v/>
          </cell>
          <cell r="C2757">
            <v>7.5</v>
          </cell>
          <cell r="D2757">
            <v>0.6</v>
          </cell>
          <cell r="E2757">
            <v>8.1</v>
          </cell>
          <cell r="F2757">
            <v>8.25</v>
          </cell>
          <cell r="G2757">
            <v>8.4600000000000009</v>
          </cell>
          <cell r="H2757">
            <v>9.06</v>
          </cell>
          <cell r="I2757">
            <v>9.51</v>
          </cell>
        </row>
        <row r="2758">
          <cell r="A2758">
            <v>111820</v>
          </cell>
          <cell r="B2758" t="str">
            <v/>
          </cell>
          <cell r="C2758">
            <v>7.5</v>
          </cell>
          <cell r="D2758">
            <v>0.6</v>
          </cell>
          <cell r="E2758">
            <v>8.1</v>
          </cell>
          <cell r="F2758">
            <v>8.25</v>
          </cell>
          <cell r="G2758">
            <v>8.4600000000000009</v>
          </cell>
          <cell r="H2758">
            <v>9.06</v>
          </cell>
          <cell r="I2758">
            <v>9.51</v>
          </cell>
        </row>
        <row r="2759">
          <cell r="A2759">
            <v>111830</v>
          </cell>
          <cell r="B2759" t="str">
            <v/>
          </cell>
          <cell r="C2759">
            <v>7.5</v>
          </cell>
          <cell r="D2759">
            <v>0.6</v>
          </cell>
          <cell r="E2759">
            <v>8.1</v>
          </cell>
          <cell r="F2759">
            <v>8.25</v>
          </cell>
          <cell r="G2759">
            <v>8.4600000000000009</v>
          </cell>
          <cell r="H2759">
            <v>9.06</v>
          </cell>
          <cell r="I2759">
            <v>9.51</v>
          </cell>
        </row>
        <row r="2760">
          <cell r="A2760">
            <v>111840</v>
          </cell>
          <cell r="B2760" t="str">
            <v/>
          </cell>
          <cell r="C2760">
            <v>7.5</v>
          </cell>
          <cell r="D2760">
            <v>0.6</v>
          </cell>
          <cell r="E2760">
            <v>8.1</v>
          </cell>
          <cell r="F2760">
            <v>8.25</v>
          </cell>
          <cell r="G2760">
            <v>8.4600000000000009</v>
          </cell>
          <cell r="H2760">
            <v>9.06</v>
          </cell>
          <cell r="I2760">
            <v>9.51</v>
          </cell>
        </row>
        <row r="2761">
          <cell r="A2761">
            <v>111850</v>
          </cell>
          <cell r="B2761" t="str">
            <v/>
          </cell>
          <cell r="C2761">
            <v>7.5</v>
          </cell>
          <cell r="D2761">
            <v>0.6</v>
          </cell>
          <cell r="E2761">
            <v>8.1</v>
          </cell>
          <cell r="F2761">
            <v>8.25</v>
          </cell>
          <cell r="G2761">
            <v>8.4600000000000009</v>
          </cell>
          <cell r="H2761">
            <v>9.06</v>
          </cell>
          <cell r="I2761">
            <v>9.51</v>
          </cell>
        </row>
        <row r="2762">
          <cell r="A2762">
            <v>111860</v>
          </cell>
          <cell r="B2762" t="str">
            <v/>
          </cell>
          <cell r="C2762">
            <v>7.5</v>
          </cell>
          <cell r="D2762">
            <v>0.6</v>
          </cell>
          <cell r="E2762">
            <v>8.1</v>
          </cell>
          <cell r="F2762">
            <v>8.25</v>
          </cell>
          <cell r="G2762">
            <v>8.4600000000000009</v>
          </cell>
          <cell r="H2762">
            <v>9.06</v>
          </cell>
          <cell r="I2762">
            <v>9.51</v>
          </cell>
        </row>
        <row r="2763">
          <cell r="A2763">
            <v>111870</v>
          </cell>
          <cell r="B2763" t="str">
            <v/>
          </cell>
          <cell r="C2763">
            <v>7.5</v>
          </cell>
          <cell r="D2763">
            <v>0.6</v>
          </cell>
          <cell r="E2763">
            <v>8.1</v>
          </cell>
          <cell r="F2763">
            <v>8.25</v>
          </cell>
          <cell r="G2763">
            <v>8.4600000000000009</v>
          </cell>
          <cell r="H2763">
            <v>9.06</v>
          </cell>
          <cell r="I2763">
            <v>9.51</v>
          </cell>
        </row>
        <row r="2764">
          <cell r="A2764">
            <v>111880</v>
          </cell>
          <cell r="B2764" t="str">
            <v/>
          </cell>
          <cell r="C2764">
            <v>7.5</v>
          </cell>
          <cell r="D2764">
            <v>0.6</v>
          </cell>
          <cell r="E2764">
            <v>8.1</v>
          </cell>
          <cell r="F2764">
            <v>8.25</v>
          </cell>
          <cell r="G2764">
            <v>8.4600000000000009</v>
          </cell>
          <cell r="H2764">
            <v>9.06</v>
          </cell>
          <cell r="I2764">
            <v>9.51</v>
          </cell>
        </row>
        <row r="2765">
          <cell r="A2765">
            <v>111890</v>
          </cell>
          <cell r="B2765" t="str">
            <v/>
          </cell>
          <cell r="C2765">
            <v>7.5</v>
          </cell>
          <cell r="D2765">
            <v>0.6</v>
          </cell>
          <cell r="E2765">
            <v>8.1</v>
          </cell>
          <cell r="F2765">
            <v>8.25</v>
          </cell>
          <cell r="G2765">
            <v>8.4600000000000009</v>
          </cell>
          <cell r="H2765">
            <v>9.06</v>
          </cell>
          <cell r="I2765">
            <v>9.51</v>
          </cell>
        </row>
        <row r="2766">
          <cell r="A2766">
            <v>111900</v>
          </cell>
          <cell r="B2766" t="str">
            <v/>
          </cell>
          <cell r="C2766">
            <v>7.5</v>
          </cell>
          <cell r="D2766">
            <v>0.6</v>
          </cell>
          <cell r="E2766">
            <v>8.1</v>
          </cell>
          <cell r="F2766">
            <v>8.25</v>
          </cell>
          <cell r="G2766">
            <v>8.4600000000000009</v>
          </cell>
          <cell r="H2766">
            <v>9.06</v>
          </cell>
          <cell r="I2766">
            <v>9.51</v>
          </cell>
        </row>
        <row r="2767">
          <cell r="A2767">
            <v>111904.4</v>
          </cell>
          <cell r="B2767" t="str">
            <v>PY - MSE</v>
          </cell>
          <cell r="C2767">
            <v>7.5</v>
          </cell>
          <cell r="D2767">
            <v>0.6</v>
          </cell>
          <cell r="E2767">
            <v>8.1</v>
          </cell>
          <cell r="F2767">
            <v>8.25</v>
          </cell>
          <cell r="G2767">
            <v>8.4600000000000009</v>
          </cell>
          <cell r="H2767">
            <v>9.06</v>
          </cell>
          <cell r="I2767">
            <v>9.51</v>
          </cell>
        </row>
        <row r="2768">
          <cell r="A2768">
            <v>111910</v>
          </cell>
          <cell r="B2768" t="str">
            <v/>
          </cell>
          <cell r="C2768">
            <v>7.5</v>
          </cell>
          <cell r="D2768">
            <v>0.48</v>
          </cell>
          <cell r="E2768">
            <v>7.98</v>
          </cell>
          <cell r="F2768">
            <v>8.1300000000000008</v>
          </cell>
          <cell r="G2768">
            <v>8.3400000000000016</v>
          </cell>
          <cell r="H2768">
            <v>8.9400000000000013</v>
          </cell>
          <cell r="I2768">
            <v>9.39</v>
          </cell>
        </row>
        <row r="2769">
          <cell r="A2769">
            <v>111919.4</v>
          </cell>
          <cell r="B2769" t="str">
            <v>PT</v>
          </cell>
          <cell r="C2769">
            <v>7.5</v>
          </cell>
          <cell r="D2769">
            <v>0.3</v>
          </cell>
          <cell r="E2769">
            <v>7.8</v>
          </cell>
          <cell r="F2769">
            <v>7.95</v>
          </cell>
          <cell r="G2769">
            <v>8.16</v>
          </cell>
          <cell r="H2769">
            <v>8.76</v>
          </cell>
          <cell r="I2769">
            <v>9.2099999999999991</v>
          </cell>
        </row>
        <row r="2770">
          <cell r="A2770">
            <v>111920</v>
          </cell>
          <cell r="B2770" t="str">
            <v/>
          </cell>
          <cell r="C2770">
            <v>7.5</v>
          </cell>
          <cell r="D2770">
            <v>0.28000000000000003</v>
          </cell>
          <cell r="E2770">
            <v>7.78</v>
          </cell>
          <cell r="F2770">
            <v>7.9300000000000006</v>
          </cell>
          <cell r="G2770">
            <v>8.14</v>
          </cell>
          <cell r="H2770">
            <v>8.74</v>
          </cell>
          <cell r="I2770">
            <v>9.19</v>
          </cell>
        </row>
        <row r="2771">
          <cell r="A2771">
            <v>111930</v>
          </cell>
          <cell r="B2771" t="str">
            <v/>
          </cell>
          <cell r="C2771">
            <v>7.5</v>
          </cell>
          <cell r="D2771">
            <v>0.08</v>
          </cell>
          <cell r="E2771">
            <v>7.58</v>
          </cell>
          <cell r="F2771">
            <v>7.73</v>
          </cell>
          <cell r="G2771">
            <v>7.94</v>
          </cell>
          <cell r="H2771">
            <v>8.5400000000000009</v>
          </cell>
          <cell r="I2771">
            <v>8.99</v>
          </cell>
        </row>
        <row r="2772">
          <cell r="A2772">
            <v>111935</v>
          </cell>
          <cell r="B2772" t="str">
            <v>PX</v>
          </cell>
          <cell r="C2772">
            <v>7.5</v>
          </cell>
          <cell r="D2772">
            <v>0</v>
          </cell>
          <cell r="E2772">
            <v>7.5</v>
          </cell>
          <cell r="F2772">
            <v>7.65</v>
          </cell>
          <cell r="G2772">
            <v>7.86</v>
          </cell>
          <cell r="H2772">
            <v>8.4600000000000009</v>
          </cell>
          <cell r="I2772">
            <v>8.91</v>
          </cell>
        </row>
        <row r="2773">
          <cell r="A2773">
            <v>111940</v>
          </cell>
          <cell r="B2773" t="str">
            <v/>
          </cell>
          <cell r="C2773">
            <v>7.5</v>
          </cell>
          <cell r="D2773">
            <v>0</v>
          </cell>
          <cell r="E2773">
            <v>7.5</v>
          </cell>
          <cell r="F2773">
            <v>7.65</v>
          </cell>
          <cell r="G2773">
            <v>7.86</v>
          </cell>
          <cell r="H2773">
            <v>8.4600000000000009</v>
          </cell>
          <cell r="I2773">
            <v>8.91</v>
          </cell>
        </row>
        <row r="2774">
          <cell r="A2774">
            <v>111950</v>
          </cell>
          <cell r="B2774" t="str">
            <v/>
          </cell>
          <cell r="C2774">
            <v>7.5</v>
          </cell>
          <cell r="D2774">
            <v>0</v>
          </cell>
          <cell r="E2774">
            <v>7.5</v>
          </cell>
          <cell r="F2774">
            <v>7.65</v>
          </cell>
          <cell r="G2774">
            <v>7.86</v>
          </cell>
          <cell r="H2774">
            <v>8.4600000000000009</v>
          </cell>
          <cell r="I2774">
            <v>8.91</v>
          </cell>
        </row>
        <row r="2775">
          <cell r="A2775">
            <v>111960</v>
          </cell>
          <cell r="B2775" t="str">
            <v/>
          </cell>
          <cell r="C2775">
            <v>7.5</v>
          </cell>
          <cell r="D2775">
            <v>0</v>
          </cell>
          <cell r="E2775">
            <v>7.5</v>
          </cell>
          <cell r="F2775">
            <v>7.65</v>
          </cell>
          <cell r="G2775">
            <v>7.86</v>
          </cell>
          <cell r="H2775">
            <v>8.4600000000000009</v>
          </cell>
          <cell r="I2775">
            <v>8.91</v>
          </cell>
        </row>
        <row r="2776">
          <cell r="A2776">
            <v>111964.4</v>
          </cell>
          <cell r="C2776">
            <v>7.5</v>
          </cell>
          <cell r="D2776">
            <v>0</v>
          </cell>
          <cell r="E2776">
            <v>7.5</v>
          </cell>
          <cell r="F2776">
            <v>7.65</v>
          </cell>
          <cell r="G2776">
            <v>7.86</v>
          </cell>
          <cell r="H2776">
            <v>8.4600000000000009</v>
          </cell>
          <cell r="I2776">
            <v>8.91</v>
          </cell>
        </row>
        <row r="2777">
          <cell r="A2777">
            <v>111970</v>
          </cell>
          <cell r="B2777" t="str">
            <v/>
          </cell>
          <cell r="C2777">
            <v>7.5</v>
          </cell>
          <cell r="D2777">
            <v>0</v>
          </cell>
          <cell r="E2777">
            <v>7.5</v>
          </cell>
          <cell r="F2777">
            <v>7.65</v>
          </cell>
          <cell r="G2777">
            <v>7.86</v>
          </cell>
          <cell r="H2777">
            <v>8.4600000000000009</v>
          </cell>
          <cell r="I2777">
            <v>8.91</v>
          </cell>
        </row>
        <row r="2778">
          <cell r="A2778">
            <v>111980</v>
          </cell>
          <cell r="B2778" t="str">
            <v/>
          </cell>
          <cell r="C2778">
            <v>7.5</v>
          </cell>
          <cell r="D2778">
            <v>0</v>
          </cell>
          <cell r="E2778">
            <v>7.5</v>
          </cell>
          <cell r="F2778">
            <v>7.65</v>
          </cell>
          <cell r="G2778">
            <v>7.86</v>
          </cell>
          <cell r="H2778">
            <v>8.4600000000000009</v>
          </cell>
          <cell r="I2778">
            <v>8.91</v>
          </cell>
        </row>
        <row r="2779">
          <cell r="A2779">
            <v>111990</v>
          </cell>
          <cell r="B2779" t="str">
            <v/>
          </cell>
          <cell r="C2779">
            <v>7.5</v>
          </cell>
          <cell r="D2779">
            <v>0</v>
          </cell>
          <cell r="E2779">
            <v>7.5</v>
          </cell>
          <cell r="F2779">
            <v>7.65</v>
          </cell>
          <cell r="G2779">
            <v>7.86</v>
          </cell>
          <cell r="H2779">
            <v>8.4600000000000009</v>
          </cell>
          <cell r="I2779">
            <v>8.91</v>
          </cell>
        </row>
        <row r="2780">
          <cell r="A2780">
            <v>112000</v>
          </cell>
          <cell r="B2780" t="str">
            <v/>
          </cell>
          <cell r="C2780">
            <v>7.5</v>
          </cell>
          <cell r="D2780">
            <v>0</v>
          </cell>
          <cell r="E2780">
            <v>7.5</v>
          </cell>
          <cell r="F2780">
            <v>7.65</v>
          </cell>
          <cell r="G2780">
            <v>7.86</v>
          </cell>
          <cell r="H2780">
            <v>8.4600000000000009</v>
          </cell>
          <cell r="I2780">
            <v>8.91</v>
          </cell>
        </row>
        <row r="2799">
          <cell r="A2799">
            <v>112000</v>
          </cell>
          <cell r="B2799" t="str">
            <v/>
          </cell>
          <cell r="C2799">
            <v>7.5</v>
          </cell>
          <cell r="D2799">
            <v>0</v>
          </cell>
          <cell r="E2799">
            <v>7.5</v>
          </cell>
          <cell r="F2799">
            <v>7.65</v>
          </cell>
          <cell r="G2799">
            <v>7.86</v>
          </cell>
          <cell r="H2799">
            <v>8.4600000000000009</v>
          </cell>
          <cell r="I2799">
            <v>9.06</v>
          </cell>
        </row>
        <row r="2800">
          <cell r="A2800">
            <v>112010</v>
          </cell>
          <cell r="B2800" t="str">
            <v/>
          </cell>
          <cell r="C2800">
            <v>7.5</v>
          </cell>
          <cell r="D2800">
            <v>0</v>
          </cell>
          <cell r="E2800">
            <v>7.5</v>
          </cell>
          <cell r="F2800">
            <v>7.65</v>
          </cell>
          <cell r="G2800">
            <v>7.86</v>
          </cell>
          <cell r="H2800">
            <v>8.4600000000000009</v>
          </cell>
          <cell r="I2800">
            <v>9.06</v>
          </cell>
        </row>
        <row r="2801">
          <cell r="A2801">
            <v>112020</v>
          </cell>
          <cell r="B2801" t="str">
            <v/>
          </cell>
          <cell r="C2801">
            <v>7.5</v>
          </cell>
          <cell r="D2801">
            <v>0</v>
          </cell>
          <cell r="E2801">
            <v>7.5</v>
          </cell>
          <cell r="F2801">
            <v>7.65</v>
          </cell>
          <cell r="G2801">
            <v>7.86</v>
          </cell>
          <cell r="H2801">
            <v>8.4600000000000009</v>
          </cell>
          <cell r="I2801">
            <v>9.06</v>
          </cell>
        </row>
        <row r="2802">
          <cell r="A2802">
            <v>112030</v>
          </cell>
          <cell r="B2802" t="str">
            <v/>
          </cell>
          <cell r="C2802">
            <v>7.5</v>
          </cell>
          <cell r="D2802">
            <v>0</v>
          </cell>
          <cell r="E2802">
            <v>7.5</v>
          </cell>
          <cell r="F2802">
            <v>7.65</v>
          </cell>
          <cell r="G2802">
            <v>7.86</v>
          </cell>
          <cell r="H2802">
            <v>8.4600000000000009</v>
          </cell>
          <cell r="I2802">
            <v>9.06</v>
          </cell>
        </row>
        <row r="2803">
          <cell r="A2803">
            <v>112040</v>
          </cell>
          <cell r="B2803" t="str">
            <v/>
          </cell>
          <cell r="C2803">
            <v>7.5</v>
          </cell>
          <cell r="D2803">
            <v>0</v>
          </cell>
          <cell r="E2803">
            <v>7.5</v>
          </cell>
          <cell r="F2803">
            <v>7.65</v>
          </cell>
          <cell r="G2803">
            <v>7.86</v>
          </cell>
          <cell r="H2803">
            <v>8.4600000000000009</v>
          </cell>
          <cell r="I2803">
            <v>9.06</v>
          </cell>
        </row>
        <row r="2804">
          <cell r="A2804">
            <v>112050</v>
          </cell>
          <cell r="B2804" t="str">
            <v/>
          </cell>
          <cell r="C2804">
            <v>7.5</v>
          </cell>
          <cell r="D2804">
            <v>0</v>
          </cell>
          <cell r="E2804">
            <v>7.5</v>
          </cell>
          <cell r="F2804">
            <v>7.65</v>
          </cell>
          <cell r="G2804">
            <v>7.86</v>
          </cell>
          <cell r="H2804">
            <v>8.4600000000000009</v>
          </cell>
          <cell r="I2804">
            <v>9.06</v>
          </cell>
        </row>
        <row r="2805">
          <cell r="A2805">
            <v>112060</v>
          </cell>
          <cell r="B2805" t="str">
            <v/>
          </cell>
          <cell r="C2805">
            <v>7.5</v>
          </cell>
          <cell r="D2805">
            <v>0</v>
          </cell>
          <cell r="E2805">
            <v>7.5</v>
          </cell>
          <cell r="F2805">
            <v>7.65</v>
          </cell>
          <cell r="G2805">
            <v>7.86</v>
          </cell>
          <cell r="H2805">
            <v>8.4600000000000009</v>
          </cell>
          <cell r="I2805">
            <v>9.06</v>
          </cell>
        </row>
        <row r="2806">
          <cell r="A2806">
            <v>112070</v>
          </cell>
          <cell r="B2806" t="str">
            <v/>
          </cell>
          <cell r="C2806">
            <v>7.5</v>
          </cell>
          <cell r="D2806">
            <v>0</v>
          </cell>
          <cell r="E2806">
            <v>7.5</v>
          </cell>
          <cell r="F2806">
            <v>7.65</v>
          </cell>
          <cell r="G2806">
            <v>7.86</v>
          </cell>
          <cell r="H2806">
            <v>8.4600000000000009</v>
          </cell>
          <cell r="I2806">
            <v>9.06</v>
          </cell>
        </row>
        <row r="2807">
          <cell r="A2807">
            <v>112080</v>
          </cell>
          <cell r="B2807" t="str">
            <v/>
          </cell>
          <cell r="C2807">
            <v>7.5</v>
          </cell>
          <cell r="D2807">
            <v>0</v>
          </cell>
          <cell r="E2807">
            <v>7.5</v>
          </cell>
          <cell r="F2807">
            <v>7.65</v>
          </cell>
          <cell r="G2807">
            <v>7.86</v>
          </cell>
          <cell r="H2807">
            <v>8.4600000000000009</v>
          </cell>
          <cell r="I2807">
            <v>9.06</v>
          </cell>
        </row>
        <row r="2808">
          <cell r="A2808">
            <v>112090</v>
          </cell>
          <cell r="B2808" t="str">
            <v/>
          </cell>
          <cell r="C2808">
            <v>7.5</v>
          </cell>
          <cell r="D2808">
            <v>0</v>
          </cell>
          <cell r="E2808">
            <v>7.5</v>
          </cell>
          <cell r="F2808">
            <v>7.65</v>
          </cell>
          <cell r="G2808">
            <v>7.86</v>
          </cell>
          <cell r="H2808">
            <v>8.4600000000000009</v>
          </cell>
          <cell r="I2808">
            <v>9.06</v>
          </cell>
        </row>
        <row r="2809">
          <cell r="A2809">
            <v>112100</v>
          </cell>
          <cell r="B2809" t="str">
            <v/>
          </cell>
          <cell r="C2809">
            <v>7.5</v>
          </cell>
          <cell r="D2809">
            <v>0</v>
          </cell>
          <cell r="E2809">
            <v>7.5</v>
          </cell>
          <cell r="F2809">
            <v>7.65</v>
          </cell>
          <cell r="G2809">
            <v>7.86</v>
          </cell>
          <cell r="H2809">
            <v>8.4600000000000009</v>
          </cell>
          <cell r="I2809">
            <v>9.06</v>
          </cell>
        </row>
        <row r="2810">
          <cell r="A2810">
            <v>112110</v>
          </cell>
          <cell r="B2810" t="str">
            <v/>
          </cell>
          <cell r="C2810">
            <v>7.5</v>
          </cell>
          <cell r="D2810">
            <v>0</v>
          </cell>
          <cell r="E2810">
            <v>7.5</v>
          </cell>
          <cell r="F2810">
            <v>7.65</v>
          </cell>
          <cell r="G2810">
            <v>7.86</v>
          </cell>
          <cell r="H2810">
            <v>8.4600000000000009</v>
          </cell>
          <cell r="I2810">
            <v>9.06</v>
          </cell>
        </row>
        <row r="2811">
          <cell r="A2811">
            <v>112120</v>
          </cell>
          <cell r="B2811" t="str">
            <v/>
          </cell>
          <cell r="C2811">
            <v>7.5</v>
          </cell>
          <cell r="D2811">
            <v>0</v>
          </cell>
          <cell r="E2811">
            <v>7.5</v>
          </cell>
          <cell r="F2811">
            <v>7.65</v>
          </cell>
          <cell r="G2811">
            <v>7.86</v>
          </cell>
          <cell r="H2811">
            <v>8.4600000000000009</v>
          </cell>
          <cell r="I2811">
            <v>9.06</v>
          </cell>
        </row>
        <row r="2812">
          <cell r="A2812">
            <v>112130</v>
          </cell>
          <cell r="B2812" t="str">
            <v/>
          </cell>
          <cell r="C2812">
            <v>7.5</v>
          </cell>
          <cell r="D2812">
            <v>0</v>
          </cell>
          <cell r="E2812">
            <v>7.5</v>
          </cell>
          <cell r="F2812">
            <v>7.65</v>
          </cell>
          <cell r="G2812">
            <v>7.86</v>
          </cell>
          <cell r="H2812">
            <v>8.4600000000000009</v>
          </cell>
          <cell r="I2812">
            <v>9.06</v>
          </cell>
        </row>
        <row r="2813">
          <cell r="A2813">
            <v>112140</v>
          </cell>
          <cell r="B2813" t="str">
            <v/>
          </cell>
          <cell r="C2813">
            <v>7.5</v>
          </cell>
          <cell r="D2813">
            <v>0</v>
          </cell>
          <cell r="E2813">
            <v>7.5</v>
          </cell>
          <cell r="F2813">
            <v>7.65</v>
          </cell>
          <cell r="G2813">
            <v>7.86</v>
          </cell>
          <cell r="H2813">
            <v>8.4600000000000009</v>
          </cell>
          <cell r="I2813">
            <v>9.06</v>
          </cell>
        </row>
        <row r="2814">
          <cell r="A2814">
            <v>112150</v>
          </cell>
          <cell r="B2814" t="str">
            <v/>
          </cell>
          <cell r="C2814">
            <v>7.5</v>
          </cell>
          <cell r="D2814">
            <v>0</v>
          </cell>
          <cell r="E2814">
            <v>7.5</v>
          </cell>
          <cell r="F2814">
            <v>7.65</v>
          </cell>
          <cell r="G2814">
            <v>7.86</v>
          </cell>
          <cell r="H2814">
            <v>8.4600000000000009</v>
          </cell>
          <cell r="I2814">
            <v>9.06</v>
          </cell>
        </row>
        <row r="2815">
          <cell r="A2815">
            <v>112160</v>
          </cell>
          <cell r="B2815" t="str">
            <v/>
          </cell>
          <cell r="C2815">
            <v>7.5</v>
          </cell>
          <cell r="D2815">
            <v>0</v>
          </cell>
          <cell r="E2815">
            <v>7.5</v>
          </cell>
          <cell r="F2815">
            <v>7.65</v>
          </cell>
          <cell r="G2815">
            <v>7.86</v>
          </cell>
          <cell r="H2815">
            <v>8.4600000000000009</v>
          </cell>
          <cell r="I2815">
            <v>9.06</v>
          </cell>
        </row>
        <row r="2816">
          <cell r="A2816">
            <v>112170</v>
          </cell>
          <cell r="B2816" t="str">
            <v/>
          </cell>
          <cell r="C2816">
            <v>7.5</v>
          </cell>
          <cell r="D2816">
            <v>0</v>
          </cell>
          <cell r="E2816">
            <v>7.5</v>
          </cell>
          <cell r="F2816">
            <v>7.65</v>
          </cell>
          <cell r="G2816">
            <v>7.86</v>
          </cell>
          <cell r="H2816">
            <v>8.4600000000000009</v>
          </cell>
          <cell r="I2816">
            <v>9.06</v>
          </cell>
        </row>
        <row r="2817">
          <cell r="A2817">
            <v>112180</v>
          </cell>
          <cell r="B2817" t="str">
            <v/>
          </cell>
          <cell r="C2817">
            <v>7.5</v>
          </cell>
          <cell r="D2817">
            <v>0</v>
          </cell>
          <cell r="E2817">
            <v>7.5</v>
          </cell>
          <cell r="F2817">
            <v>7.65</v>
          </cell>
          <cell r="G2817">
            <v>7.86</v>
          </cell>
          <cell r="H2817">
            <v>8.4600000000000009</v>
          </cell>
          <cell r="I2817">
            <v>9.06</v>
          </cell>
        </row>
        <row r="2818">
          <cell r="A2818">
            <v>112190</v>
          </cell>
          <cell r="B2818" t="str">
            <v/>
          </cell>
          <cell r="C2818">
            <v>7.5</v>
          </cell>
          <cell r="D2818">
            <v>0</v>
          </cell>
          <cell r="E2818">
            <v>7.5</v>
          </cell>
          <cell r="F2818">
            <v>7.65</v>
          </cell>
          <cell r="G2818">
            <v>7.86</v>
          </cell>
          <cell r="H2818">
            <v>8.4600000000000009</v>
          </cell>
          <cell r="I2818">
            <v>9.06</v>
          </cell>
        </row>
        <row r="2819">
          <cell r="A2819">
            <v>112200</v>
          </cell>
          <cell r="B2819" t="str">
            <v/>
          </cell>
          <cell r="C2819">
            <v>7.5</v>
          </cell>
          <cell r="D2819">
            <v>0</v>
          </cell>
          <cell r="E2819">
            <v>7.5</v>
          </cell>
          <cell r="F2819">
            <v>7.65</v>
          </cell>
          <cell r="G2819">
            <v>7.86</v>
          </cell>
          <cell r="H2819">
            <v>8.4600000000000009</v>
          </cell>
          <cell r="I2819">
            <v>9.06</v>
          </cell>
        </row>
        <row r="2820">
          <cell r="A2820">
            <v>112210</v>
          </cell>
          <cell r="B2820" t="str">
            <v/>
          </cell>
          <cell r="C2820">
            <v>7.5</v>
          </cell>
          <cell r="D2820">
            <v>0</v>
          </cell>
          <cell r="E2820">
            <v>7.5</v>
          </cell>
          <cell r="F2820">
            <v>7.65</v>
          </cell>
          <cell r="G2820">
            <v>7.86</v>
          </cell>
          <cell r="H2820">
            <v>8.4600000000000009</v>
          </cell>
          <cell r="I2820">
            <v>9.06</v>
          </cell>
        </row>
        <row r="2821">
          <cell r="A2821">
            <v>112220</v>
          </cell>
          <cell r="B2821" t="str">
            <v/>
          </cell>
          <cell r="C2821">
            <v>7.5</v>
          </cell>
          <cell r="D2821">
            <v>0</v>
          </cell>
          <cell r="E2821">
            <v>7.5</v>
          </cell>
          <cell r="F2821">
            <v>7.65</v>
          </cell>
          <cell r="G2821">
            <v>7.86</v>
          </cell>
          <cell r="H2821">
            <v>8.4600000000000009</v>
          </cell>
          <cell r="I2821">
            <v>9.06</v>
          </cell>
        </row>
        <row r="2822">
          <cell r="A2822">
            <v>112230</v>
          </cell>
          <cell r="B2822" t="str">
            <v/>
          </cell>
          <cell r="C2822">
            <v>7.5</v>
          </cell>
          <cell r="D2822">
            <v>0</v>
          </cell>
          <cell r="E2822">
            <v>7.5</v>
          </cell>
          <cell r="F2822">
            <v>7.65</v>
          </cell>
          <cell r="G2822">
            <v>7.86</v>
          </cell>
          <cell r="H2822">
            <v>8.4600000000000009</v>
          </cell>
          <cell r="I2822">
            <v>9.06</v>
          </cell>
        </row>
        <row r="2823">
          <cell r="A2823">
            <v>112240</v>
          </cell>
          <cell r="B2823" t="str">
            <v/>
          </cell>
          <cell r="C2823">
            <v>7.5</v>
          </cell>
          <cell r="D2823">
            <v>0</v>
          </cell>
          <cell r="E2823">
            <v>7.5</v>
          </cell>
          <cell r="F2823">
            <v>7.65</v>
          </cell>
          <cell r="G2823">
            <v>7.86</v>
          </cell>
          <cell r="H2823">
            <v>8.4600000000000009</v>
          </cell>
          <cell r="I2823">
            <v>9.06</v>
          </cell>
        </row>
        <row r="2824">
          <cell r="A2824">
            <v>112250</v>
          </cell>
          <cell r="B2824" t="str">
            <v/>
          </cell>
          <cell r="C2824">
            <v>7.5</v>
          </cell>
          <cell r="D2824">
            <v>0</v>
          </cell>
          <cell r="E2824">
            <v>7.5</v>
          </cell>
          <cell r="F2824">
            <v>7.65</v>
          </cell>
          <cell r="G2824">
            <v>7.86</v>
          </cell>
          <cell r="H2824">
            <v>8.4600000000000009</v>
          </cell>
          <cell r="I2824">
            <v>9.06</v>
          </cell>
        </row>
        <row r="2825">
          <cell r="A2825">
            <v>112260</v>
          </cell>
          <cell r="B2825" t="str">
            <v/>
          </cell>
          <cell r="C2825">
            <v>7.5</v>
          </cell>
          <cell r="D2825">
            <v>0</v>
          </cell>
          <cell r="E2825">
            <v>7.5</v>
          </cell>
          <cell r="F2825">
            <v>7.65</v>
          </cell>
          <cell r="G2825">
            <v>7.86</v>
          </cell>
          <cell r="H2825">
            <v>8.4600000000000009</v>
          </cell>
          <cell r="I2825">
            <v>9.06</v>
          </cell>
        </row>
        <row r="2826">
          <cell r="A2826">
            <v>112270</v>
          </cell>
          <cell r="B2826" t="str">
            <v/>
          </cell>
          <cell r="C2826">
            <v>7.5</v>
          </cell>
          <cell r="D2826">
            <v>0</v>
          </cell>
          <cell r="E2826">
            <v>7.5</v>
          </cell>
          <cell r="F2826">
            <v>7.65</v>
          </cell>
          <cell r="G2826">
            <v>7.86</v>
          </cell>
          <cell r="H2826">
            <v>8.4600000000000009</v>
          </cell>
          <cell r="I2826">
            <v>9.06</v>
          </cell>
        </row>
        <row r="2827">
          <cell r="A2827">
            <v>112280</v>
          </cell>
          <cell r="B2827" t="str">
            <v/>
          </cell>
          <cell r="C2827">
            <v>7.5</v>
          </cell>
          <cell r="D2827">
            <v>0</v>
          </cell>
          <cell r="E2827">
            <v>7.5</v>
          </cell>
          <cell r="F2827">
            <v>7.65</v>
          </cell>
          <cell r="G2827">
            <v>7.86</v>
          </cell>
          <cell r="H2827">
            <v>8.4600000000000009</v>
          </cell>
          <cell r="I2827">
            <v>9.06</v>
          </cell>
        </row>
        <row r="2828">
          <cell r="A2828">
            <v>112290</v>
          </cell>
          <cell r="B2828" t="str">
            <v/>
          </cell>
          <cell r="C2828">
            <v>7.5</v>
          </cell>
          <cell r="D2828">
            <v>0</v>
          </cell>
          <cell r="E2828">
            <v>7.5</v>
          </cell>
          <cell r="F2828">
            <v>7.65</v>
          </cell>
          <cell r="G2828">
            <v>7.86</v>
          </cell>
          <cell r="H2828">
            <v>8.4600000000000009</v>
          </cell>
          <cell r="I2828">
            <v>9.06</v>
          </cell>
        </row>
        <row r="2829">
          <cell r="A2829">
            <v>112300</v>
          </cell>
          <cell r="B2829" t="str">
            <v/>
          </cell>
          <cell r="C2829">
            <v>7.5</v>
          </cell>
          <cell r="D2829">
            <v>0</v>
          </cell>
          <cell r="E2829">
            <v>7.5</v>
          </cell>
          <cell r="F2829">
            <v>7.65</v>
          </cell>
          <cell r="G2829">
            <v>7.86</v>
          </cell>
          <cell r="H2829">
            <v>8.4600000000000009</v>
          </cell>
          <cell r="I2829">
            <v>9.06</v>
          </cell>
        </row>
        <row r="2830">
          <cell r="A2830">
            <v>112310</v>
          </cell>
          <cell r="B2830" t="str">
            <v/>
          </cell>
          <cell r="C2830">
            <v>7.5</v>
          </cell>
          <cell r="D2830">
            <v>0</v>
          </cell>
          <cell r="E2830">
            <v>7.5</v>
          </cell>
          <cell r="F2830">
            <v>7.65</v>
          </cell>
          <cell r="G2830">
            <v>7.86</v>
          </cell>
          <cell r="H2830">
            <v>8.4600000000000009</v>
          </cell>
          <cell r="I2830">
            <v>9.06</v>
          </cell>
        </row>
        <row r="2831">
          <cell r="A2831">
            <v>112320</v>
          </cell>
          <cell r="B2831" t="str">
            <v/>
          </cell>
          <cell r="C2831">
            <v>7.5</v>
          </cell>
          <cell r="D2831">
            <v>0</v>
          </cell>
          <cell r="E2831">
            <v>7.5</v>
          </cell>
          <cell r="F2831">
            <v>7.65</v>
          </cell>
          <cell r="G2831">
            <v>7.86</v>
          </cell>
          <cell r="H2831">
            <v>8.4600000000000009</v>
          </cell>
          <cell r="I2831">
            <v>9.06</v>
          </cell>
        </row>
        <row r="2832">
          <cell r="A2832">
            <v>112330</v>
          </cell>
          <cell r="B2832" t="str">
            <v/>
          </cell>
          <cell r="C2832">
            <v>7.5</v>
          </cell>
          <cell r="D2832">
            <v>0</v>
          </cell>
          <cell r="E2832">
            <v>7.5</v>
          </cell>
          <cell r="F2832">
            <v>7.65</v>
          </cell>
          <cell r="G2832">
            <v>7.86</v>
          </cell>
          <cell r="H2832">
            <v>8.4600000000000009</v>
          </cell>
          <cell r="I2832">
            <v>9.06</v>
          </cell>
        </row>
        <row r="2833">
          <cell r="A2833">
            <v>112340</v>
          </cell>
          <cell r="B2833" t="str">
            <v/>
          </cell>
          <cell r="C2833">
            <v>7.5</v>
          </cell>
          <cell r="D2833">
            <v>0</v>
          </cell>
          <cell r="E2833">
            <v>7.5</v>
          </cell>
          <cell r="F2833">
            <v>7.65</v>
          </cell>
          <cell r="G2833">
            <v>7.86</v>
          </cell>
          <cell r="H2833">
            <v>8.4600000000000009</v>
          </cell>
          <cell r="I2833">
            <v>9.06</v>
          </cell>
        </row>
        <row r="2834">
          <cell r="A2834">
            <v>112350</v>
          </cell>
          <cell r="B2834" t="str">
            <v/>
          </cell>
          <cell r="C2834">
            <v>7.5</v>
          </cell>
          <cell r="D2834">
            <v>0</v>
          </cell>
          <cell r="E2834">
            <v>7.5</v>
          </cell>
          <cell r="F2834">
            <v>7.65</v>
          </cell>
          <cell r="G2834">
            <v>7.86</v>
          </cell>
          <cell r="H2834">
            <v>8.4600000000000009</v>
          </cell>
          <cell r="I2834">
            <v>9.06</v>
          </cell>
        </row>
        <row r="2835">
          <cell r="A2835">
            <v>112360</v>
          </cell>
          <cell r="B2835" t="str">
            <v/>
          </cell>
          <cell r="C2835">
            <v>7.5</v>
          </cell>
          <cell r="D2835">
            <v>0</v>
          </cell>
          <cell r="E2835">
            <v>7.5</v>
          </cell>
          <cell r="F2835">
            <v>7.65</v>
          </cell>
          <cell r="G2835">
            <v>7.86</v>
          </cell>
          <cell r="H2835">
            <v>8.4600000000000009</v>
          </cell>
          <cell r="I2835">
            <v>9.06</v>
          </cell>
        </row>
        <row r="2836">
          <cell r="A2836">
            <v>112370</v>
          </cell>
          <cell r="B2836" t="str">
            <v/>
          </cell>
          <cell r="C2836">
            <v>7.5</v>
          </cell>
          <cell r="D2836">
            <v>0</v>
          </cell>
          <cell r="E2836">
            <v>7.5</v>
          </cell>
          <cell r="F2836">
            <v>7.65</v>
          </cell>
          <cell r="G2836">
            <v>7.86</v>
          </cell>
          <cell r="H2836">
            <v>8.4600000000000009</v>
          </cell>
          <cell r="I2836">
            <v>9.06</v>
          </cell>
        </row>
        <row r="2837">
          <cell r="A2837">
            <v>112380</v>
          </cell>
          <cell r="B2837" t="str">
            <v/>
          </cell>
          <cell r="C2837">
            <v>7.5</v>
          </cell>
          <cell r="D2837">
            <v>0</v>
          </cell>
          <cell r="E2837">
            <v>7.5</v>
          </cell>
          <cell r="F2837">
            <v>7.65</v>
          </cell>
          <cell r="G2837">
            <v>7.86</v>
          </cell>
          <cell r="H2837">
            <v>8.4600000000000009</v>
          </cell>
          <cell r="I2837">
            <v>9.06</v>
          </cell>
        </row>
        <row r="2838">
          <cell r="A2838">
            <v>112390</v>
          </cell>
          <cell r="B2838" t="str">
            <v/>
          </cell>
          <cell r="C2838">
            <v>7.5</v>
          </cell>
          <cell r="D2838">
            <v>0</v>
          </cell>
          <cell r="E2838">
            <v>7.5</v>
          </cell>
          <cell r="F2838">
            <v>7.65</v>
          </cell>
          <cell r="G2838">
            <v>7.86</v>
          </cell>
          <cell r="H2838">
            <v>8.4600000000000009</v>
          </cell>
          <cell r="I2838">
            <v>9.06</v>
          </cell>
        </row>
        <row r="2839">
          <cell r="A2839">
            <v>112400</v>
          </cell>
          <cell r="B2839" t="str">
            <v/>
          </cell>
          <cell r="C2839">
            <v>7.5</v>
          </cell>
          <cell r="D2839">
            <v>0</v>
          </cell>
          <cell r="E2839">
            <v>7.5</v>
          </cell>
          <cell r="F2839">
            <v>7.65</v>
          </cell>
          <cell r="G2839">
            <v>7.86</v>
          </cell>
          <cell r="H2839">
            <v>8.4600000000000009</v>
          </cell>
          <cell r="I2839">
            <v>9.06</v>
          </cell>
        </row>
        <row r="2840">
          <cell r="A2840">
            <v>112410</v>
          </cell>
          <cell r="B2840" t="str">
            <v/>
          </cell>
          <cell r="C2840">
            <v>7.5</v>
          </cell>
          <cell r="D2840">
            <v>0</v>
          </cell>
          <cell r="E2840">
            <v>7.5</v>
          </cell>
          <cell r="F2840">
            <v>7.65</v>
          </cell>
          <cell r="G2840">
            <v>7.86</v>
          </cell>
          <cell r="H2840">
            <v>8.4600000000000009</v>
          </cell>
          <cell r="I2840">
            <v>9.06</v>
          </cell>
        </row>
        <row r="2841">
          <cell r="A2841">
            <v>112420</v>
          </cell>
          <cell r="B2841" t="str">
            <v/>
          </cell>
          <cell r="C2841">
            <v>7.5</v>
          </cell>
          <cell r="D2841">
            <v>0</v>
          </cell>
          <cell r="E2841">
            <v>7.5</v>
          </cell>
          <cell r="F2841">
            <v>7.65</v>
          </cell>
          <cell r="G2841">
            <v>7.86</v>
          </cell>
          <cell r="H2841">
            <v>8.4600000000000009</v>
          </cell>
          <cell r="I2841">
            <v>9.06</v>
          </cell>
        </row>
        <row r="2842">
          <cell r="A2842">
            <v>112430</v>
          </cell>
          <cell r="B2842" t="str">
            <v/>
          </cell>
          <cell r="C2842">
            <v>7.5</v>
          </cell>
          <cell r="D2842">
            <v>0</v>
          </cell>
          <cell r="E2842">
            <v>7.5</v>
          </cell>
          <cell r="F2842">
            <v>7.65</v>
          </cell>
          <cell r="G2842">
            <v>7.86</v>
          </cell>
          <cell r="H2842">
            <v>8.4600000000000009</v>
          </cell>
          <cell r="I2842">
            <v>9.06</v>
          </cell>
        </row>
        <row r="2843">
          <cell r="A2843">
            <v>112440</v>
          </cell>
          <cell r="B2843" t="str">
            <v/>
          </cell>
          <cell r="C2843">
            <v>7.5</v>
          </cell>
          <cell r="D2843">
            <v>0</v>
          </cell>
          <cell r="E2843">
            <v>7.5</v>
          </cell>
          <cell r="F2843">
            <v>7.65</v>
          </cell>
          <cell r="G2843">
            <v>7.86</v>
          </cell>
          <cell r="H2843">
            <v>8.4600000000000009</v>
          </cell>
          <cell r="I2843">
            <v>9.06</v>
          </cell>
        </row>
        <row r="2844">
          <cell r="A2844">
            <v>112450</v>
          </cell>
          <cell r="B2844" t="str">
            <v/>
          </cell>
          <cell r="C2844">
            <v>7.5</v>
          </cell>
          <cell r="D2844">
            <v>0</v>
          </cell>
          <cell r="E2844">
            <v>7.5</v>
          </cell>
          <cell r="F2844">
            <v>7.65</v>
          </cell>
          <cell r="G2844">
            <v>7.86</v>
          </cell>
          <cell r="H2844">
            <v>8.4600000000000009</v>
          </cell>
          <cell r="I2844">
            <v>9.06</v>
          </cell>
        </row>
        <row r="2845">
          <cell r="A2845">
            <v>112460</v>
          </cell>
          <cell r="B2845" t="str">
            <v/>
          </cell>
          <cell r="C2845">
            <v>7.5</v>
          </cell>
          <cell r="D2845">
            <v>0</v>
          </cell>
          <cell r="E2845">
            <v>7.5</v>
          </cell>
          <cell r="F2845">
            <v>7.65</v>
          </cell>
          <cell r="G2845">
            <v>7.86</v>
          </cell>
          <cell r="H2845">
            <v>8.4600000000000009</v>
          </cell>
          <cell r="I2845">
            <v>9.06</v>
          </cell>
        </row>
        <row r="2846">
          <cell r="A2846">
            <v>112470</v>
          </cell>
          <cell r="B2846" t="str">
            <v/>
          </cell>
          <cell r="C2846">
            <v>7.5</v>
          </cell>
          <cell r="D2846">
            <v>0</v>
          </cell>
          <cell r="E2846">
            <v>7.5</v>
          </cell>
          <cell r="F2846">
            <v>7.65</v>
          </cell>
          <cell r="G2846">
            <v>7.86</v>
          </cell>
          <cell r="H2846">
            <v>8.4600000000000009</v>
          </cell>
          <cell r="I2846">
            <v>9.06</v>
          </cell>
        </row>
        <row r="2847">
          <cell r="A2847">
            <v>112480</v>
          </cell>
          <cell r="B2847" t="str">
            <v/>
          </cell>
          <cell r="C2847">
            <v>7.5</v>
          </cell>
          <cell r="D2847">
            <v>0</v>
          </cell>
          <cell r="E2847">
            <v>7.5</v>
          </cell>
          <cell r="F2847">
            <v>7.65</v>
          </cell>
          <cell r="G2847">
            <v>7.86</v>
          </cell>
          <cell r="H2847">
            <v>8.4600000000000009</v>
          </cell>
          <cell r="I2847">
            <v>9.06</v>
          </cell>
        </row>
        <row r="2848">
          <cell r="A2848">
            <v>112490</v>
          </cell>
          <cell r="B2848" t="str">
            <v/>
          </cell>
          <cell r="C2848">
            <v>7.5</v>
          </cell>
          <cell r="D2848">
            <v>0</v>
          </cell>
          <cell r="E2848">
            <v>7.5</v>
          </cell>
          <cell r="F2848">
            <v>7.65</v>
          </cell>
          <cell r="G2848">
            <v>7.86</v>
          </cell>
          <cell r="H2848">
            <v>8.4600000000000009</v>
          </cell>
          <cell r="I2848">
            <v>9.06</v>
          </cell>
        </row>
        <row r="2849">
          <cell r="A2849">
            <v>112500</v>
          </cell>
          <cell r="B2849" t="str">
            <v/>
          </cell>
          <cell r="C2849">
            <v>7.5</v>
          </cell>
          <cell r="D2849">
            <v>0</v>
          </cell>
          <cell r="E2849">
            <v>7.5</v>
          </cell>
          <cell r="F2849">
            <v>7.65</v>
          </cell>
          <cell r="G2849">
            <v>7.86</v>
          </cell>
          <cell r="H2849">
            <v>8.4600000000000009</v>
          </cell>
          <cell r="I2849">
            <v>9.06</v>
          </cell>
        </row>
        <row r="2850">
          <cell r="A2850">
            <v>112510</v>
          </cell>
          <cell r="B2850" t="str">
            <v/>
          </cell>
          <cell r="C2850">
            <v>7.5</v>
          </cell>
          <cell r="D2850">
            <v>0</v>
          </cell>
          <cell r="E2850">
            <v>7.5</v>
          </cell>
          <cell r="F2850">
            <v>7.65</v>
          </cell>
          <cell r="G2850">
            <v>7.86</v>
          </cell>
          <cell r="H2850">
            <v>8.4600000000000009</v>
          </cell>
          <cell r="I2850">
            <v>9.06</v>
          </cell>
        </row>
        <row r="2851">
          <cell r="A2851">
            <v>112520</v>
          </cell>
          <cell r="B2851" t="str">
            <v/>
          </cell>
          <cell r="C2851">
            <v>7.5</v>
          </cell>
          <cell r="D2851">
            <v>0</v>
          </cell>
          <cell r="E2851">
            <v>7.5</v>
          </cell>
          <cell r="F2851">
            <v>7.65</v>
          </cell>
          <cell r="G2851">
            <v>7.86</v>
          </cell>
          <cell r="H2851">
            <v>8.4600000000000009</v>
          </cell>
          <cell r="I2851">
            <v>9.06</v>
          </cell>
        </row>
        <row r="2852">
          <cell r="A2852">
            <v>112530</v>
          </cell>
          <cell r="B2852" t="str">
            <v/>
          </cell>
          <cell r="C2852">
            <v>7.5</v>
          </cell>
          <cell r="D2852">
            <v>0</v>
          </cell>
          <cell r="E2852">
            <v>7.5</v>
          </cell>
          <cell r="F2852">
            <v>7.65</v>
          </cell>
          <cell r="G2852">
            <v>7.86</v>
          </cell>
          <cell r="H2852">
            <v>8.4600000000000009</v>
          </cell>
          <cell r="I2852">
            <v>9.06</v>
          </cell>
        </row>
        <row r="2853">
          <cell r="A2853">
            <v>112540</v>
          </cell>
          <cell r="B2853" t="str">
            <v/>
          </cell>
          <cell r="C2853">
            <v>7.5</v>
          </cell>
          <cell r="D2853">
            <v>0</v>
          </cell>
          <cell r="E2853">
            <v>7.5</v>
          </cell>
          <cell r="F2853">
            <v>7.65</v>
          </cell>
          <cell r="G2853">
            <v>7.86</v>
          </cell>
          <cell r="H2853">
            <v>8.4600000000000009</v>
          </cell>
          <cell r="I2853">
            <v>9.06</v>
          </cell>
        </row>
        <row r="2854">
          <cell r="A2854">
            <v>112550</v>
          </cell>
          <cell r="B2854" t="str">
            <v/>
          </cell>
          <cell r="C2854">
            <v>7.5</v>
          </cell>
          <cell r="D2854">
            <v>0</v>
          </cell>
          <cell r="E2854">
            <v>7.5</v>
          </cell>
          <cell r="F2854">
            <v>7.65</v>
          </cell>
          <cell r="G2854">
            <v>7.86</v>
          </cell>
          <cell r="H2854">
            <v>8.4600000000000009</v>
          </cell>
          <cell r="I2854">
            <v>9.06</v>
          </cell>
        </row>
        <row r="2855">
          <cell r="A2855">
            <v>112560</v>
          </cell>
          <cell r="B2855" t="str">
            <v/>
          </cell>
          <cell r="C2855">
            <v>7.5</v>
          </cell>
          <cell r="D2855">
            <v>0</v>
          </cell>
          <cell r="E2855">
            <v>7.5</v>
          </cell>
          <cell r="F2855">
            <v>7.65</v>
          </cell>
          <cell r="G2855">
            <v>7.86</v>
          </cell>
          <cell r="H2855">
            <v>8.4600000000000009</v>
          </cell>
          <cell r="I2855">
            <v>9.06</v>
          </cell>
        </row>
        <row r="2856">
          <cell r="A2856">
            <v>112570</v>
          </cell>
          <cell r="B2856" t="str">
            <v/>
          </cell>
          <cell r="C2856">
            <v>7.5</v>
          </cell>
          <cell r="D2856">
            <v>0</v>
          </cell>
          <cell r="E2856">
            <v>7.5</v>
          </cell>
          <cell r="F2856">
            <v>7.65</v>
          </cell>
          <cell r="G2856">
            <v>7.86</v>
          </cell>
          <cell r="H2856">
            <v>8.4600000000000009</v>
          </cell>
          <cell r="I2856">
            <v>9.06</v>
          </cell>
        </row>
        <row r="2857">
          <cell r="A2857">
            <v>112580</v>
          </cell>
          <cell r="B2857" t="str">
            <v/>
          </cell>
          <cell r="C2857">
            <v>7.5</v>
          </cell>
          <cell r="D2857">
            <v>0</v>
          </cell>
          <cell r="E2857">
            <v>7.5</v>
          </cell>
          <cell r="F2857">
            <v>7.65</v>
          </cell>
          <cell r="G2857">
            <v>7.86</v>
          </cell>
          <cell r="H2857">
            <v>8.4600000000000009</v>
          </cell>
          <cell r="I2857">
            <v>9.06</v>
          </cell>
        </row>
        <row r="2858">
          <cell r="A2858">
            <v>112590</v>
          </cell>
          <cell r="B2858" t="str">
            <v/>
          </cell>
          <cell r="C2858">
            <v>7.5</v>
          </cell>
          <cell r="D2858">
            <v>0</v>
          </cell>
          <cell r="E2858">
            <v>7.5</v>
          </cell>
          <cell r="F2858">
            <v>7.65</v>
          </cell>
          <cell r="G2858">
            <v>7.86</v>
          </cell>
          <cell r="H2858">
            <v>8.4600000000000009</v>
          </cell>
          <cell r="I2858">
            <v>9.06</v>
          </cell>
        </row>
        <row r="2859">
          <cell r="A2859">
            <v>112600</v>
          </cell>
          <cell r="B2859" t="str">
            <v/>
          </cell>
          <cell r="C2859">
            <v>7.5</v>
          </cell>
          <cell r="D2859">
            <v>0</v>
          </cell>
          <cell r="E2859">
            <v>7.5</v>
          </cell>
          <cell r="F2859">
            <v>7.65</v>
          </cell>
          <cell r="G2859">
            <v>7.86</v>
          </cell>
          <cell r="H2859">
            <v>8.4600000000000009</v>
          </cell>
          <cell r="I2859">
            <v>9.06</v>
          </cell>
        </row>
        <row r="2860">
          <cell r="A2860">
            <v>112610</v>
          </cell>
          <cell r="B2860" t="str">
            <v/>
          </cell>
          <cell r="C2860">
            <v>7.5</v>
          </cell>
          <cell r="D2860">
            <v>0</v>
          </cell>
          <cell r="E2860">
            <v>7.5</v>
          </cell>
          <cell r="F2860">
            <v>7.65</v>
          </cell>
          <cell r="G2860">
            <v>7.86</v>
          </cell>
          <cell r="H2860">
            <v>8.4600000000000009</v>
          </cell>
          <cell r="I2860">
            <v>9.06</v>
          </cell>
        </row>
        <row r="2861">
          <cell r="A2861">
            <v>112620</v>
          </cell>
          <cell r="B2861" t="str">
            <v/>
          </cell>
          <cell r="C2861">
            <v>7.5</v>
          </cell>
          <cell r="D2861">
            <v>0</v>
          </cell>
          <cell r="E2861">
            <v>7.5</v>
          </cell>
          <cell r="F2861">
            <v>7.65</v>
          </cell>
          <cell r="G2861">
            <v>7.86</v>
          </cell>
          <cell r="H2861">
            <v>8.4600000000000009</v>
          </cell>
          <cell r="I2861">
            <v>9.06</v>
          </cell>
        </row>
        <row r="2862">
          <cell r="A2862">
            <v>112630</v>
          </cell>
          <cell r="B2862" t="str">
            <v/>
          </cell>
          <cell r="C2862">
            <v>7.5</v>
          </cell>
          <cell r="D2862">
            <v>0</v>
          </cell>
          <cell r="E2862">
            <v>7.5</v>
          </cell>
          <cell r="F2862">
            <v>7.65</v>
          </cell>
          <cell r="G2862">
            <v>7.86</v>
          </cell>
          <cell r="H2862">
            <v>8.4600000000000009</v>
          </cell>
          <cell r="I2862">
            <v>9.06</v>
          </cell>
        </row>
        <row r="2863">
          <cell r="A2863">
            <v>112640</v>
          </cell>
          <cell r="B2863" t="str">
            <v/>
          </cell>
          <cell r="C2863">
            <v>7.5</v>
          </cell>
          <cell r="D2863">
            <v>0</v>
          </cell>
          <cell r="E2863">
            <v>7.5</v>
          </cell>
          <cell r="F2863">
            <v>7.65</v>
          </cell>
          <cell r="G2863">
            <v>7.86</v>
          </cell>
          <cell r="H2863">
            <v>8.4600000000000009</v>
          </cell>
          <cell r="I2863">
            <v>9.06</v>
          </cell>
        </row>
        <row r="2864">
          <cell r="A2864">
            <v>112650</v>
          </cell>
          <cell r="B2864" t="str">
            <v/>
          </cell>
          <cell r="C2864">
            <v>7.5</v>
          </cell>
          <cell r="D2864">
            <v>0</v>
          </cell>
          <cell r="E2864">
            <v>7.5</v>
          </cell>
          <cell r="F2864">
            <v>7.65</v>
          </cell>
          <cell r="G2864">
            <v>7.86</v>
          </cell>
          <cell r="H2864">
            <v>8.4600000000000009</v>
          </cell>
          <cell r="I2864">
            <v>9.06</v>
          </cell>
        </row>
        <row r="2865">
          <cell r="A2865">
            <v>112660</v>
          </cell>
          <cell r="B2865" t="str">
            <v/>
          </cell>
          <cell r="C2865">
            <v>7.5</v>
          </cell>
          <cell r="D2865">
            <v>0</v>
          </cell>
          <cell r="E2865">
            <v>7.5</v>
          </cell>
          <cell r="F2865">
            <v>7.65</v>
          </cell>
          <cell r="G2865">
            <v>7.86</v>
          </cell>
          <cell r="H2865">
            <v>8.4600000000000009</v>
          </cell>
          <cell r="I2865">
            <v>9.06</v>
          </cell>
        </row>
        <row r="2866">
          <cell r="A2866">
            <v>112670</v>
          </cell>
          <cell r="B2866" t="str">
            <v/>
          </cell>
          <cell r="C2866">
            <v>7.5</v>
          </cell>
          <cell r="D2866">
            <v>0</v>
          </cell>
          <cell r="E2866">
            <v>7.5</v>
          </cell>
          <cell r="F2866">
            <v>7.65</v>
          </cell>
          <cell r="G2866">
            <v>7.86</v>
          </cell>
          <cell r="H2866">
            <v>8.4600000000000009</v>
          </cell>
          <cell r="I2866">
            <v>9.06</v>
          </cell>
        </row>
        <row r="2867">
          <cell r="A2867">
            <v>112680</v>
          </cell>
          <cell r="B2867" t="str">
            <v/>
          </cell>
          <cell r="C2867">
            <v>7.5</v>
          </cell>
          <cell r="D2867">
            <v>0</v>
          </cell>
          <cell r="E2867">
            <v>7.5</v>
          </cell>
          <cell r="F2867">
            <v>7.65</v>
          </cell>
          <cell r="G2867">
            <v>7.86</v>
          </cell>
          <cell r="H2867">
            <v>8.4600000000000009</v>
          </cell>
          <cell r="I2867">
            <v>9.06</v>
          </cell>
        </row>
        <row r="2868">
          <cell r="A2868">
            <v>112690</v>
          </cell>
          <cell r="B2868" t="str">
            <v/>
          </cell>
          <cell r="C2868">
            <v>7.5</v>
          </cell>
          <cell r="D2868">
            <v>0</v>
          </cell>
          <cell r="E2868">
            <v>7.5</v>
          </cell>
          <cell r="F2868">
            <v>7.65</v>
          </cell>
          <cell r="G2868">
            <v>7.86</v>
          </cell>
          <cell r="H2868">
            <v>8.4600000000000009</v>
          </cell>
          <cell r="I2868">
            <v>9.06</v>
          </cell>
        </row>
        <row r="2869">
          <cell r="A2869">
            <v>112700</v>
          </cell>
          <cell r="B2869" t="str">
            <v/>
          </cell>
          <cell r="C2869">
            <v>7.5</v>
          </cell>
          <cell r="D2869">
            <v>0</v>
          </cell>
          <cell r="E2869">
            <v>7.5</v>
          </cell>
          <cell r="F2869">
            <v>7.65</v>
          </cell>
          <cell r="G2869">
            <v>7.86</v>
          </cell>
          <cell r="H2869">
            <v>8.4600000000000009</v>
          </cell>
          <cell r="I2869">
            <v>9.06</v>
          </cell>
        </row>
        <row r="2870">
          <cell r="A2870">
            <v>112710</v>
          </cell>
          <cell r="B2870" t="str">
            <v/>
          </cell>
          <cell r="C2870">
            <v>7.5</v>
          </cell>
          <cell r="D2870">
            <v>0</v>
          </cell>
          <cell r="E2870">
            <v>7.5</v>
          </cell>
          <cell r="F2870">
            <v>7.65</v>
          </cell>
          <cell r="G2870">
            <v>7.86</v>
          </cell>
          <cell r="H2870">
            <v>8.4600000000000009</v>
          </cell>
          <cell r="I2870">
            <v>9.06</v>
          </cell>
        </row>
        <row r="2871">
          <cell r="A2871">
            <v>112720</v>
          </cell>
          <cell r="B2871" t="str">
            <v/>
          </cell>
          <cell r="C2871">
            <v>7.5</v>
          </cell>
          <cell r="D2871">
            <v>0</v>
          </cell>
          <cell r="E2871">
            <v>7.5</v>
          </cell>
          <cell r="F2871">
            <v>7.65</v>
          </cell>
          <cell r="G2871">
            <v>7.86</v>
          </cell>
          <cell r="H2871">
            <v>8.4600000000000009</v>
          </cell>
          <cell r="I2871">
            <v>9.06</v>
          </cell>
        </row>
        <row r="2872">
          <cell r="A2872">
            <v>112730</v>
          </cell>
          <cell r="B2872" t="str">
            <v/>
          </cell>
          <cell r="C2872">
            <v>7.5</v>
          </cell>
          <cell r="D2872">
            <v>0</v>
          </cell>
          <cell r="E2872">
            <v>7.5</v>
          </cell>
          <cell r="F2872">
            <v>7.65</v>
          </cell>
          <cell r="G2872">
            <v>7.86</v>
          </cell>
          <cell r="H2872">
            <v>8.4600000000000009</v>
          </cell>
          <cell r="I2872">
            <v>9.06</v>
          </cell>
        </row>
        <row r="2873">
          <cell r="A2873">
            <v>112740</v>
          </cell>
          <cell r="B2873" t="str">
            <v/>
          </cell>
          <cell r="C2873">
            <v>7.5</v>
          </cell>
          <cell r="D2873">
            <v>0</v>
          </cell>
          <cell r="E2873">
            <v>7.5</v>
          </cell>
          <cell r="F2873">
            <v>7.65</v>
          </cell>
          <cell r="G2873">
            <v>7.86</v>
          </cell>
          <cell r="H2873">
            <v>8.4600000000000009</v>
          </cell>
          <cell r="I2873">
            <v>9.06</v>
          </cell>
        </row>
        <row r="2874">
          <cell r="A2874">
            <v>112750</v>
          </cell>
          <cell r="B2874" t="str">
            <v/>
          </cell>
          <cell r="C2874">
            <v>7.5</v>
          </cell>
          <cell r="D2874">
            <v>0</v>
          </cell>
          <cell r="E2874">
            <v>7.5</v>
          </cell>
          <cell r="F2874">
            <v>7.65</v>
          </cell>
          <cell r="G2874">
            <v>7.86</v>
          </cell>
          <cell r="H2874">
            <v>8.4600000000000009</v>
          </cell>
          <cell r="I2874">
            <v>9.06</v>
          </cell>
        </row>
        <row r="2875">
          <cell r="A2875">
            <v>112760</v>
          </cell>
          <cell r="B2875" t="str">
            <v/>
          </cell>
          <cell r="C2875">
            <v>7.5</v>
          </cell>
          <cell r="D2875">
            <v>0</v>
          </cell>
          <cell r="E2875">
            <v>7.5</v>
          </cell>
          <cell r="F2875">
            <v>7.65</v>
          </cell>
          <cell r="G2875">
            <v>7.86</v>
          </cell>
          <cell r="H2875">
            <v>8.4600000000000009</v>
          </cell>
          <cell r="I2875">
            <v>9.06</v>
          </cell>
        </row>
        <row r="2876">
          <cell r="A2876">
            <v>112770</v>
          </cell>
          <cell r="B2876" t="str">
            <v/>
          </cell>
          <cell r="C2876">
            <v>7.5</v>
          </cell>
          <cell r="D2876">
            <v>0</v>
          </cell>
          <cell r="E2876">
            <v>7.5</v>
          </cell>
          <cell r="F2876">
            <v>7.65</v>
          </cell>
          <cell r="G2876">
            <v>7.86</v>
          </cell>
          <cell r="H2876">
            <v>8.4600000000000009</v>
          </cell>
          <cell r="I2876">
            <v>9.06</v>
          </cell>
        </row>
        <row r="2877">
          <cell r="A2877">
            <v>112780</v>
          </cell>
          <cell r="B2877" t="str">
            <v/>
          </cell>
          <cell r="C2877">
            <v>7.5</v>
          </cell>
          <cell r="D2877">
            <v>0</v>
          </cell>
          <cell r="E2877">
            <v>7.5</v>
          </cell>
          <cell r="F2877">
            <v>7.65</v>
          </cell>
          <cell r="G2877">
            <v>7.86</v>
          </cell>
          <cell r="H2877">
            <v>8.4600000000000009</v>
          </cell>
          <cell r="I2877">
            <v>9.06</v>
          </cell>
        </row>
        <row r="2878">
          <cell r="A2878">
            <v>112790</v>
          </cell>
          <cell r="B2878" t="str">
            <v/>
          </cell>
          <cell r="C2878">
            <v>7.5</v>
          </cell>
          <cell r="D2878">
            <v>0</v>
          </cell>
          <cell r="E2878">
            <v>7.5</v>
          </cell>
          <cell r="F2878">
            <v>7.65</v>
          </cell>
          <cell r="G2878">
            <v>7.86</v>
          </cell>
          <cell r="H2878">
            <v>8.4600000000000009</v>
          </cell>
          <cell r="I2878">
            <v>9.06</v>
          </cell>
        </row>
        <row r="2879">
          <cell r="A2879">
            <v>112800</v>
          </cell>
          <cell r="B2879" t="str">
            <v/>
          </cell>
          <cell r="C2879">
            <v>7.5</v>
          </cell>
          <cell r="D2879">
            <v>0</v>
          </cell>
          <cell r="E2879">
            <v>7.5</v>
          </cell>
          <cell r="F2879">
            <v>7.65</v>
          </cell>
          <cell r="G2879">
            <v>7.86</v>
          </cell>
          <cell r="H2879">
            <v>8.4600000000000009</v>
          </cell>
          <cell r="I2879">
            <v>9.06</v>
          </cell>
        </row>
        <row r="2880">
          <cell r="A2880">
            <v>112810</v>
          </cell>
          <cell r="B2880" t="str">
            <v/>
          </cell>
          <cell r="C2880">
            <v>7.5</v>
          </cell>
          <cell r="D2880">
            <v>0</v>
          </cell>
          <cell r="E2880">
            <v>7.5</v>
          </cell>
          <cell r="F2880">
            <v>7.65</v>
          </cell>
          <cell r="G2880">
            <v>7.86</v>
          </cell>
          <cell r="H2880">
            <v>8.4600000000000009</v>
          </cell>
          <cell r="I2880">
            <v>9.06</v>
          </cell>
        </row>
        <row r="2881">
          <cell r="A2881">
            <v>112820</v>
          </cell>
          <cell r="B2881" t="str">
            <v/>
          </cell>
          <cell r="C2881">
            <v>7.5</v>
          </cell>
          <cell r="D2881">
            <v>0</v>
          </cell>
          <cell r="E2881">
            <v>7.5</v>
          </cell>
          <cell r="F2881">
            <v>7.65</v>
          </cell>
          <cell r="G2881">
            <v>7.86</v>
          </cell>
          <cell r="H2881">
            <v>8.4600000000000009</v>
          </cell>
          <cell r="I2881">
            <v>9.06</v>
          </cell>
        </row>
        <row r="2882">
          <cell r="A2882">
            <v>112830</v>
          </cell>
          <cell r="B2882" t="str">
            <v/>
          </cell>
          <cell r="C2882">
            <v>7.5</v>
          </cell>
          <cell r="D2882">
            <v>0</v>
          </cell>
          <cell r="E2882">
            <v>7.5</v>
          </cell>
          <cell r="F2882">
            <v>7.65</v>
          </cell>
          <cell r="G2882">
            <v>7.86</v>
          </cell>
          <cell r="H2882">
            <v>8.4600000000000009</v>
          </cell>
          <cell r="I2882">
            <v>9.06</v>
          </cell>
        </row>
        <row r="2883">
          <cell r="A2883">
            <v>112840</v>
          </cell>
          <cell r="B2883" t="str">
            <v/>
          </cell>
          <cell r="C2883">
            <v>7.5</v>
          </cell>
          <cell r="D2883">
            <v>0</v>
          </cell>
          <cell r="E2883">
            <v>7.5</v>
          </cell>
          <cell r="F2883">
            <v>7.65</v>
          </cell>
          <cell r="G2883">
            <v>7.86</v>
          </cell>
          <cell r="H2883">
            <v>8.4600000000000009</v>
          </cell>
          <cell r="I2883">
            <v>9.06</v>
          </cell>
        </row>
        <row r="2884">
          <cell r="A2884">
            <v>112850</v>
          </cell>
          <cell r="B2884" t="str">
            <v/>
          </cell>
          <cell r="C2884">
            <v>7.5</v>
          </cell>
          <cell r="D2884">
            <v>0</v>
          </cell>
          <cell r="E2884">
            <v>7.5</v>
          </cell>
          <cell r="F2884">
            <v>7.65</v>
          </cell>
          <cell r="G2884">
            <v>7.86</v>
          </cell>
          <cell r="H2884">
            <v>8.4600000000000009</v>
          </cell>
          <cell r="I2884">
            <v>9.06</v>
          </cell>
        </row>
        <row r="2885">
          <cell r="A2885">
            <v>112860</v>
          </cell>
          <cell r="B2885" t="str">
            <v/>
          </cell>
          <cell r="C2885">
            <v>7.5</v>
          </cell>
          <cell r="D2885">
            <v>0</v>
          </cell>
          <cell r="E2885">
            <v>7.5</v>
          </cell>
          <cell r="F2885">
            <v>7.65</v>
          </cell>
          <cell r="G2885">
            <v>7.86</v>
          </cell>
          <cell r="H2885">
            <v>8.4600000000000009</v>
          </cell>
          <cell r="I2885">
            <v>9.06</v>
          </cell>
        </row>
        <row r="2886">
          <cell r="A2886">
            <v>112870</v>
          </cell>
          <cell r="B2886" t="str">
            <v/>
          </cell>
          <cell r="C2886">
            <v>7.5</v>
          </cell>
          <cell r="D2886">
            <v>0</v>
          </cell>
          <cell r="E2886">
            <v>7.5</v>
          </cell>
          <cell r="F2886">
            <v>7.65</v>
          </cell>
          <cell r="G2886">
            <v>7.86</v>
          </cell>
          <cell r="H2886">
            <v>8.4600000000000009</v>
          </cell>
          <cell r="I2886">
            <v>9.06</v>
          </cell>
        </row>
        <row r="2887">
          <cell r="A2887">
            <v>112880</v>
          </cell>
          <cell r="B2887" t="str">
            <v/>
          </cell>
          <cell r="C2887">
            <v>7.5</v>
          </cell>
          <cell r="D2887">
            <v>0</v>
          </cell>
          <cell r="E2887">
            <v>7.5</v>
          </cell>
          <cell r="F2887">
            <v>7.65</v>
          </cell>
          <cell r="G2887">
            <v>7.86</v>
          </cell>
          <cell r="H2887">
            <v>8.4600000000000009</v>
          </cell>
          <cell r="I2887">
            <v>9.06</v>
          </cell>
        </row>
        <row r="2888">
          <cell r="A2888">
            <v>112890</v>
          </cell>
          <cell r="B2888" t="str">
            <v/>
          </cell>
          <cell r="C2888">
            <v>7.5</v>
          </cell>
          <cell r="D2888">
            <v>0</v>
          </cell>
          <cell r="E2888">
            <v>7.5</v>
          </cell>
          <cell r="F2888">
            <v>7.65</v>
          </cell>
          <cell r="G2888">
            <v>7.86</v>
          </cell>
          <cell r="H2888">
            <v>8.4600000000000009</v>
          </cell>
          <cell r="I2888">
            <v>9.06</v>
          </cell>
        </row>
        <row r="2889">
          <cell r="A2889">
            <v>112900</v>
          </cell>
          <cell r="B2889" t="str">
            <v/>
          </cell>
          <cell r="C2889">
            <v>7.5</v>
          </cell>
          <cell r="D2889">
            <v>0</v>
          </cell>
          <cell r="E2889">
            <v>7.5</v>
          </cell>
          <cell r="F2889">
            <v>7.65</v>
          </cell>
          <cell r="G2889">
            <v>7.86</v>
          </cell>
          <cell r="H2889">
            <v>8.4600000000000009</v>
          </cell>
          <cell r="I2889">
            <v>9.06</v>
          </cell>
        </row>
        <row r="2890">
          <cell r="A2890">
            <v>112910</v>
          </cell>
          <cell r="B2890" t="str">
            <v/>
          </cell>
          <cell r="C2890">
            <v>7.5</v>
          </cell>
          <cell r="D2890">
            <v>0</v>
          </cell>
          <cell r="E2890">
            <v>7.5</v>
          </cell>
          <cell r="F2890">
            <v>7.65</v>
          </cell>
          <cell r="G2890">
            <v>7.86</v>
          </cell>
          <cell r="H2890">
            <v>8.4600000000000009</v>
          </cell>
          <cell r="I2890">
            <v>9.06</v>
          </cell>
        </row>
        <row r="2891">
          <cell r="A2891">
            <v>112920</v>
          </cell>
          <cell r="B2891" t="str">
            <v/>
          </cell>
          <cell r="C2891">
            <v>7.5</v>
          </cell>
          <cell r="D2891">
            <v>0</v>
          </cell>
          <cell r="E2891">
            <v>7.5</v>
          </cell>
          <cell r="F2891">
            <v>7.65</v>
          </cell>
          <cell r="G2891">
            <v>7.86</v>
          </cell>
          <cell r="H2891">
            <v>8.4600000000000009</v>
          </cell>
          <cell r="I2891">
            <v>9.06</v>
          </cell>
        </row>
        <row r="2892">
          <cell r="A2892">
            <v>112930</v>
          </cell>
          <cell r="B2892" t="str">
            <v/>
          </cell>
          <cell r="C2892">
            <v>7.5</v>
          </cell>
          <cell r="D2892">
            <v>0</v>
          </cell>
          <cell r="E2892">
            <v>7.5</v>
          </cell>
          <cell r="F2892">
            <v>7.65</v>
          </cell>
          <cell r="G2892">
            <v>7.86</v>
          </cell>
          <cell r="H2892">
            <v>8.4600000000000009</v>
          </cell>
          <cell r="I2892">
            <v>9.06</v>
          </cell>
        </row>
        <row r="2893">
          <cell r="A2893">
            <v>112940</v>
          </cell>
          <cell r="B2893" t="str">
            <v/>
          </cell>
          <cell r="C2893">
            <v>7.5</v>
          </cell>
          <cell r="D2893">
            <v>0</v>
          </cell>
          <cell r="E2893">
            <v>7.5</v>
          </cell>
          <cell r="F2893">
            <v>7.65</v>
          </cell>
          <cell r="G2893">
            <v>7.86</v>
          </cell>
          <cell r="H2893">
            <v>8.4600000000000009</v>
          </cell>
          <cell r="I2893">
            <v>9.06</v>
          </cell>
        </row>
        <row r="2894">
          <cell r="A2894">
            <v>112950</v>
          </cell>
          <cell r="B2894" t="str">
            <v/>
          </cell>
          <cell r="C2894">
            <v>7.5</v>
          </cell>
          <cell r="D2894">
            <v>0</v>
          </cell>
          <cell r="E2894">
            <v>7.5</v>
          </cell>
          <cell r="F2894">
            <v>7.65</v>
          </cell>
          <cell r="G2894">
            <v>7.86</v>
          </cell>
          <cell r="H2894">
            <v>8.4600000000000009</v>
          </cell>
          <cell r="I2894">
            <v>9.06</v>
          </cell>
        </row>
        <row r="2895">
          <cell r="A2895">
            <v>112960</v>
          </cell>
          <cell r="B2895" t="str">
            <v/>
          </cell>
          <cell r="C2895">
            <v>7.5</v>
          </cell>
          <cell r="D2895">
            <v>0</v>
          </cell>
          <cell r="E2895">
            <v>7.5</v>
          </cell>
          <cell r="F2895">
            <v>7.65</v>
          </cell>
          <cell r="G2895">
            <v>7.86</v>
          </cell>
          <cell r="H2895">
            <v>8.4600000000000009</v>
          </cell>
          <cell r="I2895">
            <v>9.06</v>
          </cell>
        </row>
        <row r="2896">
          <cell r="A2896">
            <v>112970</v>
          </cell>
          <cell r="B2896" t="str">
            <v/>
          </cell>
          <cell r="C2896">
            <v>7.5</v>
          </cell>
          <cell r="D2896">
            <v>0</v>
          </cell>
          <cell r="E2896">
            <v>7.5</v>
          </cell>
          <cell r="F2896">
            <v>7.65</v>
          </cell>
          <cell r="G2896">
            <v>7.86</v>
          </cell>
          <cell r="H2896">
            <v>8.4600000000000009</v>
          </cell>
          <cell r="I2896">
            <v>9.06</v>
          </cell>
        </row>
        <row r="2897">
          <cell r="A2897">
            <v>112980</v>
          </cell>
          <cell r="B2897" t="str">
            <v/>
          </cell>
          <cell r="C2897">
            <v>7.5</v>
          </cell>
          <cell r="D2897">
            <v>0</v>
          </cell>
          <cell r="E2897">
            <v>7.5</v>
          </cell>
          <cell r="F2897">
            <v>7.65</v>
          </cell>
          <cell r="G2897">
            <v>7.86</v>
          </cell>
          <cell r="H2897">
            <v>8.4600000000000009</v>
          </cell>
          <cell r="I2897">
            <v>9.06</v>
          </cell>
        </row>
        <row r="2898">
          <cell r="A2898">
            <v>112990</v>
          </cell>
          <cell r="B2898" t="str">
            <v/>
          </cell>
          <cell r="C2898">
            <v>7.5</v>
          </cell>
          <cell r="D2898">
            <v>0</v>
          </cell>
          <cell r="E2898">
            <v>7.5</v>
          </cell>
          <cell r="F2898">
            <v>7.65</v>
          </cell>
          <cell r="G2898">
            <v>7.86</v>
          </cell>
          <cell r="H2898">
            <v>8.4600000000000009</v>
          </cell>
          <cell r="I2898">
            <v>9.06</v>
          </cell>
        </row>
        <row r="2899">
          <cell r="A2899">
            <v>113000</v>
          </cell>
          <cell r="B2899" t="str">
            <v/>
          </cell>
          <cell r="C2899">
            <v>7.5</v>
          </cell>
          <cell r="D2899">
            <v>0</v>
          </cell>
          <cell r="E2899">
            <v>7.5</v>
          </cell>
          <cell r="F2899">
            <v>7.65</v>
          </cell>
          <cell r="G2899">
            <v>7.86</v>
          </cell>
          <cell r="H2899">
            <v>8.4600000000000009</v>
          </cell>
          <cell r="I2899">
            <v>9.06</v>
          </cell>
        </row>
        <row r="2918">
          <cell r="A2918">
            <v>113000</v>
          </cell>
          <cell r="B2918" t="str">
            <v/>
          </cell>
          <cell r="C2918">
            <v>7.5</v>
          </cell>
          <cell r="D2918">
            <v>0</v>
          </cell>
          <cell r="E2918">
            <v>7.5</v>
          </cell>
          <cell r="F2918">
            <v>7.65</v>
          </cell>
          <cell r="G2918">
            <v>7.86</v>
          </cell>
          <cell r="H2918">
            <v>8.4600000000000009</v>
          </cell>
          <cell r="I2918">
            <v>9.06</v>
          </cell>
        </row>
        <row r="2919">
          <cell r="A2919">
            <v>113010</v>
          </cell>
          <cell r="B2919" t="str">
            <v/>
          </cell>
          <cell r="C2919">
            <v>7.5</v>
          </cell>
          <cell r="D2919">
            <v>0</v>
          </cell>
          <cell r="E2919">
            <v>7.5</v>
          </cell>
          <cell r="F2919">
            <v>7.65</v>
          </cell>
          <cell r="G2919">
            <v>7.86</v>
          </cell>
          <cell r="H2919">
            <v>8.4600000000000009</v>
          </cell>
          <cell r="I2919">
            <v>9.06</v>
          </cell>
        </row>
        <row r="2920">
          <cell r="A2920">
            <v>113020</v>
          </cell>
          <cell r="B2920" t="str">
            <v/>
          </cell>
          <cell r="C2920">
            <v>7.5</v>
          </cell>
          <cell r="D2920">
            <v>0</v>
          </cell>
          <cell r="E2920">
            <v>7.5</v>
          </cell>
          <cell r="F2920">
            <v>7.65</v>
          </cell>
          <cell r="G2920">
            <v>7.86</v>
          </cell>
          <cell r="H2920">
            <v>8.4600000000000009</v>
          </cell>
          <cell r="I2920">
            <v>9.06</v>
          </cell>
        </row>
        <row r="2921">
          <cell r="A2921">
            <v>113030</v>
          </cell>
          <cell r="B2921" t="str">
            <v/>
          </cell>
          <cell r="C2921">
            <v>7.5</v>
          </cell>
          <cell r="D2921">
            <v>0</v>
          </cell>
          <cell r="E2921">
            <v>7.5</v>
          </cell>
          <cell r="F2921">
            <v>7.65</v>
          </cell>
          <cell r="G2921">
            <v>7.86</v>
          </cell>
          <cell r="H2921">
            <v>8.4600000000000009</v>
          </cell>
          <cell r="I2921">
            <v>9.06</v>
          </cell>
        </row>
        <row r="2922">
          <cell r="A2922">
            <v>113040</v>
          </cell>
          <cell r="B2922" t="str">
            <v/>
          </cell>
          <cell r="C2922">
            <v>7.5</v>
          </cell>
          <cell r="D2922">
            <v>0</v>
          </cell>
          <cell r="E2922">
            <v>7.5</v>
          </cell>
          <cell r="F2922">
            <v>7.65</v>
          </cell>
          <cell r="G2922">
            <v>7.86</v>
          </cell>
          <cell r="H2922">
            <v>8.4600000000000009</v>
          </cell>
          <cell r="I2922">
            <v>9.06</v>
          </cell>
        </row>
        <row r="2923">
          <cell r="A2923">
            <v>113050</v>
          </cell>
          <cell r="B2923" t="str">
            <v/>
          </cell>
          <cell r="C2923">
            <v>7.5</v>
          </cell>
          <cell r="D2923">
            <v>0</v>
          </cell>
          <cell r="E2923">
            <v>7.5</v>
          </cell>
          <cell r="F2923">
            <v>7.65</v>
          </cell>
          <cell r="G2923">
            <v>7.86</v>
          </cell>
          <cell r="H2923">
            <v>8.4600000000000009</v>
          </cell>
          <cell r="I2923">
            <v>9.06</v>
          </cell>
        </row>
        <row r="2924">
          <cell r="A2924">
            <v>113060</v>
          </cell>
          <cell r="B2924" t="str">
            <v/>
          </cell>
          <cell r="C2924">
            <v>7.5</v>
          </cell>
          <cell r="D2924">
            <v>0</v>
          </cell>
          <cell r="E2924">
            <v>7.5</v>
          </cell>
          <cell r="F2924">
            <v>7.65</v>
          </cell>
          <cell r="G2924">
            <v>7.86</v>
          </cell>
          <cell r="H2924">
            <v>8.4600000000000009</v>
          </cell>
          <cell r="I2924">
            <v>9.06</v>
          </cell>
        </row>
        <row r="2925">
          <cell r="A2925">
            <v>113070</v>
          </cell>
          <cell r="B2925" t="str">
            <v/>
          </cell>
          <cell r="C2925">
            <v>7.5</v>
          </cell>
          <cell r="D2925">
            <v>0</v>
          </cell>
          <cell r="E2925">
            <v>7.5</v>
          </cell>
          <cell r="F2925">
            <v>7.65</v>
          </cell>
          <cell r="G2925">
            <v>7.86</v>
          </cell>
          <cell r="H2925">
            <v>8.4600000000000009</v>
          </cell>
          <cell r="I2925">
            <v>9.06</v>
          </cell>
        </row>
        <row r="2926">
          <cell r="A2926">
            <v>113080</v>
          </cell>
          <cell r="B2926" t="str">
            <v/>
          </cell>
          <cell r="C2926">
            <v>7.5</v>
          </cell>
          <cell r="D2926">
            <v>0</v>
          </cell>
          <cell r="E2926">
            <v>7.5</v>
          </cell>
          <cell r="F2926">
            <v>7.65</v>
          </cell>
          <cell r="G2926">
            <v>7.86</v>
          </cell>
          <cell r="H2926">
            <v>8.4600000000000009</v>
          </cell>
          <cell r="I2926">
            <v>9.06</v>
          </cell>
        </row>
        <row r="2927">
          <cell r="A2927">
            <v>113090</v>
          </cell>
          <cell r="B2927" t="str">
            <v/>
          </cell>
          <cell r="C2927">
            <v>7.5</v>
          </cell>
          <cell r="D2927">
            <v>0</v>
          </cell>
          <cell r="E2927">
            <v>7.5</v>
          </cell>
          <cell r="F2927">
            <v>7.65</v>
          </cell>
          <cell r="G2927">
            <v>7.86</v>
          </cell>
          <cell r="H2927">
            <v>8.4600000000000009</v>
          </cell>
          <cell r="I2927">
            <v>9.06</v>
          </cell>
        </row>
        <row r="2928">
          <cell r="A2928">
            <v>113100</v>
          </cell>
          <cell r="B2928" t="str">
            <v/>
          </cell>
          <cell r="C2928">
            <v>7.5</v>
          </cell>
          <cell r="D2928">
            <v>0</v>
          </cell>
          <cell r="E2928">
            <v>7.5</v>
          </cell>
          <cell r="F2928">
            <v>7.65</v>
          </cell>
          <cell r="G2928">
            <v>7.86</v>
          </cell>
          <cell r="H2928">
            <v>8.4600000000000009</v>
          </cell>
          <cell r="I2928">
            <v>9.06</v>
          </cell>
        </row>
        <row r="2929">
          <cell r="A2929">
            <v>113110</v>
          </cell>
          <cell r="B2929" t="str">
            <v/>
          </cell>
          <cell r="C2929">
            <v>7.5</v>
          </cell>
          <cell r="D2929">
            <v>0</v>
          </cell>
          <cell r="E2929">
            <v>7.5</v>
          </cell>
          <cell r="F2929">
            <v>7.65</v>
          </cell>
          <cell r="G2929">
            <v>7.86</v>
          </cell>
          <cell r="H2929">
            <v>8.4600000000000009</v>
          </cell>
          <cell r="I2929">
            <v>9.06</v>
          </cell>
        </row>
        <row r="2930">
          <cell r="A2930">
            <v>113120</v>
          </cell>
          <cell r="B2930" t="str">
            <v/>
          </cell>
          <cell r="C2930">
            <v>7.5</v>
          </cell>
          <cell r="D2930">
            <v>0</v>
          </cell>
          <cell r="E2930">
            <v>7.5</v>
          </cell>
          <cell r="F2930">
            <v>7.65</v>
          </cell>
          <cell r="G2930">
            <v>7.86</v>
          </cell>
          <cell r="H2930">
            <v>8.4600000000000009</v>
          </cell>
          <cell r="I2930">
            <v>9.06</v>
          </cell>
        </row>
        <row r="2931">
          <cell r="A2931">
            <v>113130</v>
          </cell>
          <cell r="B2931" t="str">
            <v/>
          </cell>
          <cell r="C2931">
            <v>7.5</v>
          </cell>
          <cell r="D2931">
            <v>0</v>
          </cell>
          <cell r="E2931">
            <v>7.5</v>
          </cell>
          <cell r="F2931">
            <v>7.65</v>
          </cell>
          <cell r="G2931">
            <v>7.86</v>
          </cell>
          <cell r="H2931">
            <v>8.4600000000000009</v>
          </cell>
          <cell r="I2931">
            <v>9.06</v>
          </cell>
        </row>
        <row r="2932">
          <cell r="A2932">
            <v>113140</v>
          </cell>
          <cell r="B2932" t="str">
            <v/>
          </cell>
          <cell r="C2932">
            <v>7.5</v>
          </cell>
          <cell r="D2932">
            <v>0</v>
          </cell>
          <cell r="E2932">
            <v>7.5</v>
          </cell>
          <cell r="F2932">
            <v>7.65</v>
          </cell>
          <cell r="G2932">
            <v>7.86</v>
          </cell>
          <cell r="H2932">
            <v>8.4600000000000009</v>
          </cell>
          <cell r="I2932">
            <v>9.06</v>
          </cell>
        </row>
        <row r="2933">
          <cell r="A2933">
            <v>113150</v>
          </cell>
          <cell r="B2933" t="str">
            <v/>
          </cell>
          <cell r="C2933">
            <v>7.5</v>
          </cell>
          <cell r="D2933">
            <v>0</v>
          </cell>
          <cell r="E2933">
            <v>7.5</v>
          </cell>
          <cell r="F2933">
            <v>7.65</v>
          </cell>
          <cell r="G2933">
            <v>7.86</v>
          </cell>
          <cell r="H2933">
            <v>8.4600000000000009</v>
          </cell>
          <cell r="I2933">
            <v>9.06</v>
          </cell>
        </row>
        <row r="2934">
          <cell r="A2934">
            <v>113160</v>
          </cell>
          <cell r="B2934" t="str">
            <v/>
          </cell>
          <cell r="C2934">
            <v>7.5</v>
          </cell>
          <cell r="D2934">
            <v>0</v>
          </cell>
          <cell r="E2934">
            <v>7.5</v>
          </cell>
          <cell r="F2934">
            <v>7.65</v>
          </cell>
          <cell r="G2934">
            <v>7.86</v>
          </cell>
          <cell r="H2934">
            <v>8.4600000000000009</v>
          </cell>
          <cell r="I2934">
            <v>9.06</v>
          </cell>
        </row>
        <row r="2935">
          <cell r="A2935">
            <v>113170</v>
          </cell>
          <cell r="B2935" t="str">
            <v/>
          </cell>
          <cell r="C2935">
            <v>7.5</v>
          </cell>
          <cell r="D2935">
            <v>0</v>
          </cell>
          <cell r="E2935">
            <v>7.5</v>
          </cell>
          <cell r="F2935">
            <v>7.65</v>
          </cell>
          <cell r="G2935">
            <v>7.86</v>
          </cell>
          <cell r="H2935">
            <v>8.4600000000000009</v>
          </cell>
          <cell r="I2935">
            <v>9.06</v>
          </cell>
        </row>
        <row r="2936">
          <cell r="A2936">
            <v>113180</v>
          </cell>
          <cell r="B2936" t="str">
            <v/>
          </cell>
          <cell r="C2936">
            <v>7.5</v>
          </cell>
          <cell r="D2936">
            <v>0</v>
          </cell>
          <cell r="E2936">
            <v>7.5</v>
          </cell>
          <cell r="F2936">
            <v>7.65</v>
          </cell>
          <cell r="G2936">
            <v>7.86</v>
          </cell>
          <cell r="H2936">
            <v>8.4600000000000009</v>
          </cell>
          <cell r="I2936">
            <v>9.06</v>
          </cell>
        </row>
        <row r="2937">
          <cell r="A2937">
            <v>113190</v>
          </cell>
          <cell r="B2937" t="str">
            <v/>
          </cell>
          <cell r="C2937">
            <v>7.5</v>
          </cell>
          <cell r="D2937">
            <v>0</v>
          </cell>
          <cell r="E2937">
            <v>7.5</v>
          </cell>
          <cell r="F2937">
            <v>7.65</v>
          </cell>
          <cell r="G2937">
            <v>7.86</v>
          </cell>
          <cell r="H2937">
            <v>8.4600000000000009</v>
          </cell>
          <cell r="I2937">
            <v>9.06</v>
          </cell>
        </row>
        <row r="2938">
          <cell r="A2938">
            <v>113200</v>
          </cell>
          <cell r="B2938" t="str">
            <v/>
          </cell>
          <cell r="C2938">
            <v>7.5</v>
          </cell>
          <cell r="D2938">
            <v>0</v>
          </cell>
          <cell r="E2938">
            <v>7.5</v>
          </cell>
          <cell r="F2938">
            <v>7.65</v>
          </cell>
          <cell r="G2938">
            <v>7.86</v>
          </cell>
          <cell r="H2938">
            <v>8.4600000000000009</v>
          </cell>
          <cell r="I2938">
            <v>9.06</v>
          </cell>
        </row>
        <row r="2939">
          <cell r="A2939">
            <v>113210</v>
          </cell>
          <cell r="B2939" t="str">
            <v/>
          </cell>
          <cell r="C2939">
            <v>7.5</v>
          </cell>
          <cell r="D2939">
            <v>0</v>
          </cell>
          <cell r="E2939">
            <v>7.5</v>
          </cell>
          <cell r="F2939">
            <v>7.65</v>
          </cell>
          <cell r="G2939">
            <v>7.86</v>
          </cell>
          <cell r="H2939">
            <v>8.4600000000000009</v>
          </cell>
          <cell r="I2939">
            <v>9.06</v>
          </cell>
        </row>
        <row r="2940">
          <cell r="A2940">
            <v>113220</v>
          </cell>
          <cell r="B2940" t="str">
            <v/>
          </cell>
          <cell r="C2940">
            <v>7.5</v>
          </cell>
          <cell r="D2940">
            <v>0</v>
          </cell>
          <cell r="E2940">
            <v>7.5</v>
          </cell>
          <cell r="F2940">
            <v>7.65</v>
          </cell>
          <cell r="G2940">
            <v>7.86</v>
          </cell>
          <cell r="H2940">
            <v>8.4600000000000009</v>
          </cell>
          <cell r="I2940">
            <v>9.06</v>
          </cell>
        </row>
        <row r="2941">
          <cell r="A2941">
            <v>113230</v>
          </cell>
          <cell r="B2941" t="str">
            <v/>
          </cell>
          <cell r="C2941">
            <v>7.5</v>
          </cell>
          <cell r="D2941">
            <v>0</v>
          </cell>
          <cell r="E2941">
            <v>7.5</v>
          </cell>
          <cell r="F2941">
            <v>7.65</v>
          </cell>
          <cell r="G2941">
            <v>7.86</v>
          </cell>
          <cell r="H2941">
            <v>8.4600000000000009</v>
          </cell>
          <cell r="I2941">
            <v>9.06</v>
          </cell>
        </row>
        <row r="2942">
          <cell r="A2942">
            <v>113240</v>
          </cell>
          <cell r="B2942" t="str">
            <v/>
          </cell>
          <cell r="C2942">
            <v>7.5</v>
          </cell>
          <cell r="D2942">
            <v>0</v>
          </cell>
          <cell r="E2942">
            <v>7.5</v>
          </cell>
          <cell r="F2942">
            <v>7.65</v>
          </cell>
          <cell r="G2942">
            <v>7.86</v>
          </cell>
          <cell r="H2942">
            <v>8.4600000000000009</v>
          </cell>
          <cell r="I2942">
            <v>9.06</v>
          </cell>
        </row>
        <row r="2943">
          <cell r="A2943">
            <v>113250</v>
          </cell>
          <cell r="B2943" t="str">
            <v/>
          </cell>
          <cell r="C2943">
            <v>7.5</v>
          </cell>
          <cell r="D2943">
            <v>0</v>
          </cell>
          <cell r="E2943">
            <v>7.5</v>
          </cell>
          <cell r="F2943">
            <v>7.65</v>
          </cell>
          <cell r="G2943">
            <v>7.86</v>
          </cell>
          <cell r="H2943">
            <v>8.4600000000000009</v>
          </cell>
          <cell r="I2943">
            <v>9.06</v>
          </cell>
        </row>
        <row r="2944">
          <cell r="A2944">
            <v>113260</v>
          </cell>
          <cell r="B2944" t="str">
            <v/>
          </cell>
          <cell r="C2944">
            <v>7.5</v>
          </cell>
          <cell r="D2944">
            <v>0</v>
          </cell>
          <cell r="E2944">
            <v>7.5</v>
          </cell>
          <cell r="F2944">
            <v>7.65</v>
          </cell>
          <cell r="G2944">
            <v>7.86</v>
          </cell>
          <cell r="H2944">
            <v>8.4600000000000009</v>
          </cell>
          <cell r="I2944">
            <v>9.06</v>
          </cell>
        </row>
        <row r="2945">
          <cell r="A2945">
            <v>113270</v>
          </cell>
          <cell r="B2945" t="str">
            <v/>
          </cell>
          <cell r="C2945">
            <v>7.5</v>
          </cell>
          <cell r="D2945">
            <v>0</v>
          </cell>
          <cell r="E2945">
            <v>7.5</v>
          </cell>
          <cell r="F2945">
            <v>7.65</v>
          </cell>
          <cell r="G2945">
            <v>7.86</v>
          </cell>
          <cell r="H2945">
            <v>8.4600000000000009</v>
          </cell>
          <cell r="I2945">
            <v>9.06</v>
          </cell>
        </row>
        <row r="2946">
          <cell r="A2946">
            <v>113280</v>
          </cell>
          <cell r="B2946" t="str">
            <v/>
          </cell>
          <cell r="C2946">
            <v>7.5</v>
          </cell>
          <cell r="D2946">
            <v>0</v>
          </cell>
          <cell r="E2946">
            <v>7.5</v>
          </cell>
          <cell r="F2946">
            <v>7.65</v>
          </cell>
          <cell r="G2946">
            <v>7.86</v>
          </cell>
          <cell r="H2946">
            <v>8.4600000000000009</v>
          </cell>
          <cell r="I2946">
            <v>9.06</v>
          </cell>
        </row>
        <row r="2947">
          <cell r="A2947">
            <v>113290</v>
          </cell>
          <cell r="B2947" t="str">
            <v/>
          </cell>
          <cell r="C2947">
            <v>7.5</v>
          </cell>
          <cell r="D2947">
            <v>0</v>
          </cell>
          <cell r="E2947">
            <v>7.5</v>
          </cell>
          <cell r="F2947">
            <v>7.65</v>
          </cell>
          <cell r="G2947">
            <v>7.86</v>
          </cell>
          <cell r="H2947">
            <v>8.4600000000000009</v>
          </cell>
          <cell r="I2947">
            <v>9.06</v>
          </cell>
        </row>
        <row r="2948">
          <cell r="A2948">
            <v>113300</v>
          </cell>
          <cell r="B2948" t="str">
            <v/>
          </cell>
          <cell r="C2948">
            <v>7.5</v>
          </cell>
          <cell r="D2948">
            <v>0</v>
          </cell>
          <cell r="E2948">
            <v>7.5</v>
          </cell>
          <cell r="F2948">
            <v>7.65</v>
          </cell>
          <cell r="G2948">
            <v>7.86</v>
          </cell>
          <cell r="H2948">
            <v>8.4600000000000009</v>
          </cell>
          <cell r="I2948">
            <v>9.06</v>
          </cell>
        </row>
        <row r="2949">
          <cell r="A2949">
            <v>113310</v>
          </cell>
          <cell r="B2949" t="str">
            <v/>
          </cell>
          <cell r="C2949">
            <v>7.5</v>
          </cell>
          <cell r="D2949">
            <v>0</v>
          </cell>
          <cell r="E2949">
            <v>7.5</v>
          </cell>
          <cell r="F2949">
            <v>7.65</v>
          </cell>
          <cell r="G2949">
            <v>7.86</v>
          </cell>
          <cell r="H2949">
            <v>8.4600000000000009</v>
          </cell>
          <cell r="I2949">
            <v>9.06</v>
          </cell>
        </row>
        <row r="2950">
          <cell r="A2950">
            <v>113320</v>
          </cell>
          <cell r="B2950" t="str">
            <v/>
          </cell>
          <cell r="C2950">
            <v>7.5</v>
          </cell>
          <cell r="D2950">
            <v>0</v>
          </cell>
          <cell r="E2950">
            <v>7.5</v>
          </cell>
          <cell r="F2950">
            <v>7.65</v>
          </cell>
          <cell r="G2950">
            <v>7.86</v>
          </cell>
          <cell r="H2950">
            <v>8.4600000000000009</v>
          </cell>
          <cell r="I2950">
            <v>9.06</v>
          </cell>
        </row>
        <row r="2951">
          <cell r="A2951">
            <v>113330</v>
          </cell>
          <cell r="B2951" t="str">
            <v/>
          </cell>
          <cell r="C2951">
            <v>7.5</v>
          </cell>
          <cell r="D2951">
            <v>0</v>
          </cell>
          <cell r="E2951">
            <v>7.5</v>
          </cell>
          <cell r="F2951">
            <v>7.65</v>
          </cell>
          <cell r="G2951">
            <v>7.86</v>
          </cell>
          <cell r="H2951">
            <v>8.4600000000000009</v>
          </cell>
          <cell r="I2951">
            <v>9.06</v>
          </cell>
        </row>
        <row r="2952">
          <cell r="A2952">
            <v>113340</v>
          </cell>
          <cell r="B2952" t="str">
            <v/>
          </cell>
          <cell r="C2952">
            <v>7.5</v>
          </cell>
          <cell r="D2952">
            <v>0</v>
          </cell>
          <cell r="E2952">
            <v>7.5</v>
          </cell>
          <cell r="F2952">
            <v>7.65</v>
          </cell>
          <cell r="G2952">
            <v>7.86</v>
          </cell>
          <cell r="H2952">
            <v>8.4600000000000009</v>
          </cell>
          <cell r="I2952">
            <v>9.06</v>
          </cell>
        </row>
        <row r="2953">
          <cell r="A2953">
            <v>113350</v>
          </cell>
          <cell r="B2953" t="str">
            <v/>
          </cell>
          <cell r="C2953">
            <v>7.5</v>
          </cell>
          <cell r="D2953">
            <v>0</v>
          </cell>
          <cell r="E2953">
            <v>7.5</v>
          </cell>
          <cell r="F2953">
            <v>7.65</v>
          </cell>
          <cell r="G2953">
            <v>7.86</v>
          </cell>
          <cell r="H2953">
            <v>8.4600000000000009</v>
          </cell>
          <cell r="I2953">
            <v>9.06</v>
          </cell>
        </row>
        <row r="2954">
          <cell r="A2954">
            <v>113360</v>
          </cell>
          <cell r="B2954" t="str">
            <v/>
          </cell>
          <cell r="C2954">
            <v>7.5</v>
          </cell>
          <cell r="D2954">
            <v>0</v>
          </cell>
          <cell r="E2954">
            <v>7.5</v>
          </cell>
          <cell r="F2954">
            <v>7.65</v>
          </cell>
          <cell r="G2954">
            <v>7.86</v>
          </cell>
          <cell r="H2954">
            <v>8.4600000000000009</v>
          </cell>
          <cell r="I2954">
            <v>9.06</v>
          </cell>
        </row>
        <row r="2955">
          <cell r="A2955">
            <v>113370</v>
          </cell>
          <cell r="B2955" t="str">
            <v/>
          </cell>
          <cell r="C2955">
            <v>7.5</v>
          </cell>
          <cell r="D2955">
            <v>0</v>
          </cell>
          <cell r="E2955">
            <v>7.5</v>
          </cell>
          <cell r="F2955">
            <v>7.65</v>
          </cell>
          <cell r="G2955">
            <v>7.86</v>
          </cell>
          <cell r="H2955">
            <v>8.4600000000000009</v>
          </cell>
          <cell r="I2955">
            <v>9.06</v>
          </cell>
        </row>
        <row r="2956">
          <cell r="A2956">
            <v>113380</v>
          </cell>
          <cell r="B2956" t="str">
            <v/>
          </cell>
          <cell r="C2956">
            <v>7.5</v>
          </cell>
          <cell r="D2956">
            <v>0</v>
          </cell>
          <cell r="E2956">
            <v>7.5</v>
          </cell>
          <cell r="F2956">
            <v>7.65</v>
          </cell>
          <cell r="G2956">
            <v>7.86</v>
          </cell>
          <cell r="H2956">
            <v>8.4600000000000009</v>
          </cell>
          <cell r="I2956">
            <v>9.06</v>
          </cell>
        </row>
        <row r="2957">
          <cell r="A2957">
            <v>113390</v>
          </cell>
          <cell r="B2957" t="str">
            <v/>
          </cell>
          <cell r="C2957">
            <v>7.5</v>
          </cell>
          <cell r="D2957">
            <v>0</v>
          </cell>
          <cell r="E2957">
            <v>7.5</v>
          </cell>
          <cell r="F2957">
            <v>7.65</v>
          </cell>
          <cell r="G2957">
            <v>7.86</v>
          </cell>
          <cell r="H2957">
            <v>8.4600000000000009</v>
          </cell>
          <cell r="I2957">
            <v>9.06</v>
          </cell>
        </row>
        <row r="2958">
          <cell r="A2958">
            <v>113400</v>
          </cell>
          <cell r="B2958" t="str">
            <v/>
          </cell>
          <cell r="C2958">
            <v>7.5</v>
          </cell>
          <cell r="D2958">
            <v>0</v>
          </cell>
          <cell r="E2958">
            <v>7.5</v>
          </cell>
          <cell r="F2958">
            <v>7.65</v>
          </cell>
          <cell r="G2958">
            <v>7.86</v>
          </cell>
          <cell r="H2958">
            <v>8.4600000000000009</v>
          </cell>
          <cell r="I2958">
            <v>9.06</v>
          </cell>
        </row>
        <row r="2959">
          <cell r="A2959">
            <v>113410</v>
          </cell>
          <cell r="B2959" t="str">
            <v/>
          </cell>
          <cell r="C2959">
            <v>7.5</v>
          </cell>
          <cell r="D2959">
            <v>0</v>
          </cell>
          <cell r="E2959">
            <v>7.5</v>
          </cell>
          <cell r="F2959">
            <v>7.65</v>
          </cell>
          <cell r="G2959">
            <v>7.86</v>
          </cell>
          <cell r="H2959">
            <v>8.4600000000000009</v>
          </cell>
          <cell r="I2959">
            <v>9.06</v>
          </cell>
        </row>
        <row r="2960">
          <cell r="A2960">
            <v>113420</v>
          </cell>
          <cell r="B2960" t="str">
            <v/>
          </cell>
          <cell r="C2960">
            <v>7.5</v>
          </cell>
          <cell r="D2960">
            <v>0</v>
          </cell>
          <cell r="E2960">
            <v>7.5</v>
          </cell>
          <cell r="F2960">
            <v>7.65</v>
          </cell>
          <cell r="G2960">
            <v>7.86</v>
          </cell>
          <cell r="H2960">
            <v>8.4600000000000009</v>
          </cell>
          <cell r="I2960">
            <v>9.06</v>
          </cell>
        </row>
        <row r="2961">
          <cell r="A2961">
            <v>113430</v>
          </cell>
          <cell r="B2961" t="str">
            <v/>
          </cell>
          <cell r="C2961">
            <v>7.5</v>
          </cell>
          <cell r="D2961">
            <v>0</v>
          </cell>
          <cell r="E2961">
            <v>7.5</v>
          </cell>
          <cell r="F2961">
            <v>7.65</v>
          </cell>
          <cell r="G2961">
            <v>7.86</v>
          </cell>
          <cell r="H2961">
            <v>8.4600000000000009</v>
          </cell>
          <cell r="I2961">
            <v>9.06</v>
          </cell>
        </row>
        <row r="2962">
          <cell r="A2962">
            <v>113440</v>
          </cell>
          <cell r="B2962" t="str">
            <v/>
          </cell>
          <cell r="C2962">
            <v>7.5</v>
          </cell>
          <cell r="D2962">
            <v>0</v>
          </cell>
          <cell r="E2962">
            <v>7.5</v>
          </cell>
          <cell r="F2962">
            <v>7.65</v>
          </cell>
          <cell r="G2962">
            <v>7.86</v>
          </cell>
          <cell r="H2962">
            <v>8.4600000000000009</v>
          </cell>
          <cell r="I2962">
            <v>9.06</v>
          </cell>
        </row>
        <row r="2963">
          <cell r="A2963">
            <v>113450</v>
          </cell>
          <cell r="B2963" t="str">
            <v/>
          </cell>
          <cell r="C2963">
            <v>7.5</v>
          </cell>
          <cell r="D2963">
            <v>0</v>
          </cell>
          <cell r="E2963">
            <v>7.5</v>
          </cell>
          <cell r="F2963">
            <v>7.65</v>
          </cell>
          <cell r="G2963">
            <v>7.86</v>
          </cell>
          <cell r="H2963">
            <v>8.4600000000000009</v>
          </cell>
          <cell r="I2963">
            <v>9.06</v>
          </cell>
        </row>
        <row r="2964">
          <cell r="A2964">
            <v>113460</v>
          </cell>
          <cell r="B2964" t="str">
            <v/>
          </cell>
          <cell r="C2964">
            <v>7.5</v>
          </cell>
          <cell r="D2964">
            <v>0</v>
          </cell>
          <cell r="E2964">
            <v>7.5</v>
          </cell>
          <cell r="F2964">
            <v>7.65</v>
          </cell>
          <cell r="G2964">
            <v>7.86</v>
          </cell>
          <cell r="H2964">
            <v>8.4600000000000009</v>
          </cell>
          <cell r="I2964">
            <v>9.06</v>
          </cell>
        </row>
        <row r="2965">
          <cell r="A2965">
            <v>113470</v>
          </cell>
          <cell r="B2965" t="str">
            <v/>
          </cell>
          <cell r="C2965">
            <v>7.5</v>
          </cell>
          <cell r="D2965">
            <v>0</v>
          </cell>
          <cell r="E2965">
            <v>7.5</v>
          </cell>
          <cell r="F2965">
            <v>7.65</v>
          </cell>
          <cell r="G2965">
            <v>7.86</v>
          </cell>
          <cell r="H2965">
            <v>8.4600000000000009</v>
          </cell>
          <cell r="I2965">
            <v>9.06</v>
          </cell>
        </row>
        <row r="2966">
          <cell r="A2966">
            <v>113480</v>
          </cell>
          <cell r="B2966" t="str">
            <v/>
          </cell>
          <cell r="C2966">
            <v>7.5</v>
          </cell>
          <cell r="D2966">
            <v>0</v>
          </cell>
          <cell r="E2966">
            <v>7.5</v>
          </cell>
          <cell r="F2966">
            <v>7.65</v>
          </cell>
          <cell r="G2966">
            <v>7.86</v>
          </cell>
          <cell r="H2966">
            <v>8.4600000000000009</v>
          </cell>
          <cell r="I2966">
            <v>9.06</v>
          </cell>
        </row>
        <row r="2967">
          <cell r="A2967">
            <v>113490</v>
          </cell>
          <cell r="B2967" t="str">
            <v/>
          </cell>
          <cell r="C2967">
            <v>7.5</v>
          </cell>
          <cell r="D2967">
            <v>0</v>
          </cell>
          <cell r="E2967">
            <v>7.5</v>
          </cell>
          <cell r="F2967">
            <v>7.65</v>
          </cell>
          <cell r="G2967">
            <v>7.86</v>
          </cell>
          <cell r="H2967">
            <v>8.4600000000000009</v>
          </cell>
          <cell r="I2967">
            <v>9.06</v>
          </cell>
        </row>
        <row r="2968">
          <cell r="A2968">
            <v>113500</v>
          </cell>
          <cell r="B2968" t="str">
            <v/>
          </cell>
          <cell r="C2968">
            <v>7.5</v>
          </cell>
          <cell r="D2968">
            <v>0</v>
          </cell>
          <cell r="E2968">
            <v>7.5</v>
          </cell>
          <cell r="F2968">
            <v>7.65</v>
          </cell>
          <cell r="G2968">
            <v>7.86</v>
          </cell>
          <cell r="H2968">
            <v>8.4600000000000009</v>
          </cell>
          <cell r="I2968">
            <v>9.06</v>
          </cell>
        </row>
        <row r="2969">
          <cell r="A2969">
            <v>113510</v>
          </cell>
          <cell r="B2969" t="str">
            <v/>
          </cell>
          <cell r="C2969">
            <v>7.5</v>
          </cell>
          <cell r="D2969">
            <v>0</v>
          </cell>
          <cell r="E2969">
            <v>7.5</v>
          </cell>
          <cell r="F2969">
            <v>7.65</v>
          </cell>
          <cell r="G2969">
            <v>7.86</v>
          </cell>
          <cell r="H2969">
            <v>8.4600000000000009</v>
          </cell>
          <cell r="I2969">
            <v>9.06</v>
          </cell>
        </row>
        <row r="2970">
          <cell r="A2970">
            <v>113520</v>
          </cell>
          <cell r="B2970" t="str">
            <v/>
          </cell>
          <cell r="C2970">
            <v>7.5</v>
          </cell>
          <cell r="D2970">
            <v>0</v>
          </cell>
          <cell r="E2970">
            <v>7.5</v>
          </cell>
          <cell r="F2970">
            <v>7.65</v>
          </cell>
          <cell r="G2970">
            <v>7.86</v>
          </cell>
          <cell r="H2970">
            <v>8.4600000000000009</v>
          </cell>
          <cell r="I2970">
            <v>9.06</v>
          </cell>
        </row>
        <row r="2971">
          <cell r="A2971">
            <v>113530</v>
          </cell>
          <cell r="B2971" t="str">
            <v/>
          </cell>
          <cell r="C2971">
            <v>7.5</v>
          </cell>
          <cell r="D2971">
            <v>0</v>
          </cell>
          <cell r="E2971">
            <v>7.5</v>
          </cell>
          <cell r="F2971">
            <v>7.65</v>
          </cell>
          <cell r="G2971">
            <v>7.86</v>
          </cell>
          <cell r="H2971">
            <v>8.4600000000000009</v>
          </cell>
          <cell r="I2971">
            <v>9.06</v>
          </cell>
        </row>
        <row r="2972">
          <cell r="A2972">
            <v>113540</v>
          </cell>
          <cell r="B2972" t="str">
            <v/>
          </cell>
          <cell r="C2972">
            <v>7.5</v>
          </cell>
          <cell r="D2972">
            <v>0</v>
          </cell>
          <cell r="E2972">
            <v>7.5</v>
          </cell>
          <cell r="F2972">
            <v>7.65</v>
          </cell>
          <cell r="G2972">
            <v>7.86</v>
          </cell>
          <cell r="H2972">
            <v>8.4600000000000009</v>
          </cell>
          <cell r="I2972">
            <v>9.06</v>
          </cell>
        </row>
        <row r="2973">
          <cell r="A2973">
            <v>113550</v>
          </cell>
          <cell r="B2973" t="str">
            <v/>
          </cell>
          <cell r="C2973">
            <v>7.5</v>
          </cell>
          <cell r="D2973">
            <v>0</v>
          </cell>
          <cell r="E2973">
            <v>7.5</v>
          </cell>
          <cell r="F2973">
            <v>7.65</v>
          </cell>
          <cell r="G2973">
            <v>7.86</v>
          </cell>
          <cell r="H2973">
            <v>8.4600000000000009</v>
          </cell>
          <cell r="I2973">
            <v>9.06</v>
          </cell>
        </row>
        <row r="2974">
          <cell r="A2974">
            <v>113560</v>
          </cell>
          <cell r="B2974" t="str">
            <v/>
          </cell>
          <cell r="C2974">
            <v>7.5</v>
          </cell>
          <cell r="D2974">
            <v>0</v>
          </cell>
          <cell r="E2974">
            <v>7.5</v>
          </cell>
          <cell r="F2974">
            <v>7.65</v>
          </cell>
          <cell r="G2974">
            <v>7.86</v>
          </cell>
          <cell r="H2974">
            <v>8.4600000000000009</v>
          </cell>
          <cell r="I2974">
            <v>9.06</v>
          </cell>
        </row>
        <row r="2975">
          <cell r="A2975">
            <v>113570</v>
          </cell>
          <cell r="B2975" t="str">
            <v/>
          </cell>
          <cell r="C2975">
            <v>7.5</v>
          </cell>
          <cell r="D2975">
            <v>0</v>
          </cell>
          <cell r="E2975">
            <v>7.5</v>
          </cell>
          <cell r="F2975">
            <v>7.65</v>
          </cell>
          <cell r="G2975">
            <v>7.86</v>
          </cell>
          <cell r="H2975">
            <v>8.4600000000000009</v>
          </cell>
          <cell r="I2975">
            <v>9.06</v>
          </cell>
        </row>
        <row r="2976">
          <cell r="A2976">
            <v>113580</v>
          </cell>
          <cell r="B2976" t="str">
            <v/>
          </cell>
          <cell r="C2976">
            <v>7.5</v>
          </cell>
          <cell r="D2976">
            <v>0</v>
          </cell>
          <cell r="E2976">
            <v>7.5</v>
          </cell>
          <cell r="F2976">
            <v>7.65</v>
          </cell>
          <cell r="G2976">
            <v>7.86</v>
          </cell>
          <cell r="H2976">
            <v>8.4600000000000009</v>
          </cell>
          <cell r="I2976">
            <v>9.06</v>
          </cell>
        </row>
        <row r="2977">
          <cell r="A2977">
            <v>113590</v>
          </cell>
          <cell r="B2977" t="str">
            <v/>
          </cell>
          <cell r="C2977">
            <v>7.5</v>
          </cell>
          <cell r="D2977">
            <v>0</v>
          </cell>
          <cell r="E2977">
            <v>7.5</v>
          </cell>
          <cell r="F2977">
            <v>7.65</v>
          </cell>
          <cell r="G2977">
            <v>7.86</v>
          </cell>
          <cell r="H2977">
            <v>8.4600000000000009</v>
          </cell>
          <cell r="I2977">
            <v>9.06</v>
          </cell>
        </row>
        <row r="2978">
          <cell r="A2978">
            <v>113600</v>
          </cell>
          <cell r="B2978" t="str">
            <v/>
          </cell>
          <cell r="C2978">
            <v>7.5</v>
          </cell>
          <cell r="D2978">
            <v>0</v>
          </cell>
          <cell r="E2978">
            <v>7.5</v>
          </cell>
          <cell r="F2978">
            <v>7.65</v>
          </cell>
          <cell r="G2978">
            <v>7.86</v>
          </cell>
          <cell r="H2978">
            <v>8.4600000000000009</v>
          </cell>
          <cell r="I2978">
            <v>9.06</v>
          </cell>
        </row>
        <row r="2979">
          <cell r="A2979">
            <v>113610</v>
          </cell>
          <cell r="B2979" t="str">
            <v/>
          </cell>
          <cell r="C2979">
            <v>7.5</v>
          </cell>
          <cell r="D2979">
            <v>0</v>
          </cell>
          <cell r="E2979">
            <v>7.5</v>
          </cell>
          <cell r="F2979">
            <v>7.65</v>
          </cell>
          <cell r="G2979">
            <v>7.86</v>
          </cell>
          <cell r="H2979">
            <v>8.4600000000000009</v>
          </cell>
          <cell r="I2979">
            <v>9.06</v>
          </cell>
        </row>
        <row r="2980">
          <cell r="A2980">
            <v>113620</v>
          </cell>
          <cell r="B2980" t="str">
            <v/>
          </cell>
          <cell r="C2980">
            <v>7.5</v>
          </cell>
          <cell r="D2980">
            <v>0</v>
          </cell>
          <cell r="E2980">
            <v>7.5</v>
          </cell>
          <cell r="F2980">
            <v>7.65</v>
          </cell>
          <cell r="G2980">
            <v>7.86</v>
          </cell>
          <cell r="H2980">
            <v>8.4600000000000009</v>
          </cell>
          <cell r="I2980">
            <v>9.06</v>
          </cell>
        </row>
        <row r="2981">
          <cell r="A2981">
            <v>113630</v>
          </cell>
          <cell r="B2981" t="str">
            <v/>
          </cell>
          <cell r="C2981">
            <v>7.5</v>
          </cell>
          <cell r="D2981">
            <v>0</v>
          </cell>
          <cell r="E2981">
            <v>7.5</v>
          </cell>
          <cell r="F2981">
            <v>7.65</v>
          </cell>
          <cell r="G2981">
            <v>7.86</v>
          </cell>
          <cell r="H2981">
            <v>8.4600000000000009</v>
          </cell>
          <cell r="I2981">
            <v>9.06</v>
          </cell>
        </row>
        <row r="2982">
          <cell r="A2982">
            <v>113640</v>
          </cell>
          <cell r="B2982" t="str">
            <v/>
          </cell>
          <cell r="C2982">
            <v>7.5</v>
          </cell>
          <cell r="D2982">
            <v>0</v>
          </cell>
          <cell r="E2982">
            <v>7.5</v>
          </cell>
          <cell r="F2982">
            <v>7.65</v>
          </cell>
          <cell r="G2982">
            <v>7.86</v>
          </cell>
          <cell r="H2982">
            <v>8.4600000000000009</v>
          </cell>
          <cell r="I2982">
            <v>9.06</v>
          </cell>
        </row>
        <row r="2983">
          <cell r="A2983">
            <v>113650</v>
          </cell>
          <cell r="B2983" t="str">
            <v/>
          </cell>
          <cell r="C2983">
            <v>7.5</v>
          </cell>
          <cell r="D2983">
            <v>0</v>
          </cell>
          <cell r="E2983">
            <v>7.5</v>
          </cell>
          <cell r="F2983">
            <v>7.65</v>
          </cell>
          <cell r="G2983">
            <v>7.86</v>
          </cell>
          <cell r="H2983">
            <v>8.4600000000000009</v>
          </cell>
          <cell r="I2983">
            <v>9.06</v>
          </cell>
        </row>
        <row r="2984">
          <cell r="A2984">
            <v>113660</v>
          </cell>
          <cell r="B2984" t="str">
            <v/>
          </cell>
          <cell r="C2984">
            <v>7.5</v>
          </cell>
          <cell r="D2984">
            <v>0</v>
          </cell>
          <cell r="E2984">
            <v>7.5</v>
          </cell>
          <cell r="F2984">
            <v>7.65</v>
          </cell>
          <cell r="G2984">
            <v>7.86</v>
          </cell>
          <cell r="H2984">
            <v>8.4600000000000009</v>
          </cell>
          <cell r="I2984">
            <v>9.06</v>
          </cell>
        </row>
        <row r="2985">
          <cell r="A2985">
            <v>113670</v>
          </cell>
          <cell r="B2985" t="str">
            <v/>
          </cell>
          <cell r="C2985">
            <v>7.5</v>
          </cell>
          <cell r="D2985">
            <v>0</v>
          </cell>
          <cell r="E2985">
            <v>7.5</v>
          </cell>
          <cell r="F2985">
            <v>7.65</v>
          </cell>
          <cell r="G2985">
            <v>7.86</v>
          </cell>
          <cell r="H2985">
            <v>8.4600000000000009</v>
          </cell>
          <cell r="I2985">
            <v>9.06</v>
          </cell>
        </row>
        <row r="2986">
          <cell r="A2986">
            <v>113680</v>
          </cell>
          <cell r="B2986" t="str">
            <v/>
          </cell>
          <cell r="C2986">
            <v>7.5</v>
          </cell>
          <cell r="D2986">
            <v>0</v>
          </cell>
          <cell r="E2986">
            <v>7.5</v>
          </cell>
          <cell r="F2986">
            <v>7.65</v>
          </cell>
          <cell r="G2986">
            <v>7.86</v>
          </cell>
          <cell r="H2986">
            <v>8.4600000000000009</v>
          </cell>
          <cell r="I2986">
            <v>9.06</v>
          </cell>
        </row>
        <row r="2987">
          <cell r="A2987">
            <v>113690</v>
          </cell>
          <cell r="B2987" t="str">
            <v/>
          </cell>
          <cell r="C2987">
            <v>7.5</v>
          </cell>
          <cell r="D2987">
            <v>0</v>
          </cell>
          <cell r="E2987">
            <v>7.5</v>
          </cell>
          <cell r="F2987">
            <v>7.65</v>
          </cell>
          <cell r="G2987">
            <v>7.86</v>
          </cell>
          <cell r="H2987">
            <v>8.4600000000000009</v>
          </cell>
          <cell r="I2987">
            <v>9.06</v>
          </cell>
        </row>
        <row r="2988">
          <cell r="A2988">
            <v>113700</v>
          </cell>
          <cell r="B2988" t="str">
            <v/>
          </cell>
          <cell r="C2988">
            <v>7.5</v>
          </cell>
          <cell r="D2988">
            <v>0</v>
          </cell>
          <cell r="E2988">
            <v>7.5</v>
          </cell>
          <cell r="F2988">
            <v>7.65</v>
          </cell>
          <cell r="G2988">
            <v>7.86</v>
          </cell>
          <cell r="H2988">
            <v>8.4600000000000009</v>
          </cell>
          <cell r="I2988">
            <v>9.06</v>
          </cell>
        </row>
        <row r="2989">
          <cell r="A2989">
            <v>113710</v>
          </cell>
          <cell r="B2989" t="str">
            <v/>
          </cell>
          <cell r="C2989">
            <v>7.5</v>
          </cell>
          <cell r="D2989">
            <v>0</v>
          </cell>
          <cell r="E2989">
            <v>7.5</v>
          </cell>
          <cell r="F2989">
            <v>7.65</v>
          </cell>
          <cell r="G2989">
            <v>7.86</v>
          </cell>
          <cell r="H2989">
            <v>8.4600000000000009</v>
          </cell>
          <cell r="I2989">
            <v>9.06</v>
          </cell>
        </row>
        <row r="2990">
          <cell r="A2990">
            <v>113720</v>
          </cell>
          <cell r="B2990" t="str">
            <v/>
          </cell>
          <cell r="C2990">
            <v>7.5</v>
          </cell>
          <cell r="D2990">
            <v>0</v>
          </cell>
          <cell r="E2990">
            <v>7.5</v>
          </cell>
          <cell r="F2990">
            <v>7.65</v>
          </cell>
          <cell r="G2990">
            <v>7.86</v>
          </cell>
          <cell r="H2990">
            <v>8.4600000000000009</v>
          </cell>
          <cell r="I2990">
            <v>9.06</v>
          </cell>
        </row>
        <row r="2991">
          <cell r="A2991">
            <v>113730</v>
          </cell>
          <cell r="B2991" t="str">
            <v/>
          </cell>
          <cell r="C2991">
            <v>7.5</v>
          </cell>
          <cell r="D2991">
            <v>0</v>
          </cell>
          <cell r="E2991">
            <v>7.5</v>
          </cell>
          <cell r="F2991">
            <v>7.65</v>
          </cell>
          <cell r="G2991">
            <v>7.86</v>
          </cell>
          <cell r="H2991">
            <v>8.4600000000000009</v>
          </cell>
          <cell r="I2991">
            <v>9.06</v>
          </cell>
        </row>
        <row r="2992">
          <cell r="A2992">
            <v>113740</v>
          </cell>
          <cell r="B2992" t="str">
            <v/>
          </cell>
          <cell r="C2992">
            <v>7.5</v>
          </cell>
          <cell r="D2992">
            <v>0</v>
          </cell>
          <cell r="E2992">
            <v>7.5</v>
          </cell>
          <cell r="F2992">
            <v>7.65</v>
          </cell>
          <cell r="G2992">
            <v>7.86</v>
          </cell>
          <cell r="H2992">
            <v>8.4600000000000009</v>
          </cell>
          <cell r="I2992">
            <v>9.06</v>
          </cell>
        </row>
        <row r="2993">
          <cell r="A2993">
            <v>113750</v>
          </cell>
          <cell r="B2993" t="str">
            <v/>
          </cell>
          <cell r="C2993">
            <v>7.5</v>
          </cell>
          <cell r="D2993">
            <v>0</v>
          </cell>
          <cell r="E2993">
            <v>7.5</v>
          </cell>
          <cell r="F2993">
            <v>7.65</v>
          </cell>
          <cell r="G2993">
            <v>7.86</v>
          </cell>
          <cell r="H2993">
            <v>8.4600000000000009</v>
          </cell>
          <cell r="I2993">
            <v>9.06</v>
          </cell>
        </row>
        <row r="2994">
          <cell r="A2994">
            <v>113760</v>
          </cell>
          <cell r="B2994" t="str">
            <v/>
          </cell>
          <cell r="C2994">
            <v>7.5</v>
          </cell>
          <cell r="D2994">
            <v>0</v>
          </cell>
          <cell r="E2994">
            <v>7.5</v>
          </cell>
          <cell r="F2994">
            <v>7.65</v>
          </cell>
          <cell r="G2994">
            <v>7.86</v>
          </cell>
          <cell r="H2994">
            <v>8.4600000000000009</v>
          </cell>
          <cell r="I2994">
            <v>9.06</v>
          </cell>
        </row>
        <row r="2995">
          <cell r="A2995">
            <v>113770</v>
          </cell>
          <cell r="B2995" t="str">
            <v/>
          </cell>
          <cell r="C2995">
            <v>7.5</v>
          </cell>
          <cell r="D2995">
            <v>0</v>
          </cell>
          <cell r="E2995">
            <v>7.5</v>
          </cell>
          <cell r="F2995">
            <v>7.65</v>
          </cell>
          <cell r="G2995">
            <v>7.86</v>
          </cell>
          <cell r="H2995">
            <v>8.4600000000000009</v>
          </cell>
          <cell r="I2995">
            <v>9.06</v>
          </cell>
        </row>
        <row r="2996">
          <cell r="A2996">
            <v>113780</v>
          </cell>
          <cell r="B2996" t="str">
            <v/>
          </cell>
          <cell r="C2996">
            <v>7.5</v>
          </cell>
          <cell r="D2996">
            <v>0</v>
          </cell>
          <cell r="E2996">
            <v>7.5</v>
          </cell>
          <cell r="F2996">
            <v>7.65</v>
          </cell>
          <cell r="G2996">
            <v>7.86</v>
          </cell>
          <cell r="H2996">
            <v>8.4600000000000009</v>
          </cell>
          <cell r="I2996">
            <v>9.06</v>
          </cell>
        </row>
        <row r="2997">
          <cell r="A2997">
            <v>113790</v>
          </cell>
          <cell r="B2997" t="str">
            <v/>
          </cell>
          <cell r="C2997">
            <v>7.5</v>
          </cell>
          <cell r="D2997">
            <v>0</v>
          </cell>
          <cell r="E2997">
            <v>7.5</v>
          </cell>
          <cell r="F2997">
            <v>7.65</v>
          </cell>
          <cell r="G2997">
            <v>7.86</v>
          </cell>
          <cell r="H2997">
            <v>8.4600000000000009</v>
          </cell>
          <cell r="I2997">
            <v>9.06</v>
          </cell>
        </row>
        <row r="2998">
          <cell r="A2998">
            <v>113800</v>
          </cell>
          <cell r="B2998" t="str">
            <v/>
          </cell>
          <cell r="C2998">
            <v>7.5</v>
          </cell>
          <cell r="D2998">
            <v>0</v>
          </cell>
          <cell r="E2998">
            <v>7.5</v>
          </cell>
          <cell r="F2998">
            <v>7.65</v>
          </cell>
          <cell r="G2998">
            <v>7.86</v>
          </cell>
          <cell r="H2998">
            <v>8.4600000000000009</v>
          </cell>
          <cell r="I2998">
            <v>9.06</v>
          </cell>
        </row>
        <row r="2999">
          <cell r="A2999">
            <v>113810</v>
          </cell>
          <cell r="B2999" t="str">
            <v/>
          </cell>
          <cell r="C2999">
            <v>7.5</v>
          </cell>
          <cell r="D2999">
            <v>0</v>
          </cell>
          <cell r="E2999">
            <v>7.5</v>
          </cell>
          <cell r="F2999">
            <v>7.65</v>
          </cell>
          <cell r="G2999">
            <v>7.86</v>
          </cell>
          <cell r="H2999">
            <v>8.4600000000000009</v>
          </cell>
          <cell r="I2999">
            <v>9.06</v>
          </cell>
        </row>
        <row r="3000">
          <cell r="A3000">
            <v>113820</v>
          </cell>
          <cell r="B3000" t="str">
            <v/>
          </cell>
          <cell r="C3000">
            <v>7.5</v>
          </cell>
          <cell r="D3000">
            <v>0</v>
          </cell>
          <cell r="E3000">
            <v>7.5</v>
          </cell>
          <cell r="F3000">
            <v>7.65</v>
          </cell>
          <cell r="G3000">
            <v>7.86</v>
          </cell>
          <cell r="H3000">
            <v>8.4600000000000009</v>
          </cell>
          <cell r="I3000">
            <v>9.06</v>
          </cell>
        </row>
        <row r="3001">
          <cell r="A3001">
            <v>113830</v>
          </cell>
          <cell r="B3001" t="str">
            <v/>
          </cell>
          <cell r="C3001">
            <v>7.5</v>
          </cell>
          <cell r="D3001">
            <v>0</v>
          </cell>
          <cell r="E3001">
            <v>7.5</v>
          </cell>
          <cell r="F3001">
            <v>7.65</v>
          </cell>
          <cell r="G3001">
            <v>7.86</v>
          </cell>
          <cell r="H3001">
            <v>8.4600000000000009</v>
          </cell>
          <cell r="I3001">
            <v>9.06</v>
          </cell>
        </row>
        <row r="3002">
          <cell r="A3002">
            <v>113840</v>
          </cell>
          <cell r="B3002" t="str">
            <v/>
          </cell>
          <cell r="C3002">
            <v>7.5</v>
          </cell>
          <cell r="D3002">
            <v>0</v>
          </cell>
          <cell r="E3002">
            <v>7.5</v>
          </cell>
          <cell r="F3002">
            <v>7.65</v>
          </cell>
          <cell r="G3002">
            <v>7.86</v>
          </cell>
          <cell r="H3002">
            <v>8.4600000000000009</v>
          </cell>
          <cell r="I3002">
            <v>9.06</v>
          </cell>
        </row>
        <row r="3003">
          <cell r="A3003">
            <v>113850</v>
          </cell>
          <cell r="B3003" t="str">
            <v/>
          </cell>
          <cell r="C3003">
            <v>7.5</v>
          </cell>
          <cell r="D3003">
            <v>0</v>
          </cell>
          <cell r="E3003">
            <v>7.5</v>
          </cell>
          <cell r="F3003">
            <v>7.65</v>
          </cell>
          <cell r="G3003">
            <v>7.86</v>
          </cell>
          <cell r="H3003">
            <v>8.4600000000000009</v>
          </cell>
          <cell r="I3003">
            <v>9.06</v>
          </cell>
        </row>
        <row r="3004">
          <cell r="A3004">
            <v>113860</v>
          </cell>
          <cell r="B3004" t="str">
            <v/>
          </cell>
          <cell r="C3004">
            <v>7.5</v>
          </cell>
          <cell r="D3004">
            <v>0</v>
          </cell>
          <cell r="E3004">
            <v>7.5</v>
          </cell>
          <cell r="F3004">
            <v>7.65</v>
          </cell>
          <cell r="G3004">
            <v>7.86</v>
          </cell>
          <cell r="H3004">
            <v>8.4600000000000009</v>
          </cell>
          <cell r="I3004">
            <v>9.06</v>
          </cell>
        </row>
        <row r="3005">
          <cell r="A3005">
            <v>113870</v>
          </cell>
          <cell r="B3005" t="str">
            <v/>
          </cell>
          <cell r="C3005">
            <v>7.5</v>
          </cell>
          <cell r="D3005">
            <v>0</v>
          </cell>
          <cell r="E3005">
            <v>7.5</v>
          </cell>
          <cell r="F3005">
            <v>7.65</v>
          </cell>
          <cell r="G3005">
            <v>7.86</v>
          </cell>
          <cell r="H3005">
            <v>8.4600000000000009</v>
          </cell>
          <cell r="I3005">
            <v>9.06</v>
          </cell>
        </row>
        <row r="3006">
          <cell r="A3006">
            <v>113880</v>
          </cell>
          <cell r="B3006" t="str">
            <v/>
          </cell>
          <cell r="C3006">
            <v>7.5</v>
          </cell>
          <cell r="D3006">
            <v>0</v>
          </cell>
          <cell r="E3006">
            <v>7.5</v>
          </cell>
          <cell r="F3006">
            <v>7.65</v>
          </cell>
          <cell r="G3006">
            <v>7.86</v>
          </cell>
          <cell r="H3006">
            <v>8.4600000000000009</v>
          </cell>
          <cell r="I3006">
            <v>9.06</v>
          </cell>
        </row>
        <row r="3007">
          <cell r="A3007">
            <v>113890</v>
          </cell>
          <cell r="B3007" t="str">
            <v/>
          </cell>
          <cell r="C3007">
            <v>7.5</v>
          </cell>
          <cell r="D3007">
            <v>0</v>
          </cell>
          <cell r="E3007">
            <v>7.5</v>
          </cell>
          <cell r="F3007">
            <v>7.65</v>
          </cell>
          <cell r="G3007">
            <v>7.86</v>
          </cell>
          <cell r="H3007">
            <v>8.4600000000000009</v>
          </cell>
          <cell r="I3007">
            <v>9.06</v>
          </cell>
        </row>
        <row r="3008">
          <cell r="A3008">
            <v>113900</v>
          </cell>
          <cell r="B3008" t="str">
            <v/>
          </cell>
          <cell r="C3008">
            <v>7.5</v>
          </cell>
          <cell r="D3008">
            <v>0</v>
          </cell>
          <cell r="E3008">
            <v>7.5</v>
          </cell>
          <cell r="F3008">
            <v>7.65</v>
          </cell>
          <cell r="G3008">
            <v>7.86</v>
          </cell>
          <cell r="H3008">
            <v>8.4600000000000009</v>
          </cell>
          <cell r="I3008">
            <v>9.06</v>
          </cell>
        </row>
        <row r="3009">
          <cell r="A3009">
            <v>113910</v>
          </cell>
          <cell r="B3009" t="str">
            <v/>
          </cell>
          <cell r="C3009">
            <v>7.5</v>
          </cell>
          <cell r="D3009">
            <v>0</v>
          </cell>
          <cell r="E3009">
            <v>7.5</v>
          </cell>
          <cell r="F3009">
            <v>7.65</v>
          </cell>
          <cell r="G3009">
            <v>7.86</v>
          </cell>
          <cell r="H3009">
            <v>8.4600000000000009</v>
          </cell>
          <cell r="I3009">
            <v>9.06</v>
          </cell>
        </row>
        <row r="3010">
          <cell r="A3010">
            <v>113920</v>
          </cell>
          <cell r="B3010" t="str">
            <v/>
          </cell>
          <cell r="C3010">
            <v>7.5</v>
          </cell>
          <cell r="D3010">
            <v>0</v>
          </cell>
          <cell r="E3010">
            <v>7.5</v>
          </cell>
          <cell r="F3010">
            <v>7.65</v>
          </cell>
          <cell r="G3010">
            <v>7.86</v>
          </cell>
          <cell r="H3010">
            <v>8.4600000000000009</v>
          </cell>
          <cell r="I3010">
            <v>9.06</v>
          </cell>
        </row>
        <row r="3011">
          <cell r="A3011">
            <v>113930</v>
          </cell>
          <cell r="B3011" t="str">
            <v/>
          </cell>
          <cell r="C3011">
            <v>7.5</v>
          </cell>
          <cell r="D3011">
            <v>0</v>
          </cell>
          <cell r="E3011">
            <v>7.5</v>
          </cell>
          <cell r="F3011">
            <v>7.65</v>
          </cell>
          <cell r="G3011">
            <v>7.86</v>
          </cell>
          <cell r="H3011">
            <v>8.4600000000000009</v>
          </cell>
          <cell r="I3011">
            <v>9.06</v>
          </cell>
        </row>
        <row r="3012">
          <cell r="A3012">
            <v>113940</v>
          </cell>
          <cell r="B3012" t="str">
            <v/>
          </cell>
          <cell r="C3012">
            <v>7.5</v>
          </cell>
          <cell r="D3012">
            <v>0</v>
          </cell>
          <cell r="E3012">
            <v>7.5</v>
          </cell>
          <cell r="F3012">
            <v>7.65</v>
          </cell>
          <cell r="G3012">
            <v>7.86</v>
          </cell>
          <cell r="H3012">
            <v>8.4600000000000009</v>
          </cell>
          <cell r="I3012">
            <v>9.06</v>
          </cell>
        </row>
        <row r="3013">
          <cell r="A3013">
            <v>113950</v>
          </cell>
          <cell r="B3013" t="str">
            <v/>
          </cell>
          <cell r="C3013">
            <v>7.5</v>
          </cell>
          <cell r="D3013">
            <v>0</v>
          </cell>
          <cell r="E3013">
            <v>7.5</v>
          </cell>
          <cell r="F3013">
            <v>7.65</v>
          </cell>
          <cell r="G3013">
            <v>7.86</v>
          </cell>
          <cell r="H3013">
            <v>8.4600000000000009</v>
          </cell>
          <cell r="I3013">
            <v>9.06</v>
          </cell>
        </row>
        <row r="3014">
          <cell r="A3014">
            <v>113960</v>
          </cell>
          <cell r="B3014" t="str">
            <v/>
          </cell>
          <cell r="C3014">
            <v>7.5</v>
          </cell>
          <cell r="D3014">
            <v>0</v>
          </cell>
          <cell r="E3014">
            <v>7.5</v>
          </cell>
          <cell r="F3014">
            <v>7.65</v>
          </cell>
          <cell r="G3014">
            <v>7.86</v>
          </cell>
          <cell r="H3014">
            <v>8.4600000000000009</v>
          </cell>
          <cell r="I3014">
            <v>9.06</v>
          </cell>
        </row>
        <row r="3015">
          <cell r="A3015">
            <v>113970</v>
          </cell>
          <cell r="B3015" t="str">
            <v/>
          </cell>
          <cell r="C3015">
            <v>7.5</v>
          </cell>
          <cell r="D3015">
            <v>0</v>
          </cell>
          <cell r="E3015">
            <v>7.5</v>
          </cell>
          <cell r="F3015">
            <v>7.65</v>
          </cell>
          <cell r="G3015">
            <v>7.86</v>
          </cell>
          <cell r="H3015">
            <v>8.4600000000000009</v>
          </cell>
          <cell r="I3015">
            <v>9.06</v>
          </cell>
        </row>
        <row r="3016">
          <cell r="A3016">
            <v>113980</v>
          </cell>
          <cell r="B3016" t="str">
            <v/>
          </cell>
          <cell r="C3016">
            <v>7.5</v>
          </cell>
          <cell r="D3016">
            <v>0</v>
          </cell>
          <cell r="E3016">
            <v>7.5</v>
          </cell>
          <cell r="F3016">
            <v>7.65</v>
          </cell>
          <cell r="G3016">
            <v>7.86</v>
          </cell>
          <cell r="H3016">
            <v>8.4600000000000009</v>
          </cell>
          <cell r="I3016">
            <v>9.06</v>
          </cell>
        </row>
        <row r="3017">
          <cell r="A3017">
            <v>113990</v>
          </cell>
          <cell r="B3017" t="str">
            <v/>
          </cell>
          <cell r="C3017">
            <v>7.5</v>
          </cell>
          <cell r="D3017">
            <v>0</v>
          </cell>
          <cell r="E3017">
            <v>7.5</v>
          </cell>
          <cell r="F3017">
            <v>7.65</v>
          </cell>
          <cell r="G3017">
            <v>7.86</v>
          </cell>
          <cell r="H3017">
            <v>8.4600000000000009</v>
          </cell>
          <cell r="I3017">
            <v>9.06</v>
          </cell>
        </row>
        <row r="3018">
          <cell r="A3018">
            <v>114000</v>
          </cell>
          <cell r="B3018" t="str">
            <v/>
          </cell>
          <cell r="C3018">
            <v>7.5</v>
          </cell>
          <cell r="D3018">
            <v>0</v>
          </cell>
          <cell r="E3018">
            <v>7.5</v>
          </cell>
          <cell r="F3018">
            <v>7.65</v>
          </cell>
          <cell r="G3018">
            <v>7.86</v>
          </cell>
          <cell r="H3018">
            <v>8.4600000000000009</v>
          </cell>
          <cell r="I3018">
            <v>9.06</v>
          </cell>
        </row>
        <row r="3037">
          <cell r="A3037">
            <v>114000</v>
          </cell>
          <cell r="B3037" t="str">
            <v/>
          </cell>
          <cell r="C3037">
            <v>7.5</v>
          </cell>
          <cell r="D3037">
            <v>0</v>
          </cell>
          <cell r="E3037">
            <v>7.5</v>
          </cell>
          <cell r="F3037">
            <v>7.65</v>
          </cell>
          <cell r="G3037">
            <v>7.86</v>
          </cell>
          <cell r="H3037">
            <v>8.4600000000000009</v>
          </cell>
          <cell r="I3037">
            <v>9.06</v>
          </cell>
        </row>
        <row r="3038">
          <cell r="A3038">
            <v>114010</v>
          </cell>
          <cell r="B3038" t="str">
            <v/>
          </cell>
          <cell r="C3038">
            <v>7.5</v>
          </cell>
          <cell r="D3038">
            <v>0</v>
          </cell>
          <cell r="E3038">
            <v>7.5</v>
          </cell>
          <cell r="F3038">
            <v>7.65</v>
          </cell>
          <cell r="G3038">
            <v>7.86</v>
          </cell>
          <cell r="H3038">
            <v>8.4600000000000009</v>
          </cell>
          <cell r="I3038">
            <v>9.06</v>
          </cell>
        </row>
        <row r="3039">
          <cell r="A3039">
            <v>114020</v>
          </cell>
          <cell r="B3039" t="str">
            <v/>
          </cell>
          <cell r="C3039">
            <v>7.5</v>
          </cell>
          <cell r="D3039">
            <v>0</v>
          </cell>
          <cell r="E3039">
            <v>7.5</v>
          </cell>
          <cell r="F3039">
            <v>7.65</v>
          </cell>
          <cell r="G3039">
            <v>7.86</v>
          </cell>
          <cell r="H3039">
            <v>8.4600000000000009</v>
          </cell>
          <cell r="I3039">
            <v>9.06</v>
          </cell>
        </row>
        <row r="3040">
          <cell r="A3040">
            <v>114030</v>
          </cell>
          <cell r="B3040" t="str">
            <v/>
          </cell>
          <cell r="C3040">
            <v>7.5</v>
          </cell>
          <cell r="D3040">
            <v>0</v>
          </cell>
          <cell r="E3040">
            <v>7.5</v>
          </cell>
          <cell r="F3040">
            <v>7.65</v>
          </cell>
          <cell r="G3040">
            <v>7.86</v>
          </cell>
          <cell r="H3040">
            <v>8.4600000000000009</v>
          </cell>
          <cell r="I3040">
            <v>9.06</v>
          </cell>
        </row>
        <row r="3041">
          <cell r="A3041">
            <v>114040</v>
          </cell>
          <cell r="B3041" t="str">
            <v/>
          </cell>
          <cell r="C3041">
            <v>7.5</v>
          </cell>
          <cell r="D3041">
            <v>0</v>
          </cell>
          <cell r="E3041">
            <v>7.5</v>
          </cell>
          <cell r="F3041">
            <v>7.65</v>
          </cell>
          <cell r="G3041">
            <v>7.86</v>
          </cell>
          <cell r="H3041">
            <v>8.4600000000000009</v>
          </cell>
          <cell r="I3041">
            <v>9.06</v>
          </cell>
        </row>
        <row r="3042">
          <cell r="A3042">
            <v>114050</v>
          </cell>
          <cell r="B3042" t="str">
            <v/>
          </cell>
          <cell r="C3042">
            <v>7.5</v>
          </cell>
          <cell r="D3042">
            <v>0</v>
          </cell>
          <cell r="E3042">
            <v>7.5</v>
          </cell>
          <cell r="F3042">
            <v>7.65</v>
          </cell>
          <cell r="G3042">
            <v>7.86</v>
          </cell>
          <cell r="H3042">
            <v>8.4600000000000009</v>
          </cell>
          <cell r="I3042">
            <v>9.06</v>
          </cell>
        </row>
        <row r="3043">
          <cell r="A3043">
            <v>114060</v>
          </cell>
          <cell r="B3043" t="str">
            <v/>
          </cell>
          <cell r="C3043">
            <v>7.5</v>
          </cell>
          <cell r="D3043">
            <v>0</v>
          </cell>
          <cell r="E3043">
            <v>7.5</v>
          </cell>
          <cell r="F3043">
            <v>7.65</v>
          </cell>
          <cell r="G3043">
            <v>7.86</v>
          </cell>
          <cell r="H3043">
            <v>8.4600000000000009</v>
          </cell>
          <cell r="I3043">
            <v>9.06</v>
          </cell>
        </row>
        <row r="3044">
          <cell r="A3044">
            <v>114070</v>
          </cell>
          <cell r="B3044" t="str">
            <v/>
          </cell>
          <cell r="C3044">
            <v>7.5</v>
          </cell>
          <cell r="D3044">
            <v>0</v>
          </cell>
          <cell r="E3044">
            <v>7.5</v>
          </cell>
          <cell r="F3044">
            <v>7.65</v>
          </cell>
          <cell r="G3044">
            <v>7.86</v>
          </cell>
          <cell r="H3044">
            <v>8.4600000000000009</v>
          </cell>
          <cell r="I3044">
            <v>9.06</v>
          </cell>
        </row>
        <row r="3045">
          <cell r="A3045">
            <v>114080</v>
          </cell>
          <cell r="B3045" t="str">
            <v/>
          </cell>
          <cell r="C3045">
            <v>7.5</v>
          </cell>
          <cell r="D3045">
            <v>0</v>
          </cell>
          <cell r="E3045">
            <v>7.5</v>
          </cell>
          <cell r="F3045">
            <v>7.65</v>
          </cell>
          <cell r="G3045">
            <v>7.86</v>
          </cell>
          <cell r="H3045">
            <v>8.4600000000000009</v>
          </cell>
          <cell r="I3045">
            <v>9.06</v>
          </cell>
        </row>
        <row r="3046">
          <cell r="A3046">
            <v>114090</v>
          </cell>
          <cell r="B3046" t="str">
            <v/>
          </cell>
          <cell r="C3046">
            <v>7.5</v>
          </cell>
          <cell r="D3046">
            <v>0</v>
          </cell>
          <cell r="E3046">
            <v>7.5</v>
          </cell>
          <cell r="F3046">
            <v>7.65</v>
          </cell>
          <cell r="G3046">
            <v>7.86</v>
          </cell>
          <cell r="H3046">
            <v>8.4600000000000009</v>
          </cell>
          <cell r="I3046">
            <v>9.06</v>
          </cell>
        </row>
        <row r="3047">
          <cell r="A3047">
            <v>114100</v>
          </cell>
          <cell r="B3047" t="str">
            <v/>
          </cell>
          <cell r="C3047">
            <v>7.5</v>
          </cell>
          <cell r="D3047">
            <v>0</v>
          </cell>
          <cell r="E3047">
            <v>7.5</v>
          </cell>
          <cell r="F3047">
            <v>7.65</v>
          </cell>
          <cell r="G3047">
            <v>7.86</v>
          </cell>
          <cell r="H3047">
            <v>8.4600000000000009</v>
          </cell>
          <cell r="I3047">
            <v>9.06</v>
          </cell>
        </row>
        <row r="3048">
          <cell r="A3048">
            <v>114110</v>
          </cell>
          <cell r="B3048" t="str">
            <v/>
          </cell>
          <cell r="C3048">
            <v>7.5</v>
          </cell>
          <cell r="D3048">
            <v>0</v>
          </cell>
          <cell r="E3048">
            <v>7.5</v>
          </cell>
          <cell r="F3048">
            <v>7.65</v>
          </cell>
          <cell r="G3048">
            <v>7.86</v>
          </cell>
          <cell r="H3048">
            <v>8.4600000000000009</v>
          </cell>
          <cell r="I3048">
            <v>9.06</v>
          </cell>
        </row>
        <row r="3049">
          <cell r="A3049">
            <v>114120</v>
          </cell>
          <cell r="B3049" t="str">
            <v/>
          </cell>
          <cell r="C3049">
            <v>7.5</v>
          </cell>
          <cell r="D3049">
            <v>0</v>
          </cell>
          <cell r="E3049">
            <v>7.5</v>
          </cell>
          <cell r="F3049">
            <v>7.65</v>
          </cell>
          <cell r="G3049">
            <v>7.86</v>
          </cell>
          <cell r="H3049">
            <v>8.4600000000000009</v>
          </cell>
          <cell r="I3049">
            <v>9.06</v>
          </cell>
        </row>
        <row r="3050">
          <cell r="A3050">
            <v>114130</v>
          </cell>
          <cell r="B3050" t="str">
            <v/>
          </cell>
          <cell r="C3050">
            <v>7.5</v>
          </cell>
          <cell r="D3050">
            <v>0</v>
          </cell>
          <cell r="E3050">
            <v>7.5</v>
          </cell>
          <cell r="F3050">
            <v>7.65</v>
          </cell>
          <cell r="G3050">
            <v>7.86</v>
          </cell>
          <cell r="H3050">
            <v>8.4600000000000009</v>
          </cell>
          <cell r="I3050">
            <v>9.06</v>
          </cell>
        </row>
        <row r="3051">
          <cell r="A3051">
            <v>114140</v>
          </cell>
          <cell r="B3051" t="str">
            <v/>
          </cell>
          <cell r="C3051">
            <v>7.5</v>
          </cell>
          <cell r="D3051">
            <v>0</v>
          </cell>
          <cell r="E3051">
            <v>7.5</v>
          </cell>
          <cell r="F3051">
            <v>7.65</v>
          </cell>
          <cell r="G3051">
            <v>7.86</v>
          </cell>
          <cell r="H3051">
            <v>8.4600000000000009</v>
          </cell>
          <cell r="I3051">
            <v>9.06</v>
          </cell>
        </row>
        <row r="3052">
          <cell r="A3052">
            <v>114150</v>
          </cell>
          <cell r="B3052" t="str">
            <v/>
          </cell>
          <cell r="C3052">
            <v>7.5</v>
          </cell>
          <cell r="D3052">
            <v>0</v>
          </cell>
          <cell r="E3052">
            <v>7.5</v>
          </cell>
          <cell r="F3052">
            <v>7.65</v>
          </cell>
          <cell r="G3052">
            <v>7.86</v>
          </cell>
          <cell r="H3052">
            <v>8.4600000000000009</v>
          </cell>
          <cell r="I3052">
            <v>9.06</v>
          </cell>
        </row>
        <row r="3053">
          <cell r="A3053">
            <v>114160</v>
          </cell>
          <cell r="B3053" t="str">
            <v/>
          </cell>
          <cell r="C3053">
            <v>7.5</v>
          </cell>
          <cell r="D3053">
            <v>0</v>
          </cell>
          <cell r="E3053">
            <v>7.5</v>
          </cell>
          <cell r="F3053">
            <v>7.65</v>
          </cell>
          <cell r="G3053">
            <v>7.86</v>
          </cell>
          <cell r="H3053">
            <v>8.4600000000000009</v>
          </cell>
          <cell r="I3053">
            <v>9.06</v>
          </cell>
        </row>
        <row r="3054">
          <cell r="A3054">
            <v>114170</v>
          </cell>
          <cell r="B3054" t="str">
            <v/>
          </cell>
          <cell r="C3054">
            <v>7.5</v>
          </cell>
          <cell r="D3054">
            <v>0</v>
          </cell>
          <cell r="E3054">
            <v>7.5</v>
          </cell>
          <cell r="F3054">
            <v>7.65</v>
          </cell>
          <cell r="G3054">
            <v>7.86</v>
          </cell>
          <cell r="H3054">
            <v>8.4600000000000009</v>
          </cell>
          <cell r="I3054">
            <v>9.06</v>
          </cell>
        </row>
        <row r="3055">
          <cell r="A3055">
            <v>114180</v>
          </cell>
          <cell r="B3055" t="str">
            <v/>
          </cell>
          <cell r="C3055">
            <v>7.5</v>
          </cell>
          <cell r="D3055">
            <v>0</v>
          </cell>
          <cell r="E3055">
            <v>7.5</v>
          </cell>
          <cell r="F3055">
            <v>7.65</v>
          </cell>
          <cell r="G3055">
            <v>7.86</v>
          </cell>
          <cell r="H3055">
            <v>8.4600000000000009</v>
          </cell>
          <cell r="I3055">
            <v>9.06</v>
          </cell>
        </row>
        <row r="3056">
          <cell r="A3056">
            <v>114190</v>
          </cell>
          <cell r="B3056" t="str">
            <v/>
          </cell>
          <cell r="C3056">
            <v>7.5</v>
          </cell>
          <cell r="D3056">
            <v>0</v>
          </cell>
          <cell r="E3056">
            <v>7.5</v>
          </cell>
          <cell r="F3056">
            <v>7.65</v>
          </cell>
          <cell r="G3056">
            <v>7.86</v>
          </cell>
          <cell r="H3056">
            <v>8.4600000000000009</v>
          </cell>
          <cell r="I3056">
            <v>9.06</v>
          </cell>
        </row>
        <row r="3057">
          <cell r="A3057">
            <v>114200</v>
          </cell>
          <cell r="B3057" t="str">
            <v/>
          </cell>
          <cell r="C3057">
            <v>7.5</v>
          </cell>
          <cell r="D3057">
            <v>0</v>
          </cell>
          <cell r="E3057">
            <v>7.5</v>
          </cell>
          <cell r="F3057">
            <v>7.65</v>
          </cell>
          <cell r="G3057">
            <v>7.86</v>
          </cell>
          <cell r="H3057">
            <v>8.4600000000000009</v>
          </cell>
          <cell r="I3057">
            <v>9.06</v>
          </cell>
        </row>
        <row r="3058">
          <cell r="A3058">
            <v>114210</v>
          </cell>
          <cell r="B3058" t="str">
            <v/>
          </cell>
          <cell r="C3058">
            <v>7.5</v>
          </cell>
          <cell r="D3058">
            <v>0</v>
          </cell>
          <cell r="E3058">
            <v>7.5</v>
          </cell>
          <cell r="F3058">
            <v>7.65</v>
          </cell>
          <cell r="G3058">
            <v>7.86</v>
          </cell>
          <cell r="H3058">
            <v>8.4600000000000009</v>
          </cell>
          <cell r="I3058">
            <v>9.06</v>
          </cell>
        </row>
        <row r="3059">
          <cell r="A3059">
            <v>114220</v>
          </cell>
          <cell r="B3059" t="str">
            <v/>
          </cell>
          <cell r="C3059">
            <v>7.5</v>
          </cell>
          <cell r="D3059">
            <v>0</v>
          </cell>
          <cell r="E3059">
            <v>7.5</v>
          </cell>
          <cell r="F3059">
            <v>7.65</v>
          </cell>
          <cell r="G3059">
            <v>7.86</v>
          </cell>
          <cell r="H3059">
            <v>8.4600000000000009</v>
          </cell>
          <cell r="I3059">
            <v>9.06</v>
          </cell>
        </row>
        <row r="3060">
          <cell r="A3060">
            <v>114230</v>
          </cell>
          <cell r="B3060" t="str">
            <v/>
          </cell>
          <cell r="C3060">
            <v>7.5</v>
          </cell>
          <cell r="D3060">
            <v>0</v>
          </cell>
          <cell r="E3060">
            <v>7.5</v>
          </cell>
          <cell r="F3060">
            <v>7.65</v>
          </cell>
          <cell r="G3060">
            <v>7.86</v>
          </cell>
          <cell r="H3060">
            <v>8.4600000000000009</v>
          </cell>
          <cell r="I3060">
            <v>9.06</v>
          </cell>
        </row>
        <row r="3061">
          <cell r="A3061">
            <v>114240</v>
          </cell>
          <cell r="B3061" t="str">
            <v/>
          </cell>
          <cell r="C3061">
            <v>7.5</v>
          </cell>
          <cell r="D3061">
            <v>0</v>
          </cell>
          <cell r="E3061">
            <v>7.5</v>
          </cell>
          <cell r="F3061">
            <v>7.65</v>
          </cell>
          <cell r="G3061">
            <v>7.86</v>
          </cell>
          <cell r="H3061">
            <v>8.4600000000000009</v>
          </cell>
          <cell r="I3061">
            <v>9.06</v>
          </cell>
        </row>
        <row r="3062">
          <cell r="A3062">
            <v>114250</v>
          </cell>
          <cell r="B3062" t="str">
            <v/>
          </cell>
          <cell r="C3062">
            <v>7.5</v>
          </cell>
          <cell r="D3062">
            <v>0</v>
          </cell>
          <cell r="E3062">
            <v>7.5</v>
          </cell>
          <cell r="F3062">
            <v>7.65</v>
          </cell>
          <cell r="G3062">
            <v>7.86</v>
          </cell>
          <cell r="H3062">
            <v>8.4600000000000009</v>
          </cell>
          <cell r="I3062">
            <v>9.06</v>
          </cell>
        </row>
        <row r="3063">
          <cell r="A3063">
            <v>114260</v>
          </cell>
          <cell r="B3063" t="str">
            <v/>
          </cell>
          <cell r="C3063">
            <v>7.5</v>
          </cell>
          <cell r="D3063">
            <v>0</v>
          </cell>
          <cell r="E3063">
            <v>7.5</v>
          </cell>
          <cell r="F3063">
            <v>7.65</v>
          </cell>
          <cell r="G3063">
            <v>7.86</v>
          </cell>
          <cell r="H3063">
            <v>8.4600000000000009</v>
          </cell>
          <cell r="I3063">
            <v>9.06</v>
          </cell>
        </row>
        <row r="3064">
          <cell r="A3064">
            <v>114270</v>
          </cell>
          <cell r="B3064" t="str">
            <v/>
          </cell>
          <cell r="C3064">
            <v>7.5</v>
          </cell>
          <cell r="D3064">
            <v>0</v>
          </cell>
          <cell r="E3064">
            <v>7.5</v>
          </cell>
          <cell r="F3064">
            <v>7.65</v>
          </cell>
          <cell r="G3064">
            <v>7.86</v>
          </cell>
          <cell r="H3064">
            <v>8.4600000000000009</v>
          </cell>
          <cell r="I3064">
            <v>9.06</v>
          </cell>
        </row>
        <row r="3065">
          <cell r="A3065">
            <v>114280</v>
          </cell>
          <cell r="B3065" t="str">
            <v/>
          </cell>
          <cell r="C3065">
            <v>7.5</v>
          </cell>
          <cell r="D3065">
            <v>0</v>
          </cell>
          <cell r="E3065">
            <v>7.5</v>
          </cell>
          <cell r="F3065">
            <v>7.65</v>
          </cell>
          <cell r="G3065">
            <v>7.86</v>
          </cell>
          <cell r="H3065">
            <v>8.4600000000000009</v>
          </cell>
          <cell r="I3065">
            <v>9.06</v>
          </cell>
        </row>
        <row r="3066">
          <cell r="A3066">
            <v>114290</v>
          </cell>
          <cell r="B3066" t="str">
            <v/>
          </cell>
          <cell r="C3066">
            <v>7.5</v>
          </cell>
          <cell r="D3066">
            <v>0</v>
          </cell>
          <cell r="E3066">
            <v>7.5</v>
          </cell>
          <cell r="F3066">
            <v>7.65</v>
          </cell>
          <cell r="G3066">
            <v>7.86</v>
          </cell>
          <cell r="H3066">
            <v>8.4600000000000009</v>
          </cell>
          <cell r="I3066">
            <v>9.06</v>
          </cell>
        </row>
        <row r="3067">
          <cell r="A3067">
            <v>114300</v>
          </cell>
          <cell r="B3067" t="str">
            <v/>
          </cell>
          <cell r="C3067">
            <v>7.5</v>
          </cell>
          <cell r="D3067">
            <v>0</v>
          </cell>
          <cell r="E3067">
            <v>7.5</v>
          </cell>
          <cell r="F3067">
            <v>7.65</v>
          </cell>
          <cell r="G3067">
            <v>7.86</v>
          </cell>
          <cell r="H3067">
            <v>8.4600000000000009</v>
          </cell>
          <cell r="I3067">
            <v>9.06</v>
          </cell>
        </row>
        <row r="3068">
          <cell r="A3068">
            <v>114310</v>
          </cell>
          <cell r="B3068" t="str">
            <v/>
          </cell>
          <cell r="C3068">
            <v>7.5</v>
          </cell>
          <cell r="D3068">
            <v>0</v>
          </cell>
          <cell r="E3068">
            <v>7.5</v>
          </cell>
          <cell r="F3068">
            <v>7.65</v>
          </cell>
          <cell r="G3068">
            <v>7.86</v>
          </cell>
          <cell r="H3068">
            <v>8.4600000000000009</v>
          </cell>
          <cell r="I3068">
            <v>9.06</v>
          </cell>
        </row>
        <row r="3069">
          <cell r="A3069">
            <v>114320</v>
          </cell>
          <cell r="B3069" t="str">
            <v/>
          </cell>
          <cell r="C3069">
            <v>7.5</v>
          </cell>
          <cell r="D3069">
            <v>0</v>
          </cell>
          <cell r="E3069">
            <v>7.5</v>
          </cell>
          <cell r="F3069">
            <v>7.65</v>
          </cell>
          <cell r="G3069">
            <v>7.86</v>
          </cell>
          <cell r="H3069">
            <v>8.4600000000000009</v>
          </cell>
          <cell r="I3069">
            <v>9.06</v>
          </cell>
        </row>
        <row r="3070">
          <cell r="A3070">
            <v>114330</v>
          </cell>
          <cell r="B3070" t="str">
            <v/>
          </cell>
          <cell r="C3070">
            <v>7.5</v>
          </cell>
          <cell r="D3070">
            <v>0</v>
          </cell>
          <cell r="E3070">
            <v>7.5</v>
          </cell>
          <cell r="F3070">
            <v>7.65</v>
          </cell>
          <cell r="G3070">
            <v>7.86</v>
          </cell>
          <cell r="H3070">
            <v>8.4600000000000009</v>
          </cell>
          <cell r="I3070">
            <v>9.06</v>
          </cell>
        </row>
        <row r="3071">
          <cell r="A3071">
            <v>114340</v>
          </cell>
          <cell r="B3071" t="str">
            <v/>
          </cell>
          <cell r="C3071">
            <v>7.5</v>
          </cell>
          <cell r="D3071">
            <v>0</v>
          </cell>
          <cell r="E3071">
            <v>7.5</v>
          </cell>
          <cell r="F3071">
            <v>7.65</v>
          </cell>
          <cell r="G3071">
            <v>7.86</v>
          </cell>
          <cell r="H3071">
            <v>8.4600000000000009</v>
          </cell>
          <cell r="I3071">
            <v>9.06</v>
          </cell>
        </row>
        <row r="3072">
          <cell r="A3072">
            <v>114350</v>
          </cell>
          <cell r="B3072" t="str">
            <v/>
          </cell>
          <cell r="C3072">
            <v>7.5</v>
          </cell>
          <cell r="D3072">
            <v>0</v>
          </cell>
          <cell r="E3072">
            <v>7.5</v>
          </cell>
          <cell r="F3072">
            <v>7.65</v>
          </cell>
          <cell r="G3072">
            <v>7.86</v>
          </cell>
          <cell r="H3072">
            <v>8.4600000000000009</v>
          </cell>
          <cell r="I3072">
            <v>9.06</v>
          </cell>
        </row>
        <row r="3073">
          <cell r="A3073">
            <v>114360</v>
          </cell>
          <cell r="B3073" t="str">
            <v/>
          </cell>
          <cell r="C3073">
            <v>7.5</v>
          </cell>
          <cell r="D3073">
            <v>0</v>
          </cell>
          <cell r="E3073">
            <v>7.5</v>
          </cell>
          <cell r="F3073">
            <v>7.65</v>
          </cell>
          <cell r="G3073">
            <v>7.86</v>
          </cell>
          <cell r="H3073">
            <v>8.4600000000000009</v>
          </cell>
          <cell r="I3073">
            <v>9.06</v>
          </cell>
        </row>
        <row r="3074">
          <cell r="A3074">
            <v>114370</v>
          </cell>
          <cell r="B3074" t="str">
            <v/>
          </cell>
          <cell r="C3074">
            <v>7.5</v>
          </cell>
          <cell r="D3074">
            <v>0</v>
          </cell>
          <cell r="E3074">
            <v>7.5</v>
          </cell>
          <cell r="F3074">
            <v>7.65</v>
          </cell>
          <cell r="G3074">
            <v>7.86</v>
          </cell>
          <cell r="H3074">
            <v>8.4600000000000009</v>
          </cell>
          <cell r="I3074">
            <v>9.06</v>
          </cell>
        </row>
        <row r="3075">
          <cell r="A3075">
            <v>114380</v>
          </cell>
          <cell r="B3075" t="str">
            <v/>
          </cell>
          <cell r="C3075">
            <v>7.5</v>
          </cell>
          <cell r="D3075">
            <v>0</v>
          </cell>
          <cell r="E3075">
            <v>7.5</v>
          </cell>
          <cell r="F3075">
            <v>7.65</v>
          </cell>
          <cell r="G3075">
            <v>7.86</v>
          </cell>
          <cell r="H3075">
            <v>8.4600000000000009</v>
          </cell>
          <cell r="I3075">
            <v>9.06</v>
          </cell>
        </row>
        <row r="3076">
          <cell r="A3076">
            <v>114390</v>
          </cell>
          <cell r="B3076" t="str">
            <v/>
          </cell>
          <cell r="C3076">
            <v>7.5</v>
          </cell>
          <cell r="D3076">
            <v>0</v>
          </cell>
          <cell r="E3076">
            <v>7.5</v>
          </cell>
          <cell r="F3076">
            <v>7.65</v>
          </cell>
          <cell r="G3076">
            <v>7.86</v>
          </cell>
          <cell r="H3076">
            <v>8.4600000000000009</v>
          </cell>
          <cell r="I3076">
            <v>9.06</v>
          </cell>
        </row>
        <row r="3077">
          <cell r="A3077">
            <v>114400</v>
          </cell>
          <cell r="B3077" t="str">
            <v/>
          </cell>
          <cell r="C3077">
            <v>7.5</v>
          </cell>
          <cell r="D3077">
            <v>0</v>
          </cell>
          <cell r="E3077">
            <v>7.5</v>
          </cell>
          <cell r="F3077">
            <v>7.65</v>
          </cell>
          <cell r="G3077">
            <v>7.86</v>
          </cell>
          <cell r="H3077">
            <v>8.4600000000000009</v>
          </cell>
          <cell r="I3077">
            <v>9.06</v>
          </cell>
        </row>
        <row r="3078">
          <cell r="A3078">
            <v>114410</v>
          </cell>
          <cell r="B3078" t="str">
            <v/>
          </cell>
          <cell r="C3078">
            <v>7.5</v>
          </cell>
          <cell r="D3078">
            <v>0</v>
          </cell>
          <cell r="E3078">
            <v>7.5</v>
          </cell>
          <cell r="F3078">
            <v>7.65</v>
          </cell>
          <cell r="G3078">
            <v>7.86</v>
          </cell>
          <cell r="H3078">
            <v>8.4600000000000009</v>
          </cell>
          <cell r="I3078">
            <v>9.06</v>
          </cell>
        </row>
        <row r="3079">
          <cell r="A3079">
            <v>114420</v>
          </cell>
          <cell r="B3079" t="str">
            <v/>
          </cell>
          <cell r="C3079">
            <v>7.5</v>
          </cell>
          <cell r="D3079">
            <v>0</v>
          </cell>
          <cell r="E3079">
            <v>7.5</v>
          </cell>
          <cell r="F3079">
            <v>7.65</v>
          </cell>
          <cell r="G3079">
            <v>7.86</v>
          </cell>
          <cell r="H3079">
            <v>8.4600000000000009</v>
          </cell>
          <cell r="I3079">
            <v>9.06</v>
          </cell>
        </row>
        <row r="3080">
          <cell r="A3080">
            <v>114430</v>
          </cell>
          <cell r="B3080" t="str">
            <v/>
          </cell>
          <cell r="C3080">
            <v>7.5</v>
          </cell>
          <cell r="D3080">
            <v>0</v>
          </cell>
          <cell r="E3080">
            <v>7.5</v>
          </cell>
          <cell r="F3080">
            <v>7.65</v>
          </cell>
          <cell r="G3080">
            <v>7.86</v>
          </cell>
          <cell r="H3080">
            <v>8.4600000000000009</v>
          </cell>
          <cell r="I3080">
            <v>9.06</v>
          </cell>
        </row>
        <row r="3081">
          <cell r="A3081">
            <v>114440</v>
          </cell>
          <cell r="B3081" t="str">
            <v/>
          </cell>
          <cell r="C3081">
            <v>7.5</v>
          </cell>
          <cell r="D3081">
            <v>0</v>
          </cell>
          <cell r="E3081">
            <v>7.5</v>
          </cell>
          <cell r="F3081">
            <v>7.65</v>
          </cell>
          <cell r="G3081">
            <v>7.86</v>
          </cell>
          <cell r="H3081">
            <v>8.4600000000000009</v>
          </cell>
          <cell r="I3081">
            <v>9.06</v>
          </cell>
        </row>
        <row r="3082">
          <cell r="A3082">
            <v>114450</v>
          </cell>
          <cell r="B3082" t="str">
            <v/>
          </cell>
          <cell r="C3082">
            <v>7.5</v>
          </cell>
          <cell r="D3082">
            <v>0</v>
          </cell>
          <cell r="E3082">
            <v>7.5</v>
          </cell>
          <cell r="F3082">
            <v>7.65</v>
          </cell>
          <cell r="G3082">
            <v>7.86</v>
          </cell>
          <cell r="H3082">
            <v>8.4600000000000009</v>
          </cell>
          <cell r="I3082">
            <v>9.06</v>
          </cell>
        </row>
        <row r="3083">
          <cell r="A3083">
            <v>114460</v>
          </cell>
          <cell r="B3083" t="str">
            <v/>
          </cell>
          <cell r="C3083">
            <v>7.5</v>
          </cell>
          <cell r="D3083">
            <v>0</v>
          </cell>
          <cell r="E3083">
            <v>7.5</v>
          </cell>
          <cell r="F3083">
            <v>7.65</v>
          </cell>
          <cell r="G3083">
            <v>7.86</v>
          </cell>
          <cell r="H3083">
            <v>8.4600000000000009</v>
          </cell>
          <cell r="I3083">
            <v>9.06</v>
          </cell>
        </row>
        <row r="3084">
          <cell r="A3084">
            <v>114470</v>
          </cell>
          <cell r="B3084" t="str">
            <v/>
          </cell>
          <cell r="C3084">
            <v>7.5</v>
          </cell>
          <cell r="D3084">
            <v>0</v>
          </cell>
          <cell r="E3084">
            <v>7.5</v>
          </cell>
          <cell r="F3084">
            <v>7.65</v>
          </cell>
          <cell r="G3084">
            <v>7.86</v>
          </cell>
          <cell r="H3084">
            <v>8.4600000000000009</v>
          </cell>
          <cell r="I3084">
            <v>9.06</v>
          </cell>
        </row>
        <row r="3085">
          <cell r="A3085">
            <v>114480</v>
          </cell>
          <cell r="B3085" t="str">
            <v/>
          </cell>
          <cell r="C3085">
            <v>7.5</v>
          </cell>
          <cell r="D3085">
            <v>0</v>
          </cell>
          <cell r="E3085">
            <v>7.5</v>
          </cell>
          <cell r="F3085">
            <v>7.65</v>
          </cell>
          <cell r="G3085">
            <v>7.86</v>
          </cell>
          <cell r="H3085">
            <v>8.4600000000000009</v>
          </cell>
          <cell r="I3085">
            <v>9.06</v>
          </cell>
        </row>
        <row r="3086">
          <cell r="A3086">
            <v>114490</v>
          </cell>
          <cell r="B3086" t="str">
            <v/>
          </cell>
          <cell r="C3086">
            <v>7.5</v>
          </cell>
          <cell r="D3086">
            <v>0</v>
          </cell>
          <cell r="E3086">
            <v>7.5</v>
          </cell>
          <cell r="F3086">
            <v>7.65</v>
          </cell>
          <cell r="G3086">
            <v>7.86</v>
          </cell>
          <cell r="H3086">
            <v>8.4600000000000009</v>
          </cell>
          <cell r="I3086">
            <v>9.06</v>
          </cell>
        </row>
        <row r="3087">
          <cell r="A3087">
            <v>114500</v>
          </cell>
          <cell r="B3087" t="str">
            <v/>
          </cell>
          <cell r="C3087">
            <v>7.5</v>
          </cell>
          <cell r="D3087">
            <v>0</v>
          </cell>
          <cell r="E3087">
            <v>7.5</v>
          </cell>
          <cell r="F3087">
            <v>7.65</v>
          </cell>
          <cell r="G3087">
            <v>7.86</v>
          </cell>
          <cell r="H3087">
            <v>8.4600000000000009</v>
          </cell>
          <cell r="I3087">
            <v>9.06</v>
          </cell>
        </row>
        <row r="3088">
          <cell r="A3088">
            <v>114510</v>
          </cell>
          <cell r="B3088" t="str">
            <v/>
          </cell>
          <cell r="C3088">
            <v>7.5</v>
          </cell>
          <cell r="D3088">
            <v>0</v>
          </cell>
          <cell r="E3088">
            <v>7.5</v>
          </cell>
          <cell r="F3088">
            <v>7.65</v>
          </cell>
          <cell r="G3088">
            <v>7.86</v>
          </cell>
          <cell r="H3088">
            <v>8.4600000000000009</v>
          </cell>
          <cell r="I3088">
            <v>9.06</v>
          </cell>
        </row>
        <row r="3089">
          <cell r="A3089">
            <v>114520</v>
          </cell>
          <cell r="B3089" t="str">
            <v/>
          </cell>
          <cell r="C3089">
            <v>7.5</v>
          </cell>
          <cell r="D3089">
            <v>0</v>
          </cell>
          <cell r="E3089">
            <v>7.5</v>
          </cell>
          <cell r="F3089">
            <v>7.65</v>
          </cell>
          <cell r="G3089">
            <v>7.86</v>
          </cell>
          <cell r="H3089">
            <v>8.4600000000000009</v>
          </cell>
          <cell r="I3089">
            <v>9.06</v>
          </cell>
        </row>
        <row r="3090">
          <cell r="A3090">
            <v>114530</v>
          </cell>
          <cell r="B3090" t="str">
            <v/>
          </cell>
          <cell r="C3090">
            <v>7.5</v>
          </cell>
          <cell r="D3090">
            <v>0</v>
          </cell>
          <cell r="E3090">
            <v>7.5</v>
          </cell>
          <cell r="F3090">
            <v>7.65</v>
          </cell>
          <cell r="G3090">
            <v>7.86</v>
          </cell>
          <cell r="H3090">
            <v>8.4600000000000009</v>
          </cell>
          <cell r="I3090">
            <v>9.06</v>
          </cell>
        </row>
        <row r="3091">
          <cell r="A3091">
            <v>114540</v>
          </cell>
          <cell r="B3091" t="str">
            <v/>
          </cell>
          <cell r="C3091">
            <v>7.5</v>
          </cell>
          <cell r="D3091">
            <v>0</v>
          </cell>
          <cell r="E3091">
            <v>7.5</v>
          </cell>
          <cell r="F3091">
            <v>7.65</v>
          </cell>
          <cell r="G3091">
            <v>7.86</v>
          </cell>
          <cell r="H3091">
            <v>8.4600000000000009</v>
          </cell>
          <cell r="I3091">
            <v>9.06</v>
          </cell>
        </row>
        <row r="3092">
          <cell r="A3092">
            <v>114550</v>
          </cell>
          <cell r="B3092" t="str">
            <v/>
          </cell>
          <cell r="C3092">
            <v>7.5</v>
          </cell>
          <cell r="D3092">
            <v>0</v>
          </cell>
          <cell r="E3092">
            <v>7.5</v>
          </cell>
          <cell r="F3092">
            <v>7.65</v>
          </cell>
          <cell r="G3092">
            <v>7.86</v>
          </cell>
          <cell r="H3092">
            <v>8.4600000000000009</v>
          </cell>
          <cell r="I3092">
            <v>9.06</v>
          </cell>
        </row>
        <row r="3093">
          <cell r="A3093">
            <v>114560</v>
          </cell>
          <cell r="B3093" t="str">
            <v/>
          </cell>
          <cell r="C3093">
            <v>7.5</v>
          </cell>
          <cell r="D3093">
            <v>0</v>
          </cell>
          <cell r="E3093">
            <v>7.5</v>
          </cell>
          <cell r="F3093">
            <v>7.65</v>
          </cell>
          <cell r="G3093">
            <v>7.86</v>
          </cell>
          <cell r="H3093">
            <v>8.4600000000000009</v>
          </cell>
          <cell r="I3093">
            <v>9.06</v>
          </cell>
        </row>
        <row r="3094">
          <cell r="A3094">
            <v>114570</v>
          </cell>
          <cell r="B3094" t="str">
            <v/>
          </cell>
          <cell r="C3094">
            <v>7.5</v>
          </cell>
          <cell r="D3094">
            <v>0</v>
          </cell>
          <cell r="E3094">
            <v>7.5</v>
          </cell>
          <cell r="F3094">
            <v>7.65</v>
          </cell>
          <cell r="G3094">
            <v>7.86</v>
          </cell>
          <cell r="H3094">
            <v>8.4600000000000009</v>
          </cell>
          <cell r="I3094">
            <v>9.06</v>
          </cell>
        </row>
        <row r="3095">
          <cell r="A3095">
            <v>114580</v>
          </cell>
          <cell r="B3095" t="str">
            <v/>
          </cell>
          <cell r="C3095">
            <v>7.5</v>
          </cell>
          <cell r="D3095">
            <v>0</v>
          </cell>
          <cell r="E3095">
            <v>7.5</v>
          </cell>
          <cell r="F3095">
            <v>7.65</v>
          </cell>
          <cell r="G3095">
            <v>7.86</v>
          </cell>
          <cell r="H3095">
            <v>8.4600000000000009</v>
          </cell>
          <cell r="I3095">
            <v>9.06</v>
          </cell>
        </row>
        <row r="3096">
          <cell r="A3096">
            <v>114590</v>
          </cell>
          <cell r="B3096" t="str">
            <v/>
          </cell>
          <cell r="C3096">
            <v>7.5</v>
          </cell>
          <cell r="D3096">
            <v>0</v>
          </cell>
          <cell r="E3096">
            <v>7.5</v>
          </cell>
          <cell r="F3096">
            <v>7.65</v>
          </cell>
          <cell r="G3096">
            <v>7.86</v>
          </cell>
          <cell r="H3096">
            <v>8.4600000000000009</v>
          </cell>
          <cell r="I3096">
            <v>9.06</v>
          </cell>
        </row>
        <row r="3097">
          <cell r="A3097">
            <v>114600</v>
          </cell>
          <cell r="B3097" t="str">
            <v/>
          </cell>
          <cell r="C3097">
            <v>7.5</v>
          </cell>
          <cell r="D3097">
            <v>0</v>
          </cell>
          <cell r="E3097">
            <v>7.5</v>
          </cell>
          <cell r="F3097">
            <v>7.65</v>
          </cell>
          <cell r="G3097">
            <v>7.86</v>
          </cell>
          <cell r="H3097">
            <v>8.4600000000000009</v>
          </cell>
          <cell r="I3097">
            <v>9.06</v>
          </cell>
        </row>
        <row r="3098">
          <cell r="A3098">
            <v>114610</v>
          </cell>
          <cell r="B3098" t="str">
            <v/>
          </cell>
          <cell r="C3098">
            <v>7.5</v>
          </cell>
          <cell r="D3098">
            <v>0</v>
          </cell>
          <cell r="E3098">
            <v>7.5</v>
          </cell>
          <cell r="F3098">
            <v>7.65</v>
          </cell>
          <cell r="G3098">
            <v>7.86</v>
          </cell>
          <cell r="H3098">
            <v>8.4600000000000009</v>
          </cell>
          <cell r="I3098">
            <v>9.06</v>
          </cell>
        </row>
        <row r="3099">
          <cell r="A3099">
            <v>114620</v>
          </cell>
          <cell r="B3099" t="str">
            <v/>
          </cell>
          <cell r="C3099">
            <v>7.5</v>
          </cell>
          <cell r="D3099">
            <v>0</v>
          </cell>
          <cell r="E3099">
            <v>7.5</v>
          </cell>
          <cell r="F3099">
            <v>7.65</v>
          </cell>
          <cell r="G3099">
            <v>7.86</v>
          </cell>
          <cell r="H3099">
            <v>8.4600000000000009</v>
          </cell>
          <cell r="I3099">
            <v>9.06</v>
          </cell>
        </row>
        <row r="3100">
          <cell r="A3100">
            <v>114630</v>
          </cell>
          <cell r="B3100" t="str">
            <v/>
          </cell>
          <cell r="C3100">
            <v>7.5</v>
          </cell>
          <cell r="D3100">
            <v>0</v>
          </cell>
          <cell r="E3100">
            <v>7.5</v>
          </cell>
          <cell r="F3100">
            <v>7.65</v>
          </cell>
          <cell r="G3100">
            <v>7.86</v>
          </cell>
          <cell r="H3100">
            <v>8.4600000000000009</v>
          </cell>
          <cell r="I3100">
            <v>9.06</v>
          </cell>
        </row>
        <row r="3101">
          <cell r="A3101">
            <v>114640</v>
          </cell>
          <cell r="B3101" t="str">
            <v/>
          </cell>
          <cell r="C3101">
            <v>7.5</v>
          </cell>
          <cell r="D3101">
            <v>0</v>
          </cell>
          <cell r="E3101">
            <v>7.5</v>
          </cell>
          <cell r="F3101">
            <v>7.65</v>
          </cell>
          <cell r="G3101">
            <v>7.86</v>
          </cell>
          <cell r="H3101">
            <v>8.4600000000000009</v>
          </cell>
          <cell r="I3101">
            <v>9.06</v>
          </cell>
        </row>
        <row r="3102">
          <cell r="A3102">
            <v>114650</v>
          </cell>
          <cell r="B3102" t="str">
            <v/>
          </cell>
          <cell r="C3102">
            <v>7.5</v>
          </cell>
          <cell r="D3102">
            <v>0</v>
          </cell>
          <cell r="E3102">
            <v>7.5</v>
          </cell>
          <cell r="F3102">
            <v>7.65</v>
          </cell>
          <cell r="G3102">
            <v>7.86</v>
          </cell>
          <cell r="H3102">
            <v>8.4600000000000009</v>
          </cell>
          <cell r="I3102">
            <v>9.06</v>
          </cell>
        </row>
        <row r="3103">
          <cell r="A3103">
            <v>114660</v>
          </cell>
          <cell r="B3103" t="str">
            <v/>
          </cell>
          <cell r="C3103">
            <v>7.5</v>
          </cell>
          <cell r="D3103">
            <v>0</v>
          </cell>
          <cell r="E3103">
            <v>7.5</v>
          </cell>
          <cell r="F3103">
            <v>7.65</v>
          </cell>
          <cell r="G3103">
            <v>7.86</v>
          </cell>
          <cell r="H3103">
            <v>8.4600000000000009</v>
          </cell>
          <cell r="I3103">
            <v>9.06</v>
          </cell>
        </row>
        <row r="3104">
          <cell r="A3104">
            <v>114670</v>
          </cell>
          <cell r="B3104" t="str">
            <v/>
          </cell>
          <cell r="C3104">
            <v>7.5</v>
          </cell>
          <cell r="D3104">
            <v>0</v>
          </cell>
          <cell r="E3104">
            <v>7.5</v>
          </cell>
          <cell r="F3104">
            <v>7.65</v>
          </cell>
          <cell r="G3104">
            <v>7.86</v>
          </cell>
          <cell r="H3104">
            <v>8.4600000000000009</v>
          </cell>
          <cell r="I3104">
            <v>9.06</v>
          </cell>
        </row>
        <row r="3105">
          <cell r="A3105">
            <v>114680</v>
          </cell>
          <cell r="B3105" t="str">
            <v/>
          </cell>
          <cell r="C3105">
            <v>7.5</v>
          </cell>
          <cell r="D3105">
            <v>0</v>
          </cell>
          <cell r="E3105">
            <v>7.5</v>
          </cell>
          <cell r="F3105">
            <v>7.65</v>
          </cell>
          <cell r="G3105">
            <v>7.86</v>
          </cell>
          <cell r="H3105">
            <v>8.4600000000000009</v>
          </cell>
          <cell r="I3105">
            <v>9.06</v>
          </cell>
        </row>
        <row r="3106">
          <cell r="A3106">
            <v>114690</v>
          </cell>
          <cell r="B3106" t="str">
            <v/>
          </cell>
          <cell r="C3106">
            <v>7.5</v>
          </cell>
          <cell r="D3106">
            <v>0</v>
          </cell>
          <cell r="E3106">
            <v>7.5</v>
          </cell>
          <cell r="F3106">
            <v>7.65</v>
          </cell>
          <cell r="G3106">
            <v>7.86</v>
          </cell>
          <cell r="H3106">
            <v>8.4600000000000009</v>
          </cell>
          <cell r="I3106">
            <v>9.06</v>
          </cell>
        </row>
        <row r="3107">
          <cell r="A3107">
            <v>114700</v>
          </cell>
          <cell r="B3107" t="str">
            <v/>
          </cell>
          <cell r="C3107">
            <v>7.5</v>
          </cell>
          <cell r="D3107">
            <v>0</v>
          </cell>
          <cell r="E3107">
            <v>7.5</v>
          </cell>
          <cell r="F3107">
            <v>7.65</v>
          </cell>
          <cell r="G3107">
            <v>7.86</v>
          </cell>
          <cell r="H3107">
            <v>8.4600000000000009</v>
          </cell>
          <cell r="I3107">
            <v>9.06</v>
          </cell>
        </row>
        <row r="3108">
          <cell r="A3108">
            <v>114710</v>
          </cell>
          <cell r="B3108" t="str">
            <v/>
          </cell>
          <cell r="C3108">
            <v>7.5</v>
          </cell>
          <cell r="D3108">
            <v>0</v>
          </cell>
          <cell r="E3108">
            <v>7.5</v>
          </cell>
          <cell r="F3108">
            <v>7.65</v>
          </cell>
          <cell r="G3108">
            <v>7.86</v>
          </cell>
          <cell r="H3108">
            <v>8.4600000000000009</v>
          </cell>
          <cell r="I3108">
            <v>9.06</v>
          </cell>
        </row>
        <row r="3109">
          <cell r="A3109">
            <v>114720</v>
          </cell>
          <cell r="B3109" t="str">
            <v/>
          </cell>
          <cell r="C3109">
            <v>7.5</v>
          </cell>
          <cell r="D3109">
            <v>0</v>
          </cell>
          <cell r="E3109">
            <v>7.5</v>
          </cell>
          <cell r="F3109">
            <v>7.65</v>
          </cell>
          <cell r="G3109">
            <v>7.86</v>
          </cell>
          <cell r="H3109">
            <v>8.4600000000000009</v>
          </cell>
          <cell r="I3109">
            <v>9.06</v>
          </cell>
        </row>
        <row r="3110">
          <cell r="A3110">
            <v>114730</v>
          </cell>
          <cell r="B3110" t="str">
            <v/>
          </cell>
          <cell r="C3110">
            <v>7.5</v>
          </cell>
          <cell r="D3110">
            <v>0</v>
          </cell>
          <cell r="E3110">
            <v>7.5</v>
          </cell>
          <cell r="F3110">
            <v>7.65</v>
          </cell>
          <cell r="G3110">
            <v>7.86</v>
          </cell>
          <cell r="H3110">
            <v>8.4600000000000009</v>
          </cell>
          <cell r="I3110">
            <v>9.06</v>
          </cell>
        </row>
        <row r="3111">
          <cell r="A3111">
            <v>114740</v>
          </cell>
          <cell r="B3111" t="str">
            <v/>
          </cell>
          <cell r="C3111">
            <v>7.5</v>
          </cell>
          <cell r="D3111">
            <v>0</v>
          </cell>
          <cell r="E3111">
            <v>7.5</v>
          </cell>
          <cell r="F3111">
            <v>7.65</v>
          </cell>
          <cell r="G3111">
            <v>7.86</v>
          </cell>
          <cell r="H3111">
            <v>8.4600000000000009</v>
          </cell>
          <cell r="I3111">
            <v>9.06</v>
          </cell>
        </row>
        <row r="3112">
          <cell r="A3112">
            <v>114750</v>
          </cell>
          <cell r="B3112" t="str">
            <v/>
          </cell>
          <cell r="C3112">
            <v>7.5</v>
          </cell>
          <cell r="D3112">
            <v>0</v>
          </cell>
          <cell r="E3112">
            <v>7.5</v>
          </cell>
          <cell r="F3112">
            <v>7.65</v>
          </cell>
          <cell r="G3112">
            <v>7.86</v>
          </cell>
          <cell r="H3112">
            <v>8.4600000000000009</v>
          </cell>
          <cell r="I3112">
            <v>9.06</v>
          </cell>
        </row>
        <row r="3113">
          <cell r="A3113">
            <v>114760</v>
          </cell>
          <cell r="B3113" t="str">
            <v/>
          </cell>
          <cell r="C3113">
            <v>7.5</v>
          </cell>
          <cell r="D3113">
            <v>0</v>
          </cell>
          <cell r="E3113">
            <v>7.5</v>
          </cell>
          <cell r="F3113">
            <v>7.65</v>
          </cell>
          <cell r="G3113">
            <v>7.86</v>
          </cell>
          <cell r="H3113">
            <v>8.4600000000000009</v>
          </cell>
          <cell r="I3113">
            <v>9.06</v>
          </cell>
        </row>
        <row r="3114">
          <cell r="A3114">
            <v>114770</v>
          </cell>
          <cell r="B3114" t="str">
            <v/>
          </cell>
          <cell r="C3114">
            <v>7.5</v>
          </cell>
          <cell r="D3114">
            <v>0</v>
          </cell>
          <cell r="E3114">
            <v>7.5</v>
          </cell>
          <cell r="F3114">
            <v>7.65</v>
          </cell>
          <cell r="G3114">
            <v>7.86</v>
          </cell>
          <cell r="H3114">
            <v>8.4600000000000009</v>
          </cell>
          <cell r="I3114">
            <v>9.06</v>
          </cell>
        </row>
        <row r="3115">
          <cell r="A3115">
            <v>114780</v>
          </cell>
          <cell r="B3115" t="str">
            <v/>
          </cell>
          <cell r="C3115">
            <v>7.5</v>
          </cell>
          <cell r="D3115">
            <v>0</v>
          </cell>
          <cell r="E3115">
            <v>7.5</v>
          </cell>
          <cell r="F3115">
            <v>7.65</v>
          </cell>
          <cell r="G3115">
            <v>7.86</v>
          </cell>
          <cell r="H3115">
            <v>8.4600000000000009</v>
          </cell>
          <cell r="I3115">
            <v>9.06</v>
          </cell>
        </row>
        <row r="3116">
          <cell r="A3116">
            <v>114790</v>
          </cell>
          <cell r="B3116" t="str">
            <v/>
          </cell>
          <cell r="C3116">
            <v>7.5</v>
          </cell>
          <cell r="D3116">
            <v>0</v>
          </cell>
          <cell r="E3116">
            <v>7.5</v>
          </cell>
          <cell r="F3116">
            <v>7.65</v>
          </cell>
          <cell r="G3116">
            <v>7.86</v>
          </cell>
          <cell r="H3116">
            <v>8.4600000000000009</v>
          </cell>
          <cell r="I3116">
            <v>9.06</v>
          </cell>
        </row>
        <row r="3117">
          <cell r="A3117">
            <v>114800</v>
          </cell>
          <cell r="B3117" t="str">
            <v/>
          </cell>
          <cell r="C3117">
            <v>7.5</v>
          </cell>
          <cell r="D3117">
            <v>0</v>
          </cell>
          <cell r="E3117">
            <v>7.5</v>
          </cell>
          <cell r="F3117">
            <v>7.65</v>
          </cell>
          <cell r="G3117">
            <v>7.86</v>
          </cell>
          <cell r="H3117">
            <v>8.4600000000000009</v>
          </cell>
          <cell r="I3117">
            <v>9.06</v>
          </cell>
        </row>
        <row r="3118">
          <cell r="A3118">
            <v>114810</v>
          </cell>
          <cell r="B3118" t="str">
            <v/>
          </cell>
          <cell r="C3118">
            <v>7.5</v>
          </cell>
          <cell r="D3118">
            <v>0</v>
          </cell>
          <cell r="E3118">
            <v>7.5</v>
          </cell>
          <cell r="F3118">
            <v>7.65</v>
          </cell>
          <cell r="G3118">
            <v>7.86</v>
          </cell>
          <cell r="H3118">
            <v>8.4600000000000009</v>
          </cell>
          <cell r="I3118">
            <v>9.06</v>
          </cell>
        </row>
        <row r="3119">
          <cell r="A3119">
            <v>114820</v>
          </cell>
          <cell r="B3119" t="str">
            <v/>
          </cell>
          <cell r="C3119">
            <v>7.5</v>
          </cell>
          <cell r="D3119">
            <v>0</v>
          </cell>
          <cell r="E3119">
            <v>7.5</v>
          </cell>
          <cell r="F3119">
            <v>7.65</v>
          </cell>
          <cell r="G3119">
            <v>7.86</v>
          </cell>
          <cell r="H3119">
            <v>8.4600000000000009</v>
          </cell>
          <cell r="I3119">
            <v>9.06</v>
          </cell>
        </row>
        <row r="3120">
          <cell r="A3120">
            <v>114830</v>
          </cell>
          <cell r="B3120" t="str">
            <v/>
          </cell>
          <cell r="C3120">
            <v>7.5</v>
          </cell>
          <cell r="D3120">
            <v>0</v>
          </cell>
          <cell r="E3120">
            <v>7.5</v>
          </cell>
          <cell r="F3120">
            <v>7.65</v>
          </cell>
          <cell r="G3120">
            <v>7.86</v>
          </cell>
          <cell r="H3120">
            <v>8.4600000000000009</v>
          </cell>
          <cell r="I3120">
            <v>9.06</v>
          </cell>
        </row>
        <row r="3121">
          <cell r="A3121">
            <v>114840</v>
          </cell>
          <cell r="B3121" t="str">
            <v/>
          </cell>
          <cell r="C3121">
            <v>7.5</v>
          </cell>
          <cell r="D3121">
            <v>0</v>
          </cell>
          <cell r="E3121">
            <v>7.5</v>
          </cell>
          <cell r="F3121">
            <v>7.65</v>
          </cell>
          <cell r="G3121">
            <v>7.86</v>
          </cell>
          <cell r="H3121">
            <v>8.4600000000000009</v>
          </cell>
          <cell r="I3121">
            <v>9.06</v>
          </cell>
        </row>
        <row r="3122">
          <cell r="A3122">
            <v>114850</v>
          </cell>
          <cell r="B3122" t="str">
            <v/>
          </cell>
          <cell r="C3122">
            <v>7.5</v>
          </cell>
          <cell r="D3122">
            <v>0</v>
          </cell>
          <cell r="E3122">
            <v>7.5</v>
          </cell>
          <cell r="F3122">
            <v>7.65</v>
          </cell>
          <cell r="G3122">
            <v>7.86</v>
          </cell>
          <cell r="H3122">
            <v>8.4600000000000009</v>
          </cell>
          <cell r="I3122">
            <v>9.06</v>
          </cell>
        </row>
        <row r="3123">
          <cell r="A3123">
            <v>114860</v>
          </cell>
          <cell r="B3123" t="str">
            <v/>
          </cell>
          <cell r="C3123">
            <v>7.5</v>
          </cell>
          <cell r="D3123">
            <v>0</v>
          </cell>
          <cell r="E3123">
            <v>7.5</v>
          </cell>
          <cell r="F3123">
            <v>7.65</v>
          </cell>
          <cell r="G3123">
            <v>7.86</v>
          </cell>
          <cell r="H3123">
            <v>8.4600000000000009</v>
          </cell>
          <cell r="I3123">
            <v>9.06</v>
          </cell>
        </row>
        <row r="3124">
          <cell r="A3124">
            <v>114870</v>
          </cell>
          <cell r="B3124" t="str">
            <v/>
          </cell>
          <cell r="C3124">
            <v>7.5</v>
          </cell>
          <cell r="D3124">
            <v>0</v>
          </cell>
          <cell r="E3124">
            <v>7.5</v>
          </cell>
          <cell r="F3124">
            <v>7.65</v>
          </cell>
          <cell r="G3124">
            <v>7.86</v>
          </cell>
          <cell r="H3124">
            <v>8.4600000000000009</v>
          </cell>
          <cell r="I3124">
            <v>9.06</v>
          </cell>
        </row>
        <row r="3125">
          <cell r="A3125">
            <v>114880</v>
          </cell>
          <cell r="B3125" t="str">
            <v/>
          </cell>
          <cell r="C3125">
            <v>7.5</v>
          </cell>
          <cell r="D3125">
            <v>0</v>
          </cell>
          <cell r="E3125">
            <v>7.5</v>
          </cell>
          <cell r="F3125">
            <v>7.65</v>
          </cell>
          <cell r="G3125">
            <v>7.86</v>
          </cell>
          <cell r="H3125">
            <v>8.4600000000000009</v>
          </cell>
          <cell r="I3125">
            <v>9.06</v>
          </cell>
        </row>
        <row r="3126">
          <cell r="A3126">
            <v>114890</v>
          </cell>
          <cell r="B3126" t="str">
            <v/>
          </cell>
          <cell r="C3126">
            <v>7.5</v>
          </cell>
          <cell r="D3126">
            <v>0</v>
          </cell>
          <cell r="E3126">
            <v>7.5</v>
          </cell>
          <cell r="F3126">
            <v>7.65</v>
          </cell>
          <cell r="G3126">
            <v>7.86</v>
          </cell>
          <cell r="H3126">
            <v>8.4600000000000009</v>
          </cell>
          <cell r="I3126">
            <v>9.06</v>
          </cell>
        </row>
        <row r="3127">
          <cell r="A3127">
            <v>114900</v>
          </cell>
          <cell r="B3127" t="str">
            <v/>
          </cell>
          <cell r="C3127">
            <v>7.5</v>
          </cell>
          <cell r="D3127">
            <v>0</v>
          </cell>
          <cell r="E3127">
            <v>7.5</v>
          </cell>
          <cell r="F3127">
            <v>7.65</v>
          </cell>
          <cell r="G3127">
            <v>7.86</v>
          </cell>
          <cell r="H3127">
            <v>8.4600000000000009</v>
          </cell>
          <cell r="I3127">
            <v>9.06</v>
          </cell>
        </row>
        <row r="3128">
          <cell r="A3128">
            <v>114910</v>
          </cell>
          <cell r="B3128" t="str">
            <v/>
          </cell>
          <cell r="C3128">
            <v>7.5</v>
          </cell>
          <cell r="D3128">
            <v>0</v>
          </cell>
          <cell r="E3128">
            <v>7.5</v>
          </cell>
          <cell r="F3128">
            <v>7.65</v>
          </cell>
          <cell r="G3128">
            <v>7.86</v>
          </cell>
          <cell r="H3128">
            <v>8.4600000000000009</v>
          </cell>
          <cell r="I3128">
            <v>9.06</v>
          </cell>
        </row>
        <row r="3129">
          <cell r="A3129">
            <v>114920</v>
          </cell>
          <cell r="B3129" t="str">
            <v/>
          </cell>
          <cell r="C3129">
            <v>7.5</v>
          </cell>
          <cell r="D3129">
            <v>0</v>
          </cell>
          <cell r="E3129">
            <v>7.5</v>
          </cell>
          <cell r="F3129">
            <v>7.65</v>
          </cell>
          <cell r="G3129">
            <v>7.86</v>
          </cell>
          <cell r="H3129">
            <v>8.4600000000000009</v>
          </cell>
          <cell r="I3129">
            <v>9.06</v>
          </cell>
        </row>
        <row r="3130">
          <cell r="A3130">
            <v>114930</v>
          </cell>
          <cell r="B3130" t="str">
            <v/>
          </cell>
          <cell r="C3130">
            <v>7.5</v>
          </cell>
          <cell r="D3130">
            <v>0</v>
          </cell>
          <cell r="E3130">
            <v>7.5</v>
          </cell>
          <cell r="F3130">
            <v>7.65</v>
          </cell>
          <cell r="G3130">
            <v>7.86</v>
          </cell>
          <cell r="H3130">
            <v>8.4600000000000009</v>
          </cell>
          <cell r="I3130">
            <v>9.06</v>
          </cell>
        </row>
        <row r="3131">
          <cell r="A3131">
            <v>114940</v>
          </cell>
          <cell r="B3131" t="str">
            <v/>
          </cell>
          <cell r="C3131">
            <v>7.5</v>
          </cell>
          <cell r="D3131">
            <v>0</v>
          </cell>
          <cell r="E3131">
            <v>7.5</v>
          </cell>
          <cell r="F3131">
            <v>7.65</v>
          </cell>
          <cell r="G3131">
            <v>7.86</v>
          </cell>
          <cell r="H3131">
            <v>8.4600000000000009</v>
          </cell>
          <cell r="I3131">
            <v>9.06</v>
          </cell>
        </row>
        <row r="3132">
          <cell r="A3132">
            <v>114950</v>
          </cell>
          <cell r="B3132" t="str">
            <v/>
          </cell>
          <cell r="C3132">
            <v>7.5</v>
          </cell>
          <cell r="D3132">
            <v>0</v>
          </cell>
          <cell r="E3132">
            <v>7.5</v>
          </cell>
          <cell r="F3132">
            <v>7.65</v>
          </cell>
          <cell r="G3132">
            <v>7.86</v>
          </cell>
          <cell r="H3132">
            <v>8.4600000000000009</v>
          </cell>
          <cell r="I3132">
            <v>9.06</v>
          </cell>
        </row>
        <row r="3133">
          <cell r="A3133">
            <v>114960</v>
          </cell>
          <cell r="B3133" t="str">
            <v/>
          </cell>
          <cell r="C3133">
            <v>7.5</v>
          </cell>
          <cell r="D3133">
            <v>0</v>
          </cell>
          <cell r="E3133">
            <v>7.5</v>
          </cell>
          <cell r="F3133">
            <v>7.65</v>
          </cell>
          <cell r="G3133">
            <v>7.86</v>
          </cell>
          <cell r="H3133">
            <v>8.4600000000000009</v>
          </cell>
          <cell r="I3133">
            <v>9.06</v>
          </cell>
        </row>
        <row r="3134">
          <cell r="A3134">
            <v>114970</v>
          </cell>
          <cell r="B3134" t="str">
            <v/>
          </cell>
          <cell r="C3134">
            <v>7.5</v>
          </cell>
          <cell r="D3134">
            <v>0</v>
          </cell>
          <cell r="E3134">
            <v>7.5</v>
          </cell>
          <cell r="F3134">
            <v>7.65</v>
          </cell>
          <cell r="G3134">
            <v>7.86</v>
          </cell>
          <cell r="H3134">
            <v>8.4600000000000009</v>
          </cell>
          <cell r="I3134">
            <v>9.06</v>
          </cell>
        </row>
        <row r="3135">
          <cell r="A3135">
            <v>114980</v>
          </cell>
          <cell r="B3135" t="str">
            <v/>
          </cell>
          <cell r="C3135">
            <v>7.5</v>
          </cell>
          <cell r="D3135">
            <v>0</v>
          </cell>
          <cell r="E3135">
            <v>7.5</v>
          </cell>
          <cell r="F3135">
            <v>7.65</v>
          </cell>
          <cell r="G3135">
            <v>7.86</v>
          </cell>
          <cell r="H3135">
            <v>8.4600000000000009</v>
          </cell>
          <cell r="I3135">
            <v>9.06</v>
          </cell>
        </row>
        <row r="3136">
          <cell r="A3136">
            <v>114990</v>
          </cell>
          <cell r="B3136" t="str">
            <v/>
          </cell>
          <cell r="C3136">
            <v>7.5</v>
          </cell>
          <cell r="D3136">
            <v>0</v>
          </cell>
          <cell r="E3136">
            <v>7.5</v>
          </cell>
          <cell r="F3136">
            <v>7.65</v>
          </cell>
          <cell r="G3136">
            <v>7.86</v>
          </cell>
          <cell r="H3136">
            <v>8.4600000000000009</v>
          </cell>
          <cell r="I3136">
            <v>9.06</v>
          </cell>
        </row>
        <row r="3137">
          <cell r="A3137">
            <v>115000</v>
          </cell>
          <cell r="B3137" t="str">
            <v/>
          </cell>
          <cell r="C3137">
            <v>7.5</v>
          </cell>
          <cell r="D3137">
            <v>0</v>
          </cell>
          <cell r="E3137">
            <v>7.5</v>
          </cell>
          <cell r="F3137">
            <v>7.65</v>
          </cell>
          <cell r="G3137">
            <v>7.86</v>
          </cell>
          <cell r="H3137">
            <v>8.4600000000000009</v>
          </cell>
          <cell r="I3137">
            <v>9.06</v>
          </cell>
        </row>
        <row r="3156">
          <cell r="A3156">
            <v>115000</v>
          </cell>
          <cell r="B3156" t="str">
            <v/>
          </cell>
          <cell r="C3156">
            <v>7.5</v>
          </cell>
          <cell r="D3156">
            <v>0</v>
          </cell>
          <cell r="E3156">
            <v>7.5</v>
          </cell>
          <cell r="F3156">
            <v>7.65</v>
          </cell>
          <cell r="G3156">
            <v>7.86</v>
          </cell>
          <cell r="H3156">
            <v>8.4600000000000009</v>
          </cell>
          <cell r="I3156">
            <v>9.06</v>
          </cell>
        </row>
        <row r="3157">
          <cell r="A3157">
            <v>115010</v>
          </cell>
          <cell r="B3157" t="str">
            <v/>
          </cell>
          <cell r="C3157">
            <v>7.5</v>
          </cell>
          <cell r="D3157">
            <v>0</v>
          </cell>
          <cell r="E3157">
            <v>7.5</v>
          </cell>
          <cell r="F3157">
            <v>7.65</v>
          </cell>
          <cell r="G3157">
            <v>7.86</v>
          </cell>
          <cell r="H3157">
            <v>8.4600000000000009</v>
          </cell>
          <cell r="I3157">
            <v>9.06</v>
          </cell>
        </row>
        <row r="3158">
          <cell r="A3158">
            <v>115020</v>
          </cell>
          <cell r="B3158" t="str">
            <v/>
          </cell>
          <cell r="C3158">
            <v>7.5</v>
          </cell>
          <cell r="D3158">
            <v>0</v>
          </cell>
          <cell r="E3158">
            <v>7.5</v>
          </cell>
          <cell r="F3158">
            <v>7.65</v>
          </cell>
          <cell r="G3158">
            <v>7.86</v>
          </cell>
          <cell r="H3158">
            <v>8.4600000000000009</v>
          </cell>
          <cell r="I3158">
            <v>9.06</v>
          </cell>
        </row>
        <row r="3159">
          <cell r="A3159">
            <v>115030</v>
          </cell>
          <cell r="B3159" t="str">
            <v/>
          </cell>
          <cell r="C3159">
            <v>7.5</v>
          </cell>
          <cell r="D3159">
            <v>0</v>
          </cell>
          <cell r="E3159">
            <v>7.5</v>
          </cell>
          <cell r="F3159">
            <v>7.65</v>
          </cell>
          <cell r="G3159">
            <v>7.86</v>
          </cell>
          <cell r="H3159">
            <v>8.4600000000000009</v>
          </cell>
          <cell r="I3159">
            <v>9.06</v>
          </cell>
        </row>
        <row r="3160">
          <cell r="A3160">
            <v>115040</v>
          </cell>
          <cell r="B3160" t="str">
            <v/>
          </cell>
          <cell r="C3160">
            <v>7.5</v>
          </cell>
          <cell r="D3160">
            <v>0</v>
          </cell>
          <cell r="E3160">
            <v>7.5</v>
          </cell>
          <cell r="F3160">
            <v>7.65</v>
          </cell>
          <cell r="G3160">
            <v>7.86</v>
          </cell>
          <cell r="H3160">
            <v>8.4600000000000009</v>
          </cell>
          <cell r="I3160">
            <v>9.06</v>
          </cell>
        </row>
        <row r="3161">
          <cell r="A3161">
            <v>115050</v>
          </cell>
          <cell r="B3161" t="str">
            <v/>
          </cell>
          <cell r="C3161">
            <v>7.5</v>
          </cell>
          <cell r="D3161">
            <v>0</v>
          </cell>
          <cell r="E3161">
            <v>7.5</v>
          </cell>
          <cell r="F3161">
            <v>7.65</v>
          </cell>
          <cell r="G3161">
            <v>7.86</v>
          </cell>
          <cell r="H3161">
            <v>8.4600000000000009</v>
          </cell>
          <cell r="I3161">
            <v>9.06</v>
          </cell>
        </row>
        <row r="3162">
          <cell r="A3162">
            <v>115060</v>
          </cell>
          <cell r="B3162" t="str">
            <v/>
          </cell>
          <cell r="C3162">
            <v>7.5</v>
          </cell>
          <cell r="D3162">
            <v>0</v>
          </cell>
          <cell r="E3162">
            <v>7.5</v>
          </cell>
          <cell r="F3162">
            <v>7.65</v>
          </cell>
          <cell r="G3162">
            <v>7.86</v>
          </cell>
          <cell r="H3162">
            <v>8.4600000000000009</v>
          </cell>
          <cell r="I3162">
            <v>9.06</v>
          </cell>
        </row>
        <row r="3163">
          <cell r="A3163">
            <v>115070</v>
          </cell>
          <cell r="B3163" t="str">
            <v/>
          </cell>
          <cell r="C3163">
            <v>7.5</v>
          </cell>
          <cell r="D3163">
            <v>0</v>
          </cell>
          <cell r="E3163">
            <v>7.5</v>
          </cell>
          <cell r="F3163">
            <v>7.65</v>
          </cell>
          <cell r="G3163">
            <v>7.86</v>
          </cell>
          <cell r="H3163">
            <v>8.4600000000000009</v>
          </cell>
          <cell r="I3163">
            <v>9.06</v>
          </cell>
        </row>
        <row r="3164">
          <cell r="A3164">
            <v>115080</v>
          </cell>
          <cell r="B3164" t="str">
            <v/>
          </cell>
          <cell r="C3164">
            <v>7.5</v>
          </cell>
          <cell r="D3164">
            <v>0</v>
          </cell>
          <cell r="E3164">
            <v>7.5</v>
          </cell>
          <cell r="F3164">
            <v>7.65</v>
          </cell>
          <cell r="G3164">
            <v>7.86</v>
          </cell>
          <cell r="H3164">
            <v>8.4600000000000009</v>
          </cell>
          <cell r="I3164">
            <v>9.06</v>
          </cell>
        </row>
        <row r="3165">
          <cell r="A3165">
            <v>115090</v>
          </cell>
          <cell r="B3165" t="str">
            <v/>
          </cell>
          <cell r="C3165">
            <v>7.5</v>
          </cell>
          <cell r="D3165">
            <v>0</v>
          </cell>
          <cell r="E3165">
            <v>7.5</v>
          </cell>
          <cell r="F3165">
            <v>7.65</v>
          </cell>
          <cell r="G3165">
            <v>7.86</v>
          </cell>
          <cell r="H3165">
            <v>8.4600000000000009</v>
          </cell>
          <cell r="I3165">
            <v>9.06</v>
          </cell>
        </row>
        <row r="3166">
          <cell r="A3166">
            <v>115100</v>
          </cell>
          <cell r="B3166" t="str">
            <v/>
          </cell>
          <cell r="C3166">
            <v>7.5</v>
          </cell>
          <cell r="D3166">
            <v>0</v>
          </cell>
          <cell r="E3166">
            <v>7.5</v>
          </cell>
          <cell r="F3166">
            <v>7.65</v>
          </cell>
          <cell r="G3166">
            <v>7.86</v>
          </cell>
          <cell r="H3166">
            <v>8.4600000000000009</v>
          </cell>
          <cell r="I3166">
            <v>9.06</v>
          </cell>
        </row>
        <row r="3167">
          <cell r="A3167">
            <v>115110</v>
          </cell>
          <cell r="B3167" t="str">
            <v/>
          </cell>
          <cell r="C3167">
            <v>7.5</v>
          </cell>
          <cell r="D3167">
            <v>0</v>
          </cell>
          <cell r="E3167">
            <v>7.5</v>
          </cell>
          <cell r="F3167">
            <v>7.65</v>
          </cell>
          <cell r="G3167">
            <v>7.86</v>
          </cell>
          <cell r="H3167">
            <v>8.4600000000000009</v>
          </cell>
          <cell r="I3167">
            <v>9.06</v>
          </cell>
        </row>
        <row r="3168">
          <cell r="A3168">
            <v>115120</v>
          </cell>
          <cell r="B3168" t="str">
            <v/>
          </cell>
          <cell r="C3168">
            <v>7.5</v>
          </cell>
          <cell r="D3168">
            <v>0</v>
          </cell>
          <cell r="E3168">
            <v>7.5</v>
          </cell>
          <cell r="F3168">
            <v>7.65</v>
          </cell>
          <cell r="G3168">
            <v>7.86</v>
          </cell>
          <cell r="H3168">
            <v>8.4600000000000009</v>
          </cell>
          <cell r="I3168">
            <v>9.06</v>
          </cell>
        </row>
        <row r="3169">
          <cell r="A3169">
            <v>115130</v>
          </cell>
          <cell r="B3169" t="str">
            <v/>
          </cell>
          <cell r="C3169">
            <v>7.5</v>
          </cell>
          <cell r="D3169">
            <v>0</v>
          </cell>
          <cell r="E3169">
            <v>7.5</v>
          </cell>
          <cell r="F3169">
            <v>7.65</v>
          </cell>
          <cell r="G3169">
            <v>7.86</v>
          </cell>
          <cell r="H3169">
            <v>8.4600000000000009</v>
          </cell>
          <cell r="I3169">
            <v>9.06</v>
          </cell>
        </row>
        <row r="3170">
          <cell r="A3170">
            <v>115140</v>
          </cell>
          <cell r="B3170" t="str">
            <v/>
          </cell>
          <cell r="C3170">
            <v>7.5</v>
          </cell>
          <cell r="D3170">
            <v>0</v>
          </cell>
          <cell r="E3170">
            <v>7.5</v>
          </cell>
          <cell r="F3170">
            <v>7.65</v>
          </cell>
          <cell r="G3170">
            <v>7.86</v>
          </cell>
          <cell r="H3170">
            <v>8.4600000000000009</v>
          </cell>
          <cell r="I3170">
            <v>9.06</v>
          </cell>
        </row>
        <row r="3171">
          <cell r="A3171">
            <v>115150</v>
          </cell>
          <cell r="B3171" t="str">
            <v/>
          </cell>
          <cell r="C3171">
            <v>7.5</v>
          </cell>
          <cell r="D3171">
            <v>0</v>
          </cell>
          <cell r="E3171">
            <v>7.5</v>
          </cell>
          <cell r="F3171">
            <v>7.65</v>
          </cell>
          <cell r="G3171">
            <v>7.86</v>
          </cell>
          <cell r="H3171">
            <v>8.4600000000000009</v>
          </cell>
          <cell r="I3171">
            <v>9.06</v>
          </cell>
        </row>
        <row r="3172">
          <cell r="A3172">
            <v>115151.66</v>
          </cell>
          <cell r="B3172" t="str">
            <v>BS</v>
          </cell>
          <cell r="C3172">
            <v>7.5</v>
          </cell>
          <cell r="D3172">
            <v>0</v>
          </cell>
          <cell r="E3172">
            <v>7.5</v>
          </cell>
          <cell r="F3172">
            <v>7.65</v>
          </cell>
          <cell r="G3172">
            <v>7.86</v>
          </cell>
          <cell r="H3172">
            <v>8.4600000000000009</v>
          </cell>
          <cell r="I3172">
            <v>9.06</v>
          </cell>
        </row>
        <row r="3173">
          <cell r="A3173">
            <v>115160</v>
          </cell>
          <cell r="B3173" t="str">
            <v/>
          </cell>
          <cell r="C3173">
            <v>7.5</v>
          </cell>
          <cell r="D3173">
            <v>0</v>
          </cell>
          <cell r="E3173">
            <v>7.5</v>
          </cell>
          <cell r="F3173">
            <v>7.65</v>
          </cell>
          <cell r="G3173">
            <v>7.86</v>
          </cell>
          <cell r="H3173">
            <v>8.4600000000000009</v>
          </cell>
          <cell r="I3173">
            <v>9.06</v>
          </cell>
        </row>
        <row r="3174">
          <cell r="A3174">
            <v>115170</v>
          </cell>
          <cell r="B3174" t="str">
            <v/>
          </cell>
          <cell r="C3174">
            <v>7.5</v>
          </cell>
          <cell r="D3174">
            <v>0</v>
          </cell>
          <cell r="E3174">
            <v>7.5</v>
          </cell>
          <cell r="F3174">
            <v>7.65</v>
          </cell>
          <cell r="G3174">
            <v>7.86</v>
          </cell>
          <cell r="H3174">
            <v>8.4600000000000009</v>
          </cell>
          <cell r="I3174">
            <v>9.06</v>
          </cell>
        </row>
        <row r="3175">
          <cell r="A3175">
            <v>115180</v>
          </cell>
          <cell r="B3175" t="str">
            <v/>
          </cell>
          <cell r="C3175">
            <v>7.5</v>
          </cell>
          <cell r="D3175">
            <v>0</v>
          </cell>
          <cell r="E3175">
            <v>7.5</v>
          </cell>
          <cell r="F3175">
            <v>7.65</v>
          </cell>
          <cell r="G3175">
            <v>7.86</v>
          </cell>
          <cell r="H3175">
            <v>8.4600000000000009</v>
          </cell>
          <cell r="I3175">
            <v>9.06</v>
          </cell>
        </row>
        <row r="3176">
          <cell r="A3176">
            <v>115181.66</v>
          </cell>
          <cell r="B3176" t="str">
            <v>PX</v>
          </cell>
          <cell r="C3176">
            <v>7.5</v>
          </cell>
          <cell r="D3176">
            <v>0</v>
          </cell>
          <cell r="E3176">
            <v>7.5</v>
          </cell>
          <cell r="F3176">
            <v>7.65</v>
          </cell>
          <cell r="G3176">
            <v>7.86</v>
          </cell>
          <cell r="H3176">
            <v>8.4600000000000009</v>
          </cell>
          <cell r="I3176">
            <v>9.06</v>
          </cell>
        </row>
        <row r="3177">
          <cell r="A3177">
            <v>115190</v>
          </cell>
          <cell r="B3177" t="str">
            <v/>
          </cell>
          <cell r="C3177">
            <v>7.5</v>
          </cell>
          <cell r="D3177">
            <v>0.13</v>
          </cell>
          <cell r="E3177">
            <v>7.63</v>
          </cell>
          <cell r="F3177">
            <v>7.78</v>
          </cell>
          <cell r="G3177">
            <v>7.99</v>
          </cell>
          <cell r="H3177">
            <v>8.59</v>
          </cell>
          <cell r="I3177">
            <v>9.19</v>
          </cell>
        </row>
        <row r="3178">
          <cell r="A3178">
            <v>115200</v>
          </cell>
          <cell r="B3178" t="str">
            <v/>
          </cell>
          <cell r="C3178">
            <v>7.5</v>
          </cell>
          <cell r="D3178">
            <v>0.28000000000000003</v>
          </cell>
          <cell r="E3178">
            <v>7.78</v>
          </cell>
          <cell r="F3178">
            <v>7.9300000000000006</v>
          </cell>
          <cell r="G3178">
            <v>8.14</v>
          </cell>
          <cell r="H3178">
            <v>8.74</v>
          </cell>
          <cell r="I3178">
            <v>9.34</v>
          </cell>
        </row>
        <row r="3179">
          <cell r="A3179">
            <v>115201.66</v>
          </cell>
          <cell r="B3179" t="str">
            <v>PC</v>
          </cell>
          <cell r="C3179">
            <v>7.5</v>
          </cell>
          <cell r="D3179">
            <v>0.3</v>
          </cell>
          <cell r="E3179">
            <v>7.8</v>
          </cell>
          <cell r="F3179">
            <v>7.95</v>
          </cell>
          <cell r="G3179">
            <v>8.16</v>
          </cell>
          <cell r="H3179">
            <v>8.76</v>
          </cell>
          <cell r="I3179">
            <v>9.36</v>
          </cell>
        </row>
        <row r="3180">
          <cell r="A3180">
            <v>115210</v>
          </cell>
          <cell r="B3180" t="str">
            <v/>
          </cell>
          <cell r="C3180">
            <v>7.5</v>
          </cell>
          <cell r="D3180">
            <v>0.42999999999999794</v>
          </cell>
          <cell r="E3180">
            <v>7.9299999999999979</v>
          </cell>
          <cell r="F3180">
            <v>8.0799999999999983</v>
          </cell>
          <cell r="G3180">
            <v>8.2899999999999991</v>
          </cell>
          <cell r="H3180">
            <v>8.8899999999999988</v>
          </cell>
          <cell r="I3180">
            <v>9.4899999999999984</v>
          </cell>
        </row>
        <row r="3181">
          <cell r="A3181">
            <v>115211.66</v>
          </cell>
          <cell r="B3181" t="str">
            <v>PY</v>
          </cell>
          <cell r="C3181">
            <v>7.5</v>
          </cell>
          <cell r="D3181">
            <v>0.44999999999999929</v>
          </cell>
          <cell r="E3181">
            <v>7.9499999999999993</v>
          </cell>
          <cell r="F3181">
            <v>8.1</v>
          </cell>
          <cell r="G3181">
            <v>8.31</v>
          </cell>
          <cell r="H3181">
            <v>8.91</v>
          </cell>
          <cell r="I3181">
            <v>9.51</v>
          </cell>
        </row>
        <row r="3182">
          <cell r="A3182">
            <v>115220</v>
          </cell>
          <cell r="B3182" t="str">
            <v/>
          </cell>
          <cell r="C3182">
            <v>7.5</v>
          </cell>
          <cell r="D3182">
            <v>0.57999999999999996</v>
          </cell>
          <cell r="E3182">
            <v>8.08</v>
          </cell>
          <cell r="F3182">
            <v>8.23</v>
          </cell>
          <cell r="G3182">
            <v>8.4400000000000013</v>
          </cell>
          <cell r="H3182">
            <v>9.0400000000000009</v>
          </cell>
          <cell r="I3182">
            <v>9.64</v>
          </cell>
        </row>
        <row r="3183">
          <cell r="A3183">
            <v>115221.66</v>
          </cell>
          <cell r="B3183" t="str">
            <v>MSE</v>
          </cell>
          <cell r="C3183">
            <v>7.5</v>
          </cell>
          <cell r="D3183">
            <v>0.6</v>
          </cell>
          <cell r="E3183">
            <v>8.1</v>
          </cell>
          <cell r="F3183">
            <v>8.25</v>
          </cell>
          <cell r="G3183">
            <v>8.4600000000000009</v>
          </cell>
          <cell r="H3183">
            <v>9.06</v>
          </cell>
          <cell r="I3183">
            <v>9.66</v>
          </cell>
        </row>
        <row r="3184">
          <cell r="A3184">
            <v>115230</v>
          </cell>
          <cell r="B3184" t="str">
            <v/>
          </cell>
          <cell r="C3184">
            <v>7.5</v>
          </cell>
          <cell r="D3184">
            <v>0.6</v>
          </cell>
          <cell r="E3184">
            <v>8.1</v>
          </cell>
          <cell r="F3184">
            <v>8.25</v>
          </cell>
          <cell r="G3184">
            <v>8.4600000000000009</v>
          </cell>
          <cell r="H3184">
            <v>9.06</v>
          </cell>
          <cell r="I3184">
            <v>9.66</v>
          </cell>
        </row>
        <row r="3185">
          <cell r="A3185">
            <v>115240</v>
          </cell>
          <cell r="B3185" t="str">
            <v/>
          </cell>
          <cell r="C3185">
            <v>7.5</v>
          </cell>
          <cell r="D3185">
            <v>0.6</v>
          </cell>
          <cell r="E3185">
            <v>8.1</v>
          </cell>
          <cell r="F3185">
            <v>8.25</v>
          </cell>
          <cell r="G3185">
            <v>8.4600000000000009</v>
          </cell>
          <cell r="H3185">
            <v>9.06</v>
          </cell>
          <cell r="I3185">
            <v>9.66</v>
          </cell>
        </row>
        <row r="3186">
          <cell r="A3186">
            <v>115250</v>
          </cell>
          <cell r="B3186" t="str">
            <v/>
          </cell>
          <cell r="C3186">
            <v>7.5</v>
          </cell>
          <cell r="D3186">
            <v>0.6</v>
          </cell>
          <cell r="E3186">
            <v>8.1</v>
          </cell>
          <cell r="F3186">
            <v>8.25</v>
          </cell>
          <cell r="G3186">
            <v>8.4600000000000009</v>
          </cell>
          <cell r="H3186">
            <v>9.06</v>
          </cell>
          <cell r="I3186">
            <v>9.66</v>
          </cell>
        </row>
        <row r="3187">
          <cell r="A3187">
            <v>115260</v>
          </cell>
          <cell r="B3187" t="str">
            <v/>
          </cell>
          <cell r="C3187">
            <v>7.5</v>
          </cell>
          <cell r="D3187">
            <v>0.6</v>
          </cell>
          <cell r="E3187">
            <v>8.1</v>
          </cell>
          <cell r="F3187">
            <v>8.25</v>
          </cell>
          <cell r="G3187">
            <v>8.4600000000000009</v>
          </cell>
          <cell r="H3187">
            <v>9.06</v>
          </cell>
          <cell r="I3187">
            <v>9.66</v>
          </cell>
        </row>
        <row r="3188">
          <cell r="A3188">
            <v>115270</v>
          </cell>
          <cell r="B3188" t="str">
            <v/>
          </cell>
          <cell r="C3188">
            <v>7.5</v>
          </cell>
          <cell r="D3188">
            <v>0.6</v>
          </cell>
          <cell r="E3188">
            <v>8.1</v>
          </cell>
          <cell r="F3188">
            <v>8.25</v>
          </cell>
          <cell r="G3188">
            <v>8.4600000000000009</v>
          </cell>
          <cell r="H3188">
            <v>9.06</v>
          </cell>
          <cell r="I3188">
            <v>9.66</v>
          </cell>
        </row>
        <row r="3189">
          <cell r="A3189">
            <v>115280</v>
          </cell>
          <cell r="B3189" t="str">
            <v/>
          </cell>
          <cell r="C3189">
            <v>7.5</v>
          </cell>
          <cell r="D3189">
            <v>0.6</v>
          </cell>
          <cell r="E3189">
            <v>8.1</v>
          </cell>
          <cell r="F3189">
            <v>8.25</v>
          </cell>
          <cell r="G3189">
            <v>8.4600000000000009</v>
          </cell>
          <cell r="H3189">
            <v>9.06</v>
          </cell>
          <cell r="I3189">
            <v>9.66</v>
          </cell>
        </row>
        <row r="3190">
          <cell r="A3190">
            <v>115290</v>
          </cell>
          <cell r="B3190" t="str">
            <v/>
          </cell>
          <cell r="C3190">
            <v>7.5</v>
          </cell>
          <cell r="D3190">
            <v>0.6</v>
          </cell>
          <cell r="E3190">
            <v>8.1</v>
          </cell>
          <cell r="F3190">
            <v>8.25</v>
          </cell>
          <cell r="G3190">
            <v>8.4600000000000009</v>
          </cell>
          <cell r="H3190">
            <v>9.06</v>
          </cell>
          <cell r="I3190">
            <v>9.66</v>
          </cell>
        </row>
        <row r="3191">
          <cell r="A3191">
            <v>115300</v>
          </cell>
          <cell r="B3191" t="str">
            <v/>
          </cell>
          <cell r="C3191">
            <v>7.5</v>
          </cell>
          <cell r="D3191">
            <v>0.6</v>
          </cell>
          <cell r="E3191">
            <v>8.1</v>
          </cell>
          <cell r="F3191">
            <v>8.25</v>
          </cell>
          <cell r="G3191">
            <v>8.4600000000000009</v>
          </cell>
          <cell r="H3191">
            <v>9.06</v>
          </cell>
          <cell r="I3191">
            <v>9.66</v>
          </cell>
        </row>
        <row r="3192">
          <cell r="A3192">
            <v>115310</v>
          </cell>
          <cell r="B3192" t="str">
            <v/>
          </cell>
          <cell r="C3192">
            <v>7.5</v>
          </cell>
          <cell r="D3192">
            <v>0.6</v>
          </cell>
          <cell r="E3192">
            <v>8.1</v>
          </cell>
          <cell r="F3192">
            <v>8.25</v>
          </cell>
          <cell r="G3192">
            <v>8.4600000000000009</v>
          </cell>
          <cell r="H3192">
            <v>9.06</v>
          </cell>
          <cell r="I3192">
            <v>9.66</v>
          </cell>
        </row>
        <row r="3193">
          <cell r="A3193">
            <v>115320</v>
          </cell>
          <cell r="B3193" t="str">
            <v/>
          </cell>
          <cell r="C3193">
            <v>7.5</v>
          </cell>
          <cell r="D3193">
            <v>0.6</v>
          </cell>
          <cell r="E3193">
            <v>8.1</v>
          </cell>
          <cell r="F3193">
            <v>8.25</v>
          </cell>
          <cell r="G3193">
            <v>8.4600000000000009</v>
          </cell>
          <cell r="H3193">
            <v>9.06</v>
          </cell>
          <cell r="I3193">
            <v>9.66</v>
          </cell>
        </row>
        <row r="3194">
          <cell r="A3194">
            <v>115330</v>
          </cell>
          <cell r="B3194" t="str">
            <v/>
          </cell>
          <cell r="C3194">
            <v>7.5</v>
          </cell>
          <cell r="D3194">
            <v>0.6</v>
          </cell>
          <cell r="E3194">
            <v>8.1</v>
          </cell>
          <cell r="F3194">
            <v>8.25</v>
          </cell>
          <cell r="G3194">
            <v>8.4600000000000009</v>
          </cell>
          <cell r="H3194">
            <v>9.06</v>
          </cell>
          <cell r="I3194">
            <v>9.66</v>
          </cell>
        </row>
        <row r="3195">
          <cell r="A3195">
            <v>115340</v>
          </cell>
          <cell r="B3195" t="str">
            <v/>
          </cell>
          <cell r="C3195">
            <v>7.5</v>
          </cell>
          <cell r="D3195">
            <v>0.6</v>
          </cell>
          <cell r="E3195">
            <v>8.1</v>
          </cell>
          <cell r="F3195">
            <v>8.25</v>
          </cell>
          <cell r="G3195">
            <v>8.4600000000000009</v>
          </cell>
          <cell r="H3195">
            <v>9.06</v>
          </cell>
          <cell r="I3195">
            <v>9.66</v>
          </cell>
        </row>
        <row r="3196">
          <cell r="A3196">
            <v>115350</v>
          </cell>
          <cell r="B3196" t="str">
            <v/>
          </cell>
          <cell r="C3196">
            <v>7.5</v>
          </cell>
          <cell r="D3196">
            <v>0.6</v>
          </cell>
          <cell r="E3196">
            <v>8.1</v>
          </cell>
          <cell r="F3196">
            <v>8.25</v>
          </cell>
          <cell r="G3196">
            <v>8.4600000000000009</v>
          </cell>
          <cell r="H3196">
            <v>9.06</v>
          </cell>
          <cell r="I3196">
            <v>9.66</v>
          </cell>
        </row>
        <row r="3197">
          <cell r="A3197">
            <v>115360</v>
          </cell>
          <cell r="B3197" t="str">
            <v/>
          </cell>
          <cell r="C3197">
            <v>7.5</v>
          </cell>
          <cell r="D3197">
            <v>0.6</v>
          </cell>
          <cell r="E3197">
            <v>8.1</v>
          </cell>
          <cell r="F3197">
            <v>8.25</v>
          </cell>
          <cell r="G3197">
            <v>8.4600000000000009</v>
          </cell>
          <cell r="H3197">
            <v>9.06</v>
          </cell>
          <cell r="I3197">
            <v>9.66</v>
          </cell>
        </row>
        <row r="3198">
          <cell r="A3198">
            <v>115370</v>
          </cell>
          <cell r="B3198" t="str">
            <v/>
          </cell>
          <cell r="C3198">
            <v>7.5</v>
          </cell>
          <cell r="D3198">
            <v>0.6</v>
          </cell>
          <cell r="E3198">
            <v>8.1</v>
          </cell>
          <cell r="F3198">
            <v>8.25</v>
          </cell>
          <cell r="G3198">
            <v>8.4600000000000009</v>
          </cell>
          <cell r="H3198">
            <v>9.06</v>
          </cell>
          <cell r="I3198">
            <v>9.66</v>
          </cell>
        </row>
        <row r="3199">
          <cell r="A3199">
            <v>115380</v>
          </cell>
          <cell r="B3199" t="str">
            <v/>
          </cell>
          <cell r="C3199">
            <v>7.5</v>
          </cell>
          <cell r="D3199">
            <v>0.6</v>
          </cell>
          <cell r="E3199">
            <v>8.1</v>
          </cell>
          <cell r="F3199">
            <v>8.25</v>
          </cell>
          <cell r="G3199">
            <v>8.4600000000000009</v>
          </cell>
          <cell r="H3199">
            <v>9.06</v>
          </cell>
          <cell r="I3199">
            <v>9.66</v>
          </cell>
        </row>
        <row r="3200">
          <cell r="A3200">
            <v>115386.96</v>
          </cell>
          <cell r="B3200" t="str">
            <v>MSE</v>
          </cell>
          <cell r="C3200">
            <v>7.5</v>
          </cell>
          <cell r="D3200">
            <v>0.6</v>
          </cell>
          <cell r="E3200">
            <v>8.1</v>
          </cell>
          <cell r="F3200">
            <v>8.25</v>
          </cell>
          <cell r="G3200">
            <v>8.4600000000000009</v>
          </cell>
          <cell r="H3200">
            <v>9.06</v>
          </cell>
          <cell r="I3200">
            <v>9.66</v>
          </cell>
        </row>
        <row r="3201">
          <cell r="A3201">
            <v>115390</v>
          </cell>
          <cell r="B3201" t="str">
            <v/>
          </cell>
          <cell r="C3201">
            <v>7.5</v>
          </cell>
          <cell r="D3201">
            <v>0.55000000000000004</v>
          </cell>
          <cell r="E3201">
            <v>8.0500000000000007</v>
          </cell>
          <cell r="F3201">
            <v>8.2000000000000011</v>
          </cell>
          <cell r="G3201">
            <v>8.4100000000000019</v>
          </cell>
          <cell r="H3201">
            <v>9.0100000000000016</v>
          </cell>
          <cell r="I3201">
            <v>9.6100000000000012</v>
          </cell>
        </row>
        <row r="3202">
          <cell r="A3202">
            <v>115396.96</v>
          </cell>
          <cell r="B3202" t="str">
            <v>PY</v>
          </cell>
          <cell r="C3202">
            <v>7.5</v>
          </cell>
          <cell r="D3202">
            <v>0.45</v>
          </cell>
          <cell r="E3202">
            <v>7.95</v>
          </cell>
          <cell r="F3202">
            <v>8.1</v>
          </cell>
          <cell r="G3202">
            <v>8.31</v>
          </cell>
          <cell r="H3202">
            <v>8.91</v>
          </cell>
          <cell r="I3202">
            <v>9.51</v>
          </cell>
        </row>
        <row r="3203">
          <cell r="A3203">
            <v>115400</v>
          </cell>
          <cell r="B3203" t="str">
            <v/>
          </cell>
          <cell r="C3203">
            <v>7.5</v>
          </cell>
          <cell r="D3203">
            <v>0.4</v>
          </cell>
          <cell r="E3203">
            <v>7.9</v>
          </cell>
          <cell r="F3203">
            <v>8.0500000000000007</v>
          </cell>
          <cell r="G3203">
            <v>8.2600000000000016</v>
          </cell>
          <cell r="H3203">
            <v>8.8600000000000012</v>
          </cell>
          <cell r="I3203">
            <v>9.4600000000000009</v>
          </cell>
        </row>
        <row r="3204">
          <cell r="A3204">
            <v>115406.96</v>
          </cell>
          <cell r="B3204" t="str">
            <v>PT</v>
          </cell>
          <cell r="C3204">
            <v>7.5</v>
          </cell>
          <cell r="D3204">
            <v>0.3</v>
          </cell>
          <cell r="E3204">
            <v>7.8</v>
          </cell>
          <cell r="F3204">
            <v>7.95</v>
          </cell>
          <cell r="G3204">
            <v>8.16</v>
          </cell>
          <cell r="H3204">
            <v>8.76</v>
          </cell>
          <cell r="I3204">
            <v>9.36</v>
          </cell>
        </row>
        <row r="3205">
          <cell r="A3205">
            <v>115410</v>
          </cell>
          <cell r="B3205" t="str">
            <v/>
          </cell>
          <cell r="C3205">
            <v>7.5</v>
          </cell>
          <cell r="D3205">
            <v>0.25</v>
          </cell>
          <cell r="E3205">
            <v>7.75</v>
          </cell>
          <cell r="F3205">
            <v>7.9</v>
          </cell>
          <cell r="G3205">
            <v>8.1100000000000012</v>
          </cell>
          <cell r="H3205">
            <v>8.7100000000000009</v>
          </cell>
          <cell r="I3205">
            <v>9.31</v>
          </cell>
        </row>
        <row r="3206">
          <cell r="A3206">
            <v>115420</v>
          </cell>
          <cell r="B3206" t="str">
            <v/>
          </cell>
          <cell r="C3206">
            <v>7.5</v>
          </cell>
          <cell r="D3206">
            <v>0.1</v>
          </cell>
          <cell r="E3206">
            <v>7.6</v>
          </cell>
          <cell r="F3206">
            <v>7.75</v>
          </cell>
          <cell r="G3206">
            <v>7.96</v>
          </cell>
          <cell r="H3206">
            <v>8.56</v>
          </cell>
          <cell r="I3206">
            <v>9.16</v>
          </cell>
        </row>
        <row r="3207">
          <cell r="A3207">
            <v>115426.96</v>
          </cell>
          <cell r="B3207" t="str">
            <v>PX</v>
          </cell>
          <cell r="C3207">
            <v>7.5</v>
          </cell>
          <cell r="D3207">
            <v>0</v>
          </cell>
          <cell r="E3207">
            <v>7.5</v>
          </cell>
          <cell r="F3207">
            <v>7.65</v>
          </cell>
          <cell r="G3207">
            <v>7.86</v>
          </cell>
          <cell r="H3207">
            <v>8.4600000000000009</v>
          </cell>
          <cell r="I3207">
            <v>9.06</v>
          </cell>
        </row>
        <row r="3208">
          <cell r="A3208">
            <v>115430</v>
          </cell>
          <cell r="B3208" t="str">
            <v/>
          </cell>
          <cell r="C3208">
            <v>7.5</v>
          </cell>
          <cell r="D3208">
            <v>0</v>
          </cell>
          <cell r="E3208">
            <v>7.5</v>
          </cell>
          <cell r="F3208">
            <v>7.65</v>
          </cell>
          <cell r="G3208">
            <v>7.86</v>
          </cell>
          <cell r="H3208">
            <v>8.4600000000000009</v>
          </cell>
          <cell r="I3208">
            <v>9.06</v>
          </cell>
        </row>
        <row r="3209">
          <cell r="A3209">
            <v>115440</v>
          </cell>
          <cell r="B3209" t="str">
            <v/>
          </cell>
          <cell r="C3209">
            <v>7.5</v>
          </cell>
          <cell r="D3209">
            <v>0</v>
          </cell>
          <cell r="E3209">
            <v>7.5</v>
          </cell>
          <cell r="F3209">
            <v>7.65</v>
          </cell>
          <cell r="G3209">
            <v>7.86</v>
          </cell>
          <cell r="H3209">
            <v>8.4600000000000009</v>
          </cell>
          <cell r="I3209">
            <v>9.06</v>
          </cell>
        </row>
        <row r="3210">
          <cell r="A3210">
            <v>115450</v>
          </cell>
          <cell r="B3210" t="str">
            <v/>
          </cell>
          <cell r="C3210">
            <v>7.5</v>
          </cell>
          <cell r="D3210">
            <v>0</v>
          </cell>
          <cell r="E3210">
            <v>7.5</v>
          </cell>
          <cell r="F3210">
            <v>7.65</v>
          </cell>
          <cell r="G3210">
            <v>7.86</v>
          </cell>
          <cell r="H3210">
            <v>8.4600000000000009</v>
          </cell>
          <cell r="I3210">
            <v>9.06</v>
          </cell>
        </row>
        <row r="3211">
          <cell r="A3211">
            <v>115456.96000000001</v>
          </cell>
          <cell r="B3211" t="str">
            <v>BS</v>
          </cell>
          <cell r="C3211">
            <v>7.5</v>
          </cell>
          <cell r="D3211">
            <v>0</v>
          </cell>
          <cell r="E3211">
            <v>7.5</v>
          </cell>
          <cell r="F3211">
            <v>7.65</v>
          </cell>
          <cell r="G3211">
            <v>7.86</v>
          </cell>
          <cell r="H3211">
            <v>8.4600000000000009</v>
          </cell>
          <cell r="I3211">
            <v>9.06</v>
          </cell>
        </row>
        <row r="3212">
          <cell r="A3212">
            <v>115460</v>
          </cell>
          <cell r="B3212" t="str">
            <v/>
          </cell>
          <cell r="C3212">
            <v>7.5</v>
          </cell>
          <cell r="D3212">
            <v>0</v>
          </cell>
          <cell r="E3212">
            <v>7.5</v>
          </cell>
          <cell r="F3212">
            <v>7.65</v>
          </cell>
          <cell r="G3212">
            <v>7.86</v>
          </cell>
          <cell r="H3212">
            <v>8.4600000000000009</v>
          </cell>
          <cell r="I3212">
            <v>9.06</v>
          </cell>
        </row>
        <row r="3213">
          <cell r="A3213">
            <v>115470</v>
          </cell>
          <cell r="B3213" t="str">
            <v/>
          </cell>
          <cell r="C3213">
            <v>7.5</v>
          </cell>
          <cell r="D3213">
            <v>0</v>
          </cell>
          <cell r="E3213">
            <v>7.5</v>
          </cell>
          <cell r="F3213">
            <v>7.65</v>
          </cell>
          <cell r="G3213">
            <v>7.86</v>
          </cell>
          <cell r="H3213">
            <v>8.4600000000000009</v>
          </cell>
          <cell r="I3213">
            <v>9.06</v>
          </cell>
        </row>
        <row r="3214">
          <cell r="A3214">
            <v>115480</v>
          </cell>
          <cell r="B3214" t="str">
            <v/>
          </cell>
          <cell r="C3214">
            <v>7.5</v>
          </cell>
          <cell r="D3214">
            <v>0</v>
          </cell>
          <cell r="E3214">
            <v>7.5</v>
          </cell>
          <cell r="F3214">
            <v>7.65</v>
          </cell>
          <cell r="G3214">
            <v>7.86</v>
          </cell>
          <cell r="H3214">
            <v>8.4600000000000009</v>
          </cell>
          <cell r="I3214">
            <v>9.06</v>
          </cell>
        </row>
        <row r="3215">
          <cell r="A3215">
            <v>115490</v>
          </cell>
          <cell r="B3215" t="str">
            <v/>
          </cell>
          <cell r="C3215">
            <v>7.5</v>
          </cell>
          <cell r="D3215">
            <v>0</v>
          </cell>
          <cell r="E3215">
            <v>7.5</v>
          </cell>
          <cell r="F3215">
            <v>7.65</v>
          </cell>
          <cell r="G3215">
            <v>7.86</v>
          </cell>
          <cell r="H3215">
            <v>8.4600000000000009</v>
          </cell>
          <cell r="I3215">
            <v>9.06</v>
          </cell>
        </row>
        <row r="3216">
          <cell r="A3216">
            <v>115500</v>
          </cell>
          <cell r="B3216" t="str">
            <v/>
          </cell>
          <cell r="C3216">
            <v>7.5</v>
          </cell>
          <cell r="D3216">
            <v>0</v>
          </cell>
          <cell r="E3216">
            <v>7.5</v>
          </cell>
          <cell r="F3216">
            <v>7.65</v>
          </cell>
          <cell r="G3216">
            <v>7.86</v>
          </cell>
          <cell r="H3216">
            <v>8.4600000000000009</v>
          </cell>
          <cell r="I3216">
            <v>9.06</v>
          </cell>
        </row>
        <row r="3217">
          <cell r="A3217">
            <v>115510</v>
          </cell>
          <cell r="B3217" t="str">
            <v/>
          </cell>
          <cell r="C3217">
            <v>7.5</v>
          </cell>
          <cell r="D3217">
            <v>0</v>
          </cell>
          <cell r="E3217">
            <v>7.5</v>
          </cell>
          <cell r="F3217">
            <v>7.65</v>
          </cell>
          <cell r="G3217">
            <v>7.86</v>
          </cell>
          <cell r="H3217">
            <v>8.4600000000000009</v>
          </cell>
          <cell r="I3217">
            <v>9.06</v>
          </cell>
        </row>
        <row r="3218">
          <cell r="A3218">
            <v>115520</v>
          </cell>
          <cell r="B3218" t="str">
            <v/>
          </cell>
          <cell r="C3218">
            <v>7.5</v>
          </cell>
          <cell r="D3218">
            <v>0</v>
          </cell>
          <cell r="E3218">
            <v>7.5</v>
          </cell>
          <cell r="F3218">
            <v>7.65</v>
          </cell>
          <cell r="G3218">
            <v>7.86</v>
          </cell>
          <cell r="H3218">
            <v>8.4600000000000009</v>
          </cell>
          <cell r="I3218">
            <v>9.06</v>
          </cell>
        </row>
        <row r="3219">
          <cell r="A3219">
            <v>115530</v>
          </cell>
          <cell r="B3219" t="str">
            <v/>
          </cell>
          <cell r="C3219">
            <v>7.5</v>
          </cell>
          <cell r="D3219">
            <v>0</v>
          </cell>
          <cell r="E3219">
            <v>7.5</v>
          </cell>
          <cell r="F3219">
            <v>7.65</v>
          </cell>
          <cell r="G3219">
            <v>7.86</v>
          </cell>
          <cell r="H3219">
            <v>8.4600000000000009</v>
          </cell>
          <cell r="I3219">
            <v>9.06</v>
          </cell>
        </row>
        <row r="3220">
          <cell r="A3220">
            <v>115538.14</v>
          </cell>
          <cell r="B3220" t="str">
            <v>BS</v>
          </cell>
          <cell r="C3220">
            <v>7.5</v>
          </cell>
          <cell r="D3220">
            <v>0</v>
          </cell>
          <cell r="E3220">
            <v>7.5</v>
          </cell>
          <cell r="F3220">
            <v>7.65</v>
          </cell>
          <cell r="G3220">
            <v>7.86</v>
          </cell>
          <cell r="H3220">
            <v>8.4600000000000009</v>
          </cell>
          <cell r="I3220">
            <v>9.06</v>
          </cell>
        </row>
        <row r="3221">
          <cell r="A3221">
            <v>115540</v>
          </cell>
          <cell r="B3221" t="str">
            <v/>
          </cell>
          <cell r="C3221">
            <v>7.5</v>
          </cell>
          <cell r="D3221">
            <v>0</v>
          </cell>
          <cell r="E3221">
            <v>7.5</v>
          </cell>
          <cell r="F3221">
            <v>7.65</v>
          </cell>
          <cell r="G3221">
            <v>7.86</v>
          </cell>
          <cell r="H3221">
            <v>8.4600000000000009</v>
          </cell>
          <cell r="I3221">
            <v>9.06</v>
          </cell>
        </row>
        <row r="3222">
          <cell r="A3222">
            <v>115550</v>
          </cell>
          <cell r="B3222" t="str">
            <v/>
          </cell>
          <cell r="C3222">
            <v>7.5</v>
          </cell>
          <cell r="D3222">
            <v>0</v>
          </cell>
          <cell r="E3222">
            <v>7.5</v>
          </cell>
          <cell r="F3222">
            <v>7.65</v>
          </cell>
          <cell r="G3222">
            <v>7.86</v>
          </cell>
          <cell r="H3222">
            <v>8.4600000000000009</v>
          </cell>
          <cell r="I3222">
            <v>9.06</v>
          </cell>
        </row>
        <row r="3223">
          <cell r="A3223">
            <v>115560</v>
          </cell>
          <cell r="B3223" t="str">
            <v/>
          </cell>
          <cell r="C3223">
            <v>7.5</v>
          </cell>
          <cell r="D3223">
            <v>0</v>
          </cell>
          <cell r="E3223">
            <v>7.5</v>
          </cell>
          <cell r="F3223">
            <v>7.65</v>
          </cell>
          <cell r="G3223">
            <v>7.86</v>
          </cell>
          <cell r="H3223">
            <v>8.4600000000000009</v>
          </cell>
          <cell r="I3223">
            <v>9.06</v>
          </cell>
        </row>
        <row r="3224">
          <cell r="A3224">
            <v>115568.14</v>
          </cell>
          <cell r="B3224" t="str">
            <v>PX</v>
          </cell>
          <cell r="C3224">
            <v>7.5</v>
          </cell>
          <cell r="D3224">
            <v>0</v>
          </cell>
          <cell r="E3224">
            <v>7.5</v>
          </cell>
          <cell r="F3224">
            <v>7.65</v>
          </cell>
          <cell r="G3224">
            <v>7.86</v>
          </cell>
          <cell r="H3224">
            <v>8.4600000000000009</v>
          </cell>
          <cell r="I3224">
            <v>9.06</v>
          </cell>
        </row>
        <row r="3225">
          <cell r="A3225">
            <v>115570</v>
          </cell>
          <cell r="B3225" t="str">
            <v/>
          </cell>
          <cell r="C3225">
            <v>7.5</v>
          </cell>
          <cell r="D3225">
            <v>0.04</v>
          </cell>
          <cell r="E3225">
            <v>7.54</v>
          </cell>
          <cell r="F3225">
            <v>7.69</v>
          </cell>
          <cell r="G3225">
            <v>7.9</v>
          </cell>
          <cell r="H3225">
            <v>8.5</v>
          </cell>
          <cell r="I3225">
            <v>9.1</v>
          </cell>
        </row>
        <row r="3226">
          <cell r="A3226">
            <v>115580</v>
          </cell>
          <cell r="B3226" t="str">
            <v/>
          </cell>
          <cell r="C3226">
            <v>7.5</v>
          </cell>
          <cell r="D3226">
            <v>0.24</v>
          </cell>
          <cell r="E3226">
            <v>7.74</v>
          </cell>
          <cell r="F3226">
            <v>7.8900000000000006</v>
          </cell>
          <cell r="G3226">
            <v>8.1000000000000014</v>
          </cell>
          <cell r="H3226">
            <v>8.7000000000000011</v>
          </cell>
          <cell r="I3226">
            <v>9.3000000000000007</v>
          </cell>
        </row>
        <row r="3227">
          <cell r="A3227">
            <v>115583.14</v>
          </cell>
          <cell r="B3227" t="str">
            <v>PC</v>
          </cell>
          <cell r="C3227">
            <v>7.5</v>
          </cell>
          <cell r="D3227">
            <v>0.3</v>
          </cell>
          <cell r="E3227">
            <v>7.8</v>
          </cell>
          <cell r="F3227">
            <v>7.95</v>
          </cell>
          <cell r="G3227">
            <v>8.16</v>
          </cell>
          <cell r="H3227">
            <v>8.76</v>
          </cell>
          <cell r="I3227">
            <v>9.36</v>
          </cell>
        </row>
        <row r="3228">
          <cell r="A3228">
            <v>115590</v>
          </cell>
          <cell r="B3228" t="str">
            <v/>
          </cell>
          <cell r="C3228">
            <v>7.5</v>
          </cell>
          <cell r="D3228">
            <v>0.44</v>
          </cell>
          <cell r="E3228">
            <v>7.94</v>
          </cell>
          <cell r="F3228">
            <v>8.09</v>
          </cell>
          <cell r="G3228">
            <v>8.3000000000000007</v>
          </cell>
          <cell r="H3228">
            <v>8.9</v>
          </cell>
          <cell r="I3228">
            <v>9.5</v>
          </cell>
        </row>
        <row r="3229">
          <cell r="A3229">
            <v>115598.14</v>
          </cell>
          <cell r="B3229" t="str">
            <v>PY - MSE</v>
          </cell>
          <cell r="C3229">
            <v>7.5</v>
          </cell>
          <cell r="D3229">
            <v>0.6</v>
          </cell>
          <cell r="E3229">
            <v>8.1</v>
          </cell>
          <cell r="F3229">
            <v>8.25</v>
          </cell>
          <cell r="G3229">
            <v>8.4600000000000009</v>
          </cell>
          <cell r="H3229">
            <v>9.06</v>
          </cell>
          <cell r="I3229">
            <v>9.66</v>
          </cell>
        </row>
        <row r="3230">
          <cell r="A3230">
            <v>115600</v>
          </cell>
          <cell r="B3230" t="str">
            <v/>
          </cell>
          <cell r="C3230">
            <v>7.5</v>
          </cell>
          <cell r="D3230">
            <v>0.6</v>
          </cell>
          <cell r="E3230">
            <v>8.1</v>
          </cell>
          <cell r="F3230">
            <v>8.25</v>
          </cell>
          <cell r="G3230">
            <v>8.4600000000000009</v>
          </cell>
          <cell r="H3230">
            <v>9.06</v>
          </cell>
          <cell r="I3230">
            <v>9.66</v>
          </cell>
        </row>
        <row r="3231">
          <cell r="A3231">
            <v>115610</v>
          </cell>
          <cell r="B3231" t="str">
            <v/>
          </cell>
          <cell r="C3231">
            <v>7.5</v>
          </cell>
          <cell r="D3231">
            <v>0.6</v>
          </cell>
          <cell r="E3231">
            <v>8.1</v>
          </cell>
          <cell r="F3231">
            <v>8.25</v>
          </cell>
          <cell r="G3231">
            <v>8.4600000000000009</v>
          </cell>
          <cell r="H3231">
            <v>9.06</v>
          </cell>
          <cell r="I3231">
            <v>9.66</v>
          </cell>
        </row>
        <row r="3232">
          <cell r="A3232">
            <v>115620</v>
          </cell>
          <cell r="B3232" t="str">
            <v/>
          </cell>
          <cell r="C3232">
            <v>7.5</v>
          </cell>
          <cell r="D3232">
            <v>0.6</v>
          </cell>
          <cell r="E3232">
            <v>8.1</v>
          </cell>
          <cell r="F3232">
            <v>8.25</v>
          </cell>
          <cell r="G3232">
            <v>8.4600000000000009</v>
          </cell>
          <cell r="H3232">
            <v>9.06</v>
          </cell>
          <cell r="I3232">
            <v>9.66</v>
          </cell>
        </row>
        <row r="3233">
          <cell r="A3233">
            <v>115630</v>
          </cell>
          <cell r="B3233" t="str">
            <v/>
          </cell>
          <cell r="C3233">
            <v>7.5</v>
          </cell>
          <cell r="D3233">
            <v>0.6</v>
          </cell>
          <cell r="E3233">
            <v>8.1</v>
          </cell>
          <cell r="F3233">
            <v>8.25</v>
          </cell>
          <cell r="G3233">
            <v>8.4600000000000009</v>
          </cell>
          <cell r="H3233">
            <v>9.06</v>
          </cell>
          <cell r="I3233">
            <v>9.66</v>
          </cell>
        </row>
        <row r="3234">
          <cell r="A3234">
            <v>115640</v>
          </cell>
          <cell r="B3234" t="str">
            <v/>
          </cell>
          <cell r="C3234">
            <v>7.5</v>
          </cell>
          <cell r="D3234">
            <v>0.6</v>
          </cell>
          <cell r="E3234">
            <v>8.1</v>
          </cell>
          <cell r="F3234">
            <v>8.25</v>
          </cell>
          <cell r="G3234">
            <v>8.4600000000000009</v>
          </cell>
          <cell r="H3234">
            <v>9.06</v>
          </cell>
          <cell r="I3234">
            <v>9.66</v>
          </cell>
        </row>
        <row r="3235">
          <cell r="A3235">
            <v>115650</v>
          </cell>
          <cell r="B3235" t="str">
            <v/>
          </cell>
          <cell r="C3235">
            <v>7.5</v>
          </cell>
          <cell r="D3235">
            <v>0.6</v>
          </cell>
          <cell r="E3235">
            <v>8.1</v>
          </cell>
          <cell r="F3235">
            <v>8.25</v>
          </cell>
          <cell r="G3235">
            <v>8.4600000000000009</v>
          </cell>
          <cell r="H3235">
            <v>9.06</v>
          </cell>
          <cell r="I3235">
            <v>9.66</v>
          </cell>
        </row>
        <row r="3236">
          <cell r="A3236">
            <v>115660</v>
          </cell>
          <cell r="B3236" t="str">
            <v/>
          </cell>
          <cell r="C3236">
            <v>7.5</v>
          </cell>
          <cell r="D3236">
            <v>0.6</v>
          </cell>
          <cell r="E3236">
            <v>8.1</v>
          </cell>
          <cell r="F3236">
            <v>8.25</v>
          </cell>
          <cell r="G3236">
            <v>8.4600000000000009</v>
          </cell>
          <cell r="H3236">
            <v>9.06</v>
          </cell>
          <cell r="I3236">
            <v>9.66</v>
          </cell>
        </row>
        <row r="3237">
          <cell r="A3237">
            <v>115670</v>
          </cell>
          <cell r="B3237" t="str">
            <v/>
          </cell>
          <cell r="C3237">
            <v>7.5</v>
          </cell>
          <cell r="D3237">
            <v>0.6</v>
          </cell>
          <cell r="E3237">
            <v>8.1</v>
          </cell>
          <cell r="F3237">
            <v>8.25</v>
          </cell>
          <cell r="G3237">
            <v>8.4600000000000009</v>
          </cell>
          <cell r="H3237">
            <v>9.06</v>
          </cell>
          <cell r="I3237">
            <v>9.66</v>
          </cell>
        </row>
        <row r="3238">
          <cell r="A3238">
            <v>115680</v>
          </cell>
          <cell r="B3238" t="str">
            <v/>
          </cell>
          <cell r="C3238">
            <v>7.5</v>
          </cell>
          <cell r="D3238">
            <v>0.6</v>
          </cell>
          <cell r="E3238">
            <v>8.1</v>
          </cell>
          <cell r="F3238">
            <v>8.25</v>
          </cell>
          <cell r="G3238">
            <v>8.4600000000000009</v>
          </cell>
          <cell r="H3238">
            <v>9.06</v>
          </cell>
          <cell r="I3238">
            <v>9.66</v>
          </cell>
        </row>
        <row r="3239">
          <cell r="A3239">
            <v>115690</v>
          </cell>
          <cell r="B3239" t="str">
            <v/>
          </cell>
          <cell r="C3239">
            <v>7.5</v>
          </cell>
          <cell r="D3239">
            <v>0.6</v>
          </cell>
          <cell r="E3239">
            <v>8.1</v>
          </cell>
          <cell r="F3239">
            <v>8.25</v>
          </cell>
          <cell r="G3239">
            <v>8.4600000000000009</v>
          </cell>
          <cell r="H3239">
            <v>9.06</v>
          </cell>
          <cell r="I3239">
            <v>9.66</v>
          </cell>
        </row>
        <row r="3240">
          <cell r="A3240">
            <v>115700</v>
          </cell>
          <cell r="B3240" t="str">
            <v/>
          </cell>
          <cell r="C3240">
            <v>7.5</v>
          </cell>
          <cell r="D3240">
            <v>0.6</v>
          </cell>
          <cell r="E3240">
            <v>8.1</v>
          </cell>
          <cell r="F3240">
            <v>8.25</v>
          </cell>
          <cell r="G3240">
            <v>8.4600000000000009</v>
          </cell>
          <cell r="H3240">
            <v>9.06</v>
          </cell>
          <cell r="I3240">
            <v>9.66</v>
          </cell>
        </row>
        <row r="3241">
          <cell r="A3241">
            <v>115710</v>
          </cell>
          <cell r="B3241" t="str">
            <v/>
          </cell>
          <cell r="C3241">
            <v>7.5</v>
          </cell>
          <cell r="D3241">
            <v>0.6</v>
          </cell>
          <cell r="E3241">
            <v>8.1</v>
          </cell>
          <cell r="F3241">
            <v>8.25</v>
          </cell>
          <cell r="G3241">
            <v>8.4600000000000009</v>
          </cell>
          <cell r="H3241">
            <v>9.06</v>
          </cell>
          <cell r="I3241">
            <v>9.66</v>
          </cell>
        </row>
        <row r="3242">
          <cell r="A3242">
            <v>115720</v>
          </cell>
          <cell r="B3242" t="str">
            <v/>
          </cell>
          <cell r="C3242">
            <v>7.5</v>
          </cell>
          <cell r="D3242">
            <v>0.6</v>
          </cell>
          <cell r="E3242">
            <v>8.1</v>
          </cell>
          <cell r="F3242">
            <v>8.25</v>
          </cell>
          <cell r="G3242">
            <v>8.4600000000000009</v>
          </cell>
          <cell r="H3242">
            <v>9.06</v>
          </cell>
          <cell r="I3242">
            <v>9.66</v>
          </cell>
        </row>
        <row r="3243">
          <cell r="A3243">
            <v>115730</v>
          </cell>
          <cell r="B3243" t="str">
            <v/>
          </cell>
          <cell r="C3243">
            <v>7.5</v>
          </cell>
          <cell r="D3243">
            <v>0.6</v>
          </cell>
          <cell r="E3243">
            <v>8.1</v>
          </cell>
          <cell r="F3243">
            <v>8.25</v>
          </cell>
          <cell r="G3243">
            <v>8.4600000000000009</v>
          </cell>
          <cell r="H3243">
            <v>9.06</v>
          </cell>
          <cell r="I3243">
            <v>9.66</v>
          </cell>
        </row>
        <row r="3244">
          <cell r="A3244">
            <v>115740</v>
          </cell>
          <cell r="B3244" t="str">
            <v/>
          </cell>
          <cell r="C3244">
            <v>7.5</v>
          </cell>
          <cell r="D3244">
            <v>0.6</v>
          </cell>
          <cell r="E3244">
            <v>8.1</v>
          </cell>
          <cell r="F3244">
            <v>8.25</v>
          </cell>
          <cell r="G3244">
            <v>8.4600000000000009</v>
          </cell>
          <cell r="H3244">
            <v>9.06</v>
          </cell>
          <cell r="I3244">
            <v>9.66</v>
          </cell>
        </row>
        <row r="3245">
          <cell r="A3245">
            <v>115750</v>
          </cell>
          <cell r="B3245" t="str">
            <v/>
          </cell>
          <cell r="C3245">
            <v>7.5</v>
          </cell>
          <cell r="D3245">
            <v>0.6</v>
          </cell>
          <cell r="E3245">
            <v>8.1</v>
          </cell>
          <cell r="F3245">
            <v>8.25</v>
          </cell>
          <cell r="G3245">
            <v>8.4600000000000009</v>
          </cell>
          <cell r="H3245">
            <v>9.06</v>
          </cell>
          <cell r="I3245">
            <v>9.66</v>
          </cell>
        </row>
        <row r="3246">
          <cell r="A3246">
            <v>115760</v>
          </cell>
          <cell r="B3246" t="str">
            <v/>
          </cell>
          <cell r="C3246">
            <v>7.5</v>
          </cell>
          <cell r="D3246">
            <v>0.6</v>
          </cell>
          <cell r="E3246">
            <v>8.1</v>
          </cell>
          <cell r="F3246">
            <v>8.25</v>
          </cell>
          <cell r="G3246">
            <v>8.4600000000000009</v>
          </cell>
          <cell r="H3246">
            <v>9.06</v>
          </cell>
          <cell r="I3246">
            <v>9.66</v>
          </cell>
        </row>
        <row r="3247">
          <cell r="A3247">
            <v>115770</v>
          </cell>
          <cell r="B3247" t="str">
            <v/>
          </cell>
          <cell r="C3247">
            <v>7.5</v>
          </cell>
          <cell r="D3247">
            <v>0.6</v>
          </cell>
          <cell r="E3247">
            <v>8.1</v>
          </cell>
          <cell r="F3247">
            <v>8.25</v>
          </cell>
          <cell r="G3247">
            <v>8.4600000000000009</v>
          </cell>
          <cell r="H3247">
            <v>9.06</v>
          </cell>
          <cell r="I3247">
            <v>9.66</v>
          </cell>
        </row>
        <row r="3248">
          <cell r="A3248">
            <v>115780</v>
          </cell>
          <cell r="B3248" t="str">
            <v/>
          </cell>
          <cell r="C3248">
            <v>7.5</v>
          </cell>
          <cell r="D3248">
            <v>0.6</v>
          </cell>
          <cell r="E3248">
            <v>8.1</v>
          </cell>
          <cell r="F3248">
            <v>8.25</v>
          </cell>
          <cell r="G3248">
            <v>8.4600000000000009</v>
          </cell>
          <cell r="H3248">
            <v>9.06</v>
          </cell>
          <cell r="I3248">
            <v>9.66</v>
          </cell>
        </row>
        <row r="3249">
          <cell r="A3249">
            <v>115790</v>
          </cell>
          <cell r="B3249" t="str">
            <v/>
          </cell>
          <cell r="C3249">
            <v>7.5</v>
          </cell>
          <cell r="D3249">
            <v>0.6</v>
          </cell>
          <cell r="E3249">
            <v>8.1</v>
          </cell>
          <cell r="F3249">
            <v>8.25</v>
          </cell>
          <cell r="G3249">
            <v>8.4600000000000009</v>
          </cell>
          <cell r="H3249">
            <v>9.06</v>
          </cell>
          <cell r="I3249">
            <v>9.66</v>
          </cell>
        </row>
        <row r="3250">
          <cell r="A3250">
            <v>115800</v>
          </cell>
          <cell r="B3250" t="str">
            <v/>
          </cell>
          <cell r="C3250">
            <v>7.5</v>
          </cell>
          <cell r="D3250">
            <v>0.6</v>
          </cell>
          <cell r="E3250">
            <v>8.1</v>
          </cell>
          <cell r="F3250">
            <v>8.25</v>
          </cell>
          <cell r="G3250">
            <v>8.4600000000000009</v>
          </cell>
          <cell r="H3250">
            <v>9.06</v>
          </cell>
          <cell r="I3250">
            <v>9.66</v>
          </cell>
        </row>
        <row r="3251">
          <cell r="A3251">
            <v>115810</v>
          </cell>
          <cell r="B3251" t="str">
            <v/>
          </cell>
          <cell r="C3251">
            <v>7.5</v>
          </cell>
          <cell r="D3251">
            <v>0.6</v>
          </cell>
          <cell r="E3251">
            <v>8.1</v>
          </cell>
          <cell r="F3251">
            <v>8.25</v>
          </cell>
          <cell r="G3251">
            <v>8.4600000000000009</v>
          </cell>
          <cell r="H3251">
            <v>9.06</v>
          </cell>
          <cell r="I3251">
            <v>9.66</v>
          </cell>
        </row>
        <row r="3252">
          <cell r="A3252">
            <v>115820</v>
          </cell>
          <cell r="B3252" t="str">
            <v/>
          </cell>
          <cell r="C3252">
            <v>7.5</v>
          </cell>
          <cell r="D3252">
            <v>0.6</v>
          </cell>
          <cell r="E3252">
            <v>8.1</v>
          </cell>
          <cell r="F3252">
            <v>8.25</v>
          </cell>
          <cell r="G3252">
            <v>8.4600000000000009</v>
          </cell>
          <cell r="H3252">
            <v>9.06</v>
          </cell>
          <cell r="I3252">
            <v>9.66</v>
          </cell>
        </row>
        <row r="3253">
          <cell r="A3253">
            <v>115830</v>
          </cell>
          <cell r="B3253" t="str">
            <v/>
          </cell>
          <cell r="C3253">
            <v>7.5</v>
          </cell>
          <cell r="D3253">
            <v>0.6</v>
          </cell>
          <cell r="E3253">
            <v>8.1</v>
          </cell>
          <cell r="F3253">
            <v>8.25</v>
          </cell>
          <cell r="G3253">
            <v>8.4600000000000009</v>
          </cell>
          <cell r="H3253">
            <v>9.06</v>
          </cell>
          <cell r="I3253">
            <v>9.66</v>
          </cell>
        </row>
        <row r="3254">
          <cell r="A3254">
            <v>115840</v>
          </cell>
          <cell r="B3254" t="str">
            <v/>
          </cell>
          <cell r="C3254">
            <v>7.5</v>
          </cell>
          <cell r="D3254">
            <v>0.6</v>
          </cell>
          <cell r="E3254">
            <v>8.1</v>
          </cell>
          <cell r="F3254">
            <v>8.25</v>
          </cell>
          <cell r="G3254">
            <v>8.4600000000000009</v>
          </cell>
          <cell r="H3254">
            <v>9.06</v>
          </cell>
          <cell r="I3254">
            <v>9.66</v>
          </cell>
        </row>
        <row r="3255">
          <cell r="A3255">
            <v>115850</v>
          </cell>
          <cell r="B3255" t="str">
            <v/>
          </cell>
          <cell r="C3255">
            <v>7.5</v>
          </cell>
          <cell r="D3255">
            <v>0.6</v>
          </cell>
          <cell r="E3255">
            <v>8.1</v>
          </cell>
          <cell r="F3255">
            <v>8.25</v>
          </cell>
          <cell r="G3255">
            <v>8.4600000000000009</v>
          </cell>
          <cell r="H3255">
            <v>9.06</v>
          </cell>
          <cell r="I3255">
            <v>9.66</v>
          </cell>
        </row>
        <row r="3256">
          <cell r="A3256">
            <v>115860</v>
          </cell>
          <cell r="B3256" t="str">
            <v/>
          </cell>
          <cell r="C3256">
            <v>7.5</v>
          </cell>
          <cell r="D3256">
            <v>0.6</v>
          </cell>
          <cell r="E3256">
            <v>8.1</v>
          </cell>
          <cell r="F3256">
            <v>8.25</v>
          </cell>
          <cell r="G3256">
            <v>8.4600000000000009</v>
          </cell>
          <cell r="H3256">
            <v>9.06</v>
          </cell>
          <cell r="I3256">
            <v>9.66</v>
          </cell>
        </row>
        <row r="3257">
          <cell r="A3257">
            <v>115870</v>
          </cell>
          <cell r="B3257" t="str">
            <v/>
          </cell>
          <cell r="C3257">
            <v>7.5</v>
          </cell>
          <cell r="D3257">
            <v>0.6</v>
          </cell>
          <cell r="E3257">
            <v>8.1</v>
          </cell>
          <cell r="F3257">
            <v>8.25</v>
          </cell>
          <cell r="G3257">
            <v>8.4600000000000009</v>
          </cell>
          <cell r="H3257">
            <v>9.06</v>
          </cell>
          <cell r="I3257">
            <v>9.66</v>
          </cell>
        </row>
        <row r="3258">
          <cell r="A3258">
            <v>115880</v>
          </cell>
          <cell r="B3258" t="str">
            <v/>
          </cell>
          <cell r="C3258">
            <v>7.5</v>
          </cell>
          <cell r="D3258">
            <v>0.6</v>
          </cell>
          <cell r="E3258">
            <v>8.1</v>
          </cell>
          <cell r="F3258">
            <v>8.25</v>
          </cell>
          <cell r="G3258">
            <v>8.4600000000000009</v>
          </cell>
          <cell r="H3258">
            <v>9.06</v>
          </cell>
          <cell r="I3258">
            <v>9.66</v>
          </cell>
        </row>
        <row r="3259">
          <cell r="A3259">
            <v>115890</v>
          </cell>
          <cell r="B3259" t="str">
            <v/>
          </cell>
          <cell r="C3259">
            <v>7.5</v>
          </cell>
          <cell r="D3259">
            <v>0.6</v>
          </cell>
          <cell r="E3259">
            <v>8.1</v>
          </cell>
          <cell r="F3259">
            <v>8.25</v>
          </cell>
          <cell r="G3259">
            <v>8.4600000000000009</v>
          </cell>
          <cell r="H3259">
            <v>9.06</v>
          </cell>
          <cell r="I3259">
            <v>9.66</v>
          </cell>
        </row>
        <row r="3260">
          <cell r="A3260">
            <v>115900</v>
          </cell>
          <cell r="B3260" t="str">
            <v/>
          </cell>
          <cell r="C3260">
            <v>7.5</v>
          </cell>
          <cell r="D3260">
            <v>0.6</v>
          </cell>
          <cell r="E3260">
            <v>8.1</v>
          </cell>
          <cell r="F3260">
            <v>8.25</v>
          </cell>
          <cell r="G3260">
            <v>8.4600000000000009</v>
          </cell>
          <cell r="H3260">
            <v>9.06</v>
          </cell>
          <cell r="I3260">
            <v>9.66</v>
          </cell>
        </row>
        <row r="3261">
          <cell r="A3261">
            <v>115910</v>
          </cell>
          <cell r="B3261" t="str">
            <v/>
          </cell>
          <cell r="C3261">
            <v>7.5</v>
          </cell>
          <cell r="D3261">
            <v>0.6</v>
          </cell>
          <cell r="E3261">
            <v>8.1</v>
          </cell>
          <cell r="F3261">
            <v>8.25</v>
          </cell>
          <cell r="G3261">
            <v>8.4600000000000009</v>
          </cell>
          <cell r="H3261">
            <v>9.06</v>
          </cell>
          <cell r="I3261">
            <v>9.66</v>
          </cell>
        </row>
        <row r="3262">
          <cell r="A3262">
            <v>115920</v>
          </cell>
          <cell r="B3262" t="str">
            <v/>
          </cell>
          <cell r="C3262">
            <v>7.5</v>
          </cell>
          <cell r="D3262">
            <v>0.6</v>
          </cell>
          <cell r="E3262">
            <v>8.1</v>
          </cell>
          <cell r="F3262">
            <v>8.25</v>
          </cell>
          <cell r="G3262">
            <v>8.4600000000000009</v>
          </cell>
          <cell r="H3262">
            <v>9.06</v>
          </cell>
          <cell r="I3262">
            <v>9.66</v>
          </cell>
        </row>
        <row r="3263">
          <cell r="A3263">
            <v>115930</v>
          </cell>
          <cell r="B3263" t="str">
            <v/>
          </cell>
          <cell r="C3263">
            <v>7.5</v>
          </cell>
          <cell r="D3263">
            <v>0.6</v>
          </cell>
          <cell r="E3263">
            <v>8.1</v>
          </cell>
          <cell r="F3263">
            <v>8.25</v>
          </cell>
          <cell r="G3263">
            <v>8.4600000000000009</v>
          </cell>
          <cell r="H3263">
            <v>9.06</v>
          </cell>
          <cell r="I3263">
            <v>9.66</v>
          </cell>
        </row>
        <row r="3264">
          <cell r="A3264">
            <v>115940</v>
          </cell>
          <cell r="B3264" t="str">
            <v/>
          </cell>
          <cell r="C3264">
            <v>7.5</v>
          </cell>
          <cell r="D3264">
            <v>0.6</v>
          </cell>
          <cell r="E3264">
            <v>8.1</v>
          </cell>
          <cell r="F3264">
            <v>8.25</v>
          </cell>
          <cell r="G3264">
            <v>8.4600000000000009</v>
          </cell>
          <cell r="H3264">
            <v>9.06</v>
          </cell>
          <cell r="I3264">
            <v>9.66</v>
          </cell>
        </row>
        <row r="3265">
          <cell r="A3265">
            <v>115950</v>
          </cell>
          <cell r="B3265" t="str">
            <v/>
          </cell>
          <cell r="C3265">
            <v>7.5</v>
          </cell>
          <cell r="D3265">
            <v>0.6</v>
          </cell>
          <cell r="E3265">
            <v>8.1</v>
          </cell>
          <cell r="F3265">
            <v>8.25</v>
          </cell>
          <cell r="G3265">
            <v>8.4600000000000009</v>
          </cell>
          <cell r="H3265">
            <v>9.06</v>
          </cell>
          <cell r="I3265">
            <v>9.66</v>
          </cell>
        </row>
        <row r="3266">
          <cell r="A3266">
            <v>115960</v>
          </cell>
          <cell r="B3266" t="str">
            <v/>
          </cell>
          <cell r="C3266">
            <v>7.5</v>
          </cell>
          <cell r="D3266">
            <v>0.6</v>
          </cell>
          <cell r="E3266">
            <v>8.1</v>
          </cell>
          <cell r="F3266">
            <v>8.25</v>
          </cell>
          <cell r="G3266">
            <v>8.4600000000000009</v>
          </cell>
          <cell r="H3266">
            <v>9.06</v>
          </cell>
          <cell r="I3266">
            <v>9.66</v>
          </cell>
        </row>
        <row r="3267">
          <cell r="A3267">
            <v>115970</v>
          </cell>
          <cell r="B3267" t="str">
            <v/>
          </cell>
          <cell r="C3267">
            <v>7.5</v>
          </cell>
          <cell r="D3267">
            <v>0.6</v>
          </cell>
          <cell r="E3267">
            <v>8.1</v>
          </cell>
          <cell r="F3267">
            <v>8.25</v>
          </cell>
          <cell r="G3267">
            <v>8.4600000000000009</v>
          </cell>
          <cell r="H3267">
            <v>9.06</v>
          </cell>
          <cell r="I3267">
            <v>9.66</v>
          </cell>
        </row>
        <row r="3268">
          <cell r="A3268">
            <v>115980</v>
          </cell>
          <cell r="B3268" t="str">
            <v/>
          </cell>
          <cell r="C3268">
            <v>7.5</v>
          </cell>
          <cell r="D3268">
            <v>0.6</v>
          </cell>
          <cell r="E3268">
            <v>8.1</v>
          </cell>
          <cell r="F3268">
            <v>8.25</v>
          </cell>
          <cell r="G3268">
            <v>8.4600000000000009</v>
          </cell>
          <cell r="H3268">
            <v>9.06</v>
          </cell>
          <cell r="I3268">
            <v>9.66</v>
          </cell>
        </row>
        <row r="3269">
          <cell r="A3269">
            <v>115990</v>
          </cell>
          <cell r="B3269" t="str">
            <v/>
          </cell>
          <cell r="C3269">
            <v>7.5</v>
          </cell>
          <cell r="D3269">
            <v>0.6</v>
          </cell>
          <cell r="E3269">
            <v>8.1</v>
          </cell>
          <cell r="F3269">
            <v>8.25</v>
          </cell>
          <cell r="G3269">
            <v>8.4600000000000009</v>
          </cell>
          <cell r="H3269">
            <v>9.06</v>
          </cell>
          <cell r="I3269">
            <v>9.66</v>
          </cell>
        </row>
        <row r="3270">
          <cell r="A3270">
            <v>116000</v>
          </cell>
          <cell r="B3270" t="str">
            <v/>
          </cell>
          <cell r="C3270">
            <v>7.5</v>
          </cell>
          <cell r="D3270">
            <v>0.6</v>
          </cell>
          <cell r="E3270">
            <v>8.1</v>
          </cell>
          <cell r="F3270">
            <v>8.25</v>
          </cell>
          <cell r="G3270">
            <v>8.4600000000000009</v>
          </cell>
          <cell r="H3270">
            <v>9.06</v>
          </cell>
          <cell r="I3270">
            <v>9.66</v>
          </cell>
        </row>
        <row r="3289">
          <cell r="A3289">
            <v>116000</v>
          </cell>
          <cell r="B3289" t="str">
            <v/>
          </cell>
          <cell r="C3289">
            <v>7.5</v>
          </cell>
          <cell r="D3289">
            <v>0.6</v>
          </cell>
          <cell r="E3289">
            <v>8.1</v>
          </cell>
          <cell r="F3289">
            <v>8.25</v>
          </cell>
          <cell r="G3289">
            <v>8.4600000000000009</v>
          </cell>
          <cell r="H3289">
            <v>9.06</v>
          </cell>
          <cell r="I3289">
            <v>9.66</v>
          </cell>
        </row>
        <row r="3290">
          <cell r="A3290">
            <v>116010</v>
          </cell>
          <cell r="B3290" t="str">
            <v/>
          </cell>
          <cell r="C3290">
            <v>7.5</v>
          </cell>
          <cell r="D3290">
            <v>0.6</v>
          </cell>
          <cell r="E3290">
            <v>8.1</v>
          </cell>
          <cell r="F3290">
            <v>8.25</v>
          </cell>
          <cell r="G3290">
            <v>8.4600000000000009</v>
          </cell>
          <cell r="H3290">
            <v>9.06</v>
          </cell>
          <cell r="I3290">
            <v>9.66</v>
          </cell>
        </row>
        <row r="3291">
          <cell r="A3291">
            <v>116020</v>
          </cell>
          <cell r="B3291" t="str">
            <v/>
          </cell>
          <cell r="C3291">
            <v>7.5</v>
          </cell>
          <cell r="D3291">
            <v>0.6</v>
          </cell>
          <cell r="E3291">
            <v>8.1</v>
          </cell>
          <cell r="F3291">
            <v>8.25</v>
          </cell>
          <cell r="G3291">
            <v>8.4600000000000009</v>
          </cell>
          <cell r="H3291">
            <v>9.06</v>
          </cell>
          <cell r="I3291">
            <v>9.66</v>
          </cell>
        </row>
        <row r="3292">
          <cell r="A3292">
            <v>116030</v>
          </cell>
          <cell r="B3292" t="str">
            <v/>
          </cell>
          <cell r="C3292">
            <v>7.5</v>
          </cell>
          <cell r="D3292">
            <v>0.6</v>
          </cell>
          <cell r="E3292">
            <v>8.1</v>
          </cell>
          <cell r="F3292">
            <v>8.25</v>
          </cell>
          <cell r="G3292">
            <v>8.4600000000000009</v>
          </cell>
          <cell r="H3292">
            <v>9.06</v>
          </cell>
          <cell r="I3292">
            <v>9.66</v>
          </cell>
        </row>
        <row r="3293">
          <cell r="A3293">
            <v>116040</v>
          </cell>
          <cell r="B3293" t="str">
            <v/>
          </cell>
          <cell r="C3293">
            <v>7.5</v>
          </cell>
          <cell r="D3293">
            <v>0.6</v>
          </cell>
          <cell r="E3293">
            <v>8.1</v>
          </cell>
          <cell r="F3293">
            <v>8.25</v>
          </cell>
          <cell r="G3293">
            <v>8.4600000000000009</v>
          </cell>
          <cell r="H3293">
            <v>9.06</v>
          </cell>
          <cell r="I3293">
            <v>9.66</v>
          </cell>
        </row>
        <row r="3294">
          <cell r="A3294">
            <v>116050</v>
          </cell>
          <cell r="B3294" t="str">
            <v/>
          </cell>
          <cell r="C3294">
            <v>7.5</v>
          </cell>
          <cell r="D3294">
            <v>0.6</v>
          </cell>
          <cell r="E3294">
            <v>8.1</v>
          </cell>
          <cell r="F3294">
            <v>8.25</v>
          </cell>
          <cell r="G3294">
            <v>8.4600000000000009</v>
          </cell>
          <cell r="H3294">
            <v>9.06</v>
          </cell>
          <cell r="I3294">
            <v>9.66</v>
          </cell>
        </row>
        <row r="3295">
          <cell r="A3295">
            <v>116060</v>
          </cell>
          <cell r="B3295" t="str">
            <v/>
          </cell>
          <cell r="C3295">
            <v>7.5</v>
          </cell>
          <cell r="D3295">
            <v>0.6</v>
          </cell>
          <cell r="E3295">
            <v>8.1</v>
          </cell>
          <cell r="F3295">
            <v>8.25</v>
          </cell>
          <cell r="G3295">
            <v>8.4600000000000009</v>
          </cell>
          <cell r="H3295">
            <v>9.06</v>
          </cell>
          <cell r="I3295">
            <v>9.66</v>
          </cell>
        </row>
        <row r="3296">
          <cell r="A3296">
            <v>116070</v>
          </cell>
          <cell r="B3296" t="str">
            <v/>
          </cell>
          <cell r="C3296">
            <v>7.5</v>
          </cell>
          <cell r="D3296">
            <v>0.6</v>
          </cell>
          <cell r="E3296">
            <v>8.1</v>
          </cell>
          <cell r="F3296">
            <v>8.25</v>
          </cell>
          <cell r="G3296">
            <v>8.4600000000000009</v>
          </cell>
          <cell r="H3296">
            <v>9.06</v>
          </cell>
          <cell r="I3296">
            <v>9.66</v>
          </cell>
        </row>
        <row r="3297">
          <cell r="A3297">
            <v>116080</v>
          </cell>
          <cell r="B3297" t="str">
            <v/>
          </cell>
          <cell r="C3297">
            <v>7.5</v>
          </cell>
          <cell r="D3297">
            <v>0.6</v>
          </cell>
          <cell r="E3297">
            <v>8.1</v>
          </cell>
          <cell r="F3297">
            <v>8.25</v>
          </cell>
          <cell r="G3297">
            <v>8.4600000000000009</v>
          </cell>
          <cell r="H3297">
            <v>9.06</v>
          </cell>
          <cell r="I3297">
            <v>9.66</v>
          </cell>
        </row>
        <row r="3298">
          <cell r="A3298">
            <v>116090</v>
          </cell>
          <cell r="B3298" t="str">
            <v/>
          </cell>
          <cell r="C3298">
            <v>7.5</v>
          </cell>
          <cell r="D3298">
            <v>0.6</v>
          </cell>
          <cell r="E3298">
            <v>8.1</v>
          </cell>
          <cell r="F3298">
            <v>8.25</v>
          </cell>
          <cell r="G3298">
            <v>8.4600000000000009</v>
          </cell>
          <cell r="H3298">
            <v>9.06</v>
          </cell>
          <cell r="I3298">
            <v>9.66</v>
          </cell>
        </row>
        <row r="3299">
          <cell r="A3299">
            <v>116100</v>
          </cell>
          <cell r="B3299" t="str">
            <v/>
          </cell>
          <cell r="C3299">
            <v>7.5</v>
          </cell>
          <cell r="D3299">
            <v>0.6</v>
          </cell>
          <cell r="E3299">
            <v>8.1</v>
          </cell>
          <cell r="F3299">
            <v>8.25</v>
          </cell>
          <cell r="G3299">
            <v>8.4600000000000009</v>
          </cell>
          <cell r="H3299">
            <v>9.06</v>
          </cell>
          <cell r="I3299">
            <v>9.66</v>
          </cell>
        </row>
        <row r="3300">
          <cell r="A3300">
            <v>116110</v>
          </cell>
          <cell r="B3300" t="str">
            <v/>
          </cell>
          <cell r="C3300">
            <v>7.5</v>
          </cell>
          <cell r="D3300">
            <v>0.6</v>
          </cell>
          <cell r="E3300">
            <v>8.1</v>
          </cell>
          <cell r="F3300">
            <v>8.25</v>
          </cell>
          <cell r="G3300">
            <v>8.4600000000000009</v>
          </cell>
          <cell r="H3300">
            <v>9.06</v>
          </cell>
          <cell r="I3300">
            <v>9.66</v>
          </cell>
        </row>
        <row r="3301">
          <cell r="A3301">
            <v>116120</v>
          </cell>
          <cell r="B3301" t="str">
            <v/>
          </cell>
          <cell r="C3301">
            <v>7.5</v>
          </cell>
          <cell r="D3301">
            <v>0.6</v>
          </cell>
          <cell r="E3301">
            <v>8.1</v>
          </cell>
          <cell r="F3301">
            <v>8.25</v>
          </cell>
          <cell r="G3301">
            <v>8.4600000000000009</v>
          </cell>
          <cell r="H3301">
            <v>9.06</v>
          </cell>
          <cell r="I3301">
            <v>9.66</v>
          </cell>
        </row>
        <row r="3302">
          <cell r="A3302">
            <v>116125.04</v>
          </cell>
          <cell r="B3302" t="str">
            <v>PY - MSE</v>
          </cell>
          <cell r="C3302">
            <v>7.5</v>
          </cell>
          <cell r="D3302">
            <v>0.6</v>
          </cell>
          <cell r="E3302">
            <v>8.1</v>
          </cell>
          <cell r="F3302">
            <v>8.25</v>
          </cell>
          <cell r="G3302">
            <v>8.4600000000000009</v>
          </cell>
          <cell r="H3302">
            <v>9.06</v>
          </cell>
          <cell r="I3302">
            <v>9.66</v>
          </cell>
        </row>
        <row r="3303">
          <cell r="A3303">
            <v>116130</v>
          </cell>
          <cell r="B3303" t="str">
            <v/>
          </cell>
          <cell r="C3303">
            <v>7.5</v>
          </cell>
          <cell r="D3303">
            <v>0.5</v>
          </cell>
          <cell r="E3303">
            <v>8</v>
          </cell>
          <cell r="F3303">
            <v>8.15</v>
          </cell>
          <cell r="G3303">
            <v>8.3600000000000012</v>
          </cell>
          <cell r="H3303">
            <v>8.9600000000000009</v>
          </cell>
          <cell r="I3303">
            <v>9.56</v>
          </cell>
        </row>
        <row r="3304">
          <cell r="A3304">
            <v>116140</v>
          </cell>
          <cell r="B3304" t="str">
            <v/>
          </cell>
          <cell r="C3304">
            <v>7.5</v>
          </cell>
          <cell r="D3304">
            <v>0.3</v>
          </cell>
          <cell r="E3304">
            <v>7.8</v>
          </cell>
          <cell r="F3304">
            <v>7.95</v>
          </cell>
          <cell r="G3304">
            <v>8.16</v>
          </cell>
          <cell r="H3304">
            <v>8.76</v>
          </cell>
          <cell r="I3304">
            <v>9.36</v>
          </cell>
        </row>
        <row r="3305">
          <cell r="A3305">
            <v>116140.04</v>
          </cell>
          <cell r="B3305" t="str">
            <v>PT</v>
          </cell>
          <cell r="C3305">
            <v>7.5</v>
          </cell>
          <cell r="D3305">
            <v>0.3</v>
          </cell>
          <cell r="E3305">
            <v>7.8</v>
          </cell>
          <cell r="F3305">
            <v>7.95</v>
          </cell>
          <cell r="G3305">
            <v>8.16</v>
          </cell>
          <cell r="H3305">
            <v>8.76</v>
          </cell>
          <cell r="I3305">
            <v>9.36</v>
          </cell>
        </row>
        <row r="3306">
          <cell r="A3306">
            <v>116150</v>
          </cell>
          <cell r="B3306" t="str">
            <v/>
          </cell>
          <cell r="C3306">
            <v>7.5</v>
          </cell>
          <cell r="D3306">
            <v>0.1</v>
          </cell>
          <cell r="E3306">
            <v>7.6</v>
          </cell>
          <cell r="F3306">
            <v>7.75</v>
          </cell>
          <cell r="G3306">
            <v>7.96</v>
          </cell>
          <cell r="H3306">
            <v>8.56</v>
          </cell>
          <cell r="I3306">
            <v>9.16</v>
          </cell>
        </row>
        <row r="3307">
          <cell r="A3307">
            <v>116155.04</v>
          </cell>
          <cell r="B3307" t="str">
            <v>PX</v>
          </cell>
          <cell r="C3307">
            <v>7.5</v>
          </cell>
          <cell r="D3307">
            <v>0</v>
          </cell>
          <cell r="E3307">
            <v>7.5</v>
          </cell>
          <cell r="F3307">
            <v>7.65</v>
          </cell>
          <cell r="G3307">
            <v>7.86</v>
          </cell>
          <cell r="H3307">
            <v>8.4600000000000009</v>
          </cell>
          <cell r="I3307">
            <v>9.06</v>
          </cell>
        </row>
        <row r="3308">
          <cell r="A3308">
            <v>116160</v>
          </cell>
          <cell r="B3308" t="str">
            <v/>
          </cell>
          <cell r="C3308">
            <v>7.5</v>
          </cell>
          <cell r="D3308">
            <v>0</v>
          </cell>
          <cell r="E3308">
            <v>7.5</v>
          </cell>
          <cell r="F3308">
            <v>7.65</v>
          </cell>
          <cell r="G3308">
            <v>7.86</v>
          </cell>
          <cell r="H3308">
            <v>8.4600000000000009</v>
          </cell>
          <cell r="I3308">
            <v>9.06</v>
          </cell>
        </row>
        <row r="3309">
          <cell r="A3309">
            <v>116170</v>
          </cell>
          <cell r="B3309" t="str">
            <v/>
          </cell>
          <cell r="C3309">
            <v>7.5</v>
          </cell>
          <cell r="D3309">
            <v>0</v>
          </cell>
          <cell r="E3309">
            <v>7.5</v>
          </cell>
          <cell r="F3309">
            <v>7.65</v>
          </cell>
          <cell r="G3309">
            <v>7.86</v>
          </cell>
          <cell r="H3309">
            <v>8.4600000000000009</v>
          </cell>
          <cell r="I3309">
            <v>9.06</v>
          </cell>
        </row>
        <row r="3310">
          <cell r="A3310">
            <v>116180</v>
          </cell>
          <cell r="B3310" t="str">
            <v/>
          </cell>
          <cell r="C3310">
            <v>7.5</v>
          </cell>
          <cell r="D3310">
            <v>0</v>
          </cell>
          <cell r="E3310">
            <v>7.5</v>
          </cell>
          <cell r="F3310">
            <v>7.65</v>
          </cell>
          <cell r="G3310">
            <v>7.86</v>
          </cell>
          <cell r="H3310">
            <v>8.4600000000000009</v>
          </cell>
          <cell r="I3310">
            <v>9.06</v>
          </cell>
        </row>
        <row r="3311">
          <cell r="A3311">
            <v>116185.04</v>
          </cell>
          <cell r="B3311" t="str">
            <v>BS</v>
          </cell>
          <cell r="C3311">
            <v>7.5</v>
          </cell>
          <cell r="D3311">
            <v>0</v>
          </cell>
          <cell r="E3311">
            <v>7.5</v>
          </cell>
          <cell r="F3311">
            <v>7.65</v>
          </cell>
          <cell r="G3311">
            <v>7.86</v>
          </cell>
          <cell r="H3311">
            <v>8.4600000000000009</v>
          </cell>
          <cell r="I3311">
            <v>9.06</v>
          </cell>
        </row>
        <row r="3312">
          <cell r="A3312">
            <v>116190</v>
          </cell>
          <cell r="B3312" t="str">
            <v/>
          </cell>
          <cell r="C3312">
            <v>7.5</v>
          </cell>
          <cell r="D3312">
            <v>0</v>
          </cell>
          <cell r="E3312">
            <v>7.5</v>
          </cell>
          <cell r="F3312">
            <v>7.65</v>
          </cell>
          <cell r="G3312">
            <v>7.86</v>
          </cell>
          <cell r="H3312">
            <v>8.4600000000000009</v>
          </cell>
          <cell r="I3312">
            <v>9.06</v>
          </cell>
        </row>
        <row r="3313">
          <cell r="A3313">
            <v>116200</v>
          </cell>
          <cell r="B3313" t="str">
            <v/>
          </cell>
          <cell r="C3313">
            <v>7.5</v>
          </cell>
          <cell r="D3313">
            <v>0</v>
          </cell>
          <cell r="E3313">
            <v>7.5</v>
          </cell>
          <cell r="F3313">
            <v>7.65</v>
          </cell>
          <cell r="G3313">
            <v>7.86</v>
          </cell>
          <cell r="H3313">
            <v>8.4600000000000009</v>
          </cell>
          <cell r="I3313">
            <v>9.06</v>
          </cell>
        </row>
        <row r="3314">
          <cell r="A3314">
            <v>116210</v>
          </cell>
          <cell r="B3314" t="str">
            <v/>
          </cell>
          <cell r="C3314">
            <v>7.5</v>
          </cell>
          <cell r="D3314">
            <v>0</v>
          </cell>
          <cell r="E3314">
            <v>7.5</v>
          </cell>
          <cell r="F3314">
            <v>7.65</v>
          </cell>
          <cell r="G3314">
            <v>7.86</v>
          </cell>
          <cell r="H3314">
            <v>8.4600000000000009</v>
          </cell>
          <cell r="I3314">
            <v>9.06</v>
          </cell>
        </row>
        <row r="3315">
          <cell r="A3315">
            <v>116220</v>
          </cell>
          <cell r="B3315" t="str">
            <v/>
          </cell>
          <cell r="C3315">
            <v>7.5</v>
          </cell>
          <cell r="D3315">
            <v>0</v>
          </cell>
          <cell r="E3315">
            <v>7.5</v>
          </cell>
          <cell r="F3315">
            <v>7.65</v>
          </cell>
          <cell r="G3315">
            <v>7.86</v>
          </cell>
          <cell r="H3315">
            <v>8.4600000000000009</v>
          </cell>
          <cell r="I3315">
            <v>9.06</v>
          </cell>
        </row>
        <row r="3316">
          <cell r="A3316">
            <v>116230</v>
          </cell>
          <cell r="B3316" t="str">
            <v/>
          </cell>
          <cell r="C3316">
            <v>7.5</v>
          </cell>
          <cell r="D3316">
            <v>0</v>
          </cell>
          <cell r="E3316">
            <v>7.5</v>
          </cell>
          <cell r="F3316">
            <v>7.65</v>
          </cell>
          <cell r="G3316">
            <v>7.86</v>
          </cell>
          <cell r="H3316">
            <v>8.4600000000000009</v>
          </cell>
          <cell r="I3316">
            <v>9.06</v>
          </cell>
        </row>
        <row r="3317">
          <cell r="A3317">
            <v>116240</v>
          </cell>
          <cell r="B3317" t="str">
            <v/>
          </cell>
          <cell r="C3317">
            <v>7.5</v>
          </cell>
          <cell r="D3317">
            <v>0</v>
          </cell>
          <cell r="E3317">
            <v>7.5</v>
          </cell>
          <cell r="F3317">
            <v>7.65</v>
          </cell>
          <cell r="G3317">
            <v>7.86</v>
          </cell>
          <cell r="H3317">
            <v>8.4600000000000009</v>
          </cell>
          <cell r="I3317">
            <v>9.06</v>
          </cell>
        </row>
        <row r="3318">
          <cell r="A3318">
            <v>116250</v>
          </cell>
          <cell r="B3318" t="str">
            <v/>
          </cell>
          <cell r="C3318">
            <v>7.5</v>
          </cell>
          <cell r="D3318">
            <v>0</v>
          </cell>
          <cell r="E3318">
            <v>7.5</v>
          </cell>
          <cell r="F3318">
            <v>7.65</v>
          </cell>
          <cell r="G3318">
            <v>7.86</v>
          </cell>
          <cell r="H3318">
            <v>8.4600000000000009</v>
          </cell>
          <cell r="I3318">
            <v>9.06</v>
          </cell>
        </row>
        <row r="3319">
          <cell r="A3319">
            <v>116260</v>
          </cell>
          <cell r="B3319" t="str">
            <v/>
          </cell>
          <cell r="C3319">
            <v>7.5</v>
          </cell>
          <cell r="D3319">
            <v>0</v>
          </cell>
          <cell r="E3319">
            <v>7.5</v>
          </cell>
          <cell r="F3319">
            <v>7.65</v>
          </cell>
          <cell r="G3319">
            <v>7.86</v>
          </cell>
          <cell r="H3319">
            <v>8.4600000000000009</v>
          </cell>
          <cell r="I3319">
            <v>9.06</v>
          </cell>
        </row>
        <row r="3320">
          <cell r="A3320">
            <v>116270</v>
          </cell>
          <cell r="B3320" t="str">
            <v/>
          </cell>
          <cell r="C3320">
            <v>7.5</v>
          </cell>
          <cell r="D3320">
            <v>0</v>
          </cell>
          <cell r="E3320">
            <v>7.5</v>
          </cell>
          <cell r="F3320">
            <v>7.65</v>
          </cell>
          <cell r="G3320">
            <v>7.86</v>
          </cell>
          <cell r="H3320">
            <v>8.4600000000000009</v>
          </cell>
          <cell r="I3320">
            <v>9.06</v>
          </cell>
        </row>
        <row r="3321">
          <cell r="A3321">
            <v>116280</v>
          </cell>
          <cell r="B3321" t="str">
            <v/>
          </cell>
          <cell r="C3321">
            <v>7.5</v>
          </cell>
          <cell r="D3321">
            <v>0</v>
          </cell>
          <cell r="E3321">
            <v>7.5</v>
          </cell>
          <cell r="F3321">
            <v>7.65</v>
          </cell>
          <cell r="G3321">
            <v>7.86</v>
          </cell>
          <cell r="H3321">
            <v>8.4600000000000009</v>
          </cell>
          <cell r="I3321">
            <v>9.06</v>
          </cell>
        </row>
        <row r="3322">
          <cell r="A3322">
            <v>116290</v>
          </cell>
          <cell r="B3322" t="str">
            <v/>
          </cell>
          <cell r="C3322">
            <v>7.5</v>
          </cell>
          <cell r="D3322">
            <v>0</v>
          </cell>
          <cell r="E3322">
            <v>7.5</v>
          </cell>
          <cell r="F3322">
            <v>7.65</v>
          </cell>
          <cell r="G3322">
            <v>7.86</v>
          </cell>
          <cell r="H3322">
            <v>8.4600000000000009</v>
          </cell>
          <cell r="I3322">
            <v>9.06</v>
          </cell>
        </row>
        <row r="3323">
          <cell r="A3323">
            <v>116300</v>
          </cell>
          <cell r="B3323" t="str">
            <v/>
          </cell>
          <cell r="C3323">
            <v>7.5</v>
          </cell>
          <cell r="D3323">
            <v>0</v>
          </cell>
          <cell r="E3323">
            <v>7.5</v>
          </cell>
          <cell r="F3323">
            <v>7.65</v>
          </cell>
          <cell r="G3323">
            <v>7.86</v>
          </cell>
          <cell r="H3323">
            <v>8.4600000000000009</v>
          </cell>
          <cell r="I3323">
            <v>9.06</v>
          </cell>
        </row>
        <row r="3324">
          <cell r="A3324">
            <v>116310</v>
          </cell>
          <cell r="B3324" t="str">
            <v/>
          </cell>
          <cell r="C3324">
            <v>7.5</v>
          </cell>
          <cell r="D3324">
            <v>0</v>
          </cell>
          <cell r="E3324">
            <v>7.5</v>
          </cell>
          <cell r="F3324">
            <v>7.65</v>
          </cell>
          <cell r="G3324">
            <v>7.86</v>
          </cell>
          <cell r="H3324">
            <v>8.4600000000000009</v>
          </cell>
          <cell r="I3324">
            <v>9.06</v>
          </cell>
        </row>
        <row r="3325">
          <cell r="A3325">
            <v>116320</v>
          </cell>
          <cell r="B3325" t="str">
            <v/>
          </cell>
          <cell r="C3325">
            <v>7.5</v>
          </cell>
          <cell r="D3325">
            <v>0</v>
          </cell>
          <cell r="E3325">
            <v>7.5</v>
          </cell>
          <cell r="F3325">
            <v>7.65</v>
          </cell>
          <cell r="G3325">
            <v>7.86</v>
          </cell>
          <cell r="H3325">
            <v>8.4600000000000009</v>
          </cell>
          <cell r="I3325">
            <v>9.06</v>
          </cell>
        </row>
        <row r="3326">
          <cell r="A3326">
            <v>116324.76</v>
          </cell>
          <cell r="B3326" t="str">
            <v>BS</v>
          </cell>
          <cell r="C3326">
            <v>7.5</v>
          </cell>
          <cell r="D3326">
            <v>0</v>
          </cell>
          <cell r="E3326">
            <v>7.5</v>
          </cell>
          <cell r="F3326">
            <v>7.65</v>
          </cell>
          <cell r="G3326">
            <v>7.86</v>
          </cell>
          <cell r="H3326">
            <v>8.4600000000000009</v>
          </cell>
          <cell r="I3326">
            <v>9.06</v>
          </cell>
        </row>
        <row r="3327">
          <cell r="A3327">
            <v>116330</v>
          </cell>
          <cell r="B3327" t="str">
            <v/>
          </cell>
          <cell r="C3327">
            <v>7.5</v>
          </cell>
          <cell r="D3327">
            <v>0</v>
          </cell>
          <cell r="E3327">
            <v>7.5</v>
          </cell>
          <cell r="F3327">
            <v>7.65</v>
          </cell>
          <cell r="G3327">
            <v>7.86</v>
          </cell>
          <cell r="H3327">
            <v>8.4600000000000009</v>
          </cell>
          <cell r="I3327">
            <v>9.06</v>
          </cell>
        </row>
        <row r="3328">
          <cell r="A3328">
            <v>116340</v>
          </cell>
          <cell r="B3328" t="str">
            <v/>
          </cell>
          <cell r="C3328">
            <v>7.5</v>
          </cell>
          <cell r="D3328">
            <v>0</v>
          </cell>
          <cell r="E3328">
            <v>7.5</v>
          </cell>
          <cell r="F3328">
            <v>7.65</v>
          </cell>
          <cell r="G3328">
            <v>7.86</v>
          </cell>
          <cell r="H3328">
            <v>8.4600000000000009</v>
          </cell>
          <cell r="I3328">
            <v>9.06</v>
          </cell>
        </row>
        <row r="3329">
          <cell r="A3329">
            <v>116350</v>
          </cell>
          <cell r="B3329" t="str">
            <v/>
          </cell>
          <cell r="C3329">
            <v>7.5</v>
          </cell>
          <cell r="D3329">
            <v>0</v>
          </cell>
          <cell r="E3329">
            <v>7.5</v>
          </cell>
          <cell r="F3329">
            <v>7.65</v>
          </cell>
          <cell r="G3329">
            <v>7.86</v>
          </cell>
          <cell r="H3329">
            <v>8.4600000000000009</v>
          </cell>
          <cell r="I3329">
            <v>9.06</v>
          </cell>
        </row>
        <row r="3330">
          <cell r="A3330">
            <v>116354.76</v>
          </cell>
          <cell r="B3330" t="str">
            <v>PX</v>
          </cell>
          <cell r="C3330">
            <v>7.5</v>
          </cell>
          <cell r="D3330">
            <v>0</v>
          </cell>
          <cell r="E3330">
            <v>7.5</v>
          </cell>
          <cell r="F3330">
            <v>7.65</v>
          </cell>
          <cell r="G3330">
            <v>7.86</v>
          </cell>
          <cell r="H3330">
            <v>8.4600000000000009</v>
          </cell>
          <cell r="I3330">
            <v>9.06</v>
          </cell>
        </row>
        <row r="3331">
          <cell r="A3331">
            <v>116360</v>
          </cell>
          <cell r="B3331" t="str">
            <v/>
          </cell>
          <cell r="C3331">
            <v>7.5</v>
          </cell>
          <cell r="D3331">
            <v>0.1</v>
          </cell>
          <cell r="E3331">
            <v>7.6</v>
          </cell>
          <cell r="F3331">
            <v>7.75</v>
          </cell>
          <cell r="G3331">
            <v>7.96</v>
          </cell>
          <cell r="H3331">
            <v>8.56</v>
          </cell>
          <cell r="I3331">
            <v>9.16</v>
          </cell>
        </row>
        <row r="3332">
          <cell r="A3332">
            <v>116369.76</v>
          </cell>
          <cell r="B3332" t="str">
            <v>PC</v>
          </cell>
          <cell r="C3332">
            <v>7.5</v>
          </cell>
          <cell r="D3332">
            <v>0.3</v>
          </cell>
          <cell r="E3332">
            <v>7.8</v>
          </cell>
          <cell r="F3332">
            <v>7.95</v>
          </cell>
          <cell r="G3332">
            <v>8.16</v>
          </cell>
          <cell r="H3332">
            <v>8.76</v>
          </cell>
          <cell r="I3332">
            <v>9.36</v>
          </cell>
        </row>
        <row r="3333">
          <cell r="A3333">
            <v>116370</v>
          </cell>
          <cell r="B3333" t="str">
            <v/>
          </cell>
          <cell r="C3333">
            <v>7.5</v>
          </cell>
          <cell r="D3333">
            <v>0.3</v>
          </cell>
          <cell r="E3333">
            <v>7.8</v>
          </cell>
          <cell r="F3333">
            <v>7.95</v>
          </cell>
          <cell r="G3333">
            <v>8.16</v>
          </cell>
          <cell r="H3333">
            <v>8.76</v>
          </cell>
          <cell r="I3333">
            <v>9.36</v>
          </cell>
        </row>
        <row r="3334">
          <cell r="A3334">
            <v>116380</v>
          </cell>
          <cell r="B3334" t="str">
            <v/>
          </cell>
          <cell r="C3334">
            <v>7.5</v>
          </cell>
          <cell r="D3334">
            <v>0.5</v>
          </cell>
          <cell r="E3334">
            <v>8</v>
          </cell>
          <cell r="F3334">
            <v>8.15</v>
          </cell>
          <cell r="G3334">
            <v>8.3600000000000012</v>
          </cell>
          <cell r="H3334">
            <v>8.9600000000000009</v>
          </cell>
          <cell r="I3334">
            <v>9.56</v>
          </cell>
        </row>
        <row r="3335">
          <cell r="A3335">
            <v>116384.76</v>
          </cell>
          <cell r="B3335" t="str">
            <v>PY - MSE</v>
          </cell>
          <cell r="C3335">
            <v>7.5</v>
          </cell>
          <cell r="D3335">
            <v>0.6</v>
          </cell>
          <cell r="E3335">
            <v>8.1</v>
          </cell>
          <cell r="F3335">
            <v>8.25</v>
          </cell>
          <cell r="G3335">
            <v>8.4600000000000009</v>
          </cell>
          <cell r="H3335">
            <v>9.06</v>
          </cell>
          <cell r="I3335">
            <v>9.66</v>
          </cell>
        </row>
        <row r="3336">
          <cell r="A3336">
            <v>116390</v>
          </cell>
          <cell r="B3336" t="str">
            <v/>
          </cell>
          <cell r="C3336">
            <v>7.5</v>
          </cell>
          <cell r="D3336">
            <v>0.6</v>
          </cell>
          <cell r="E3336">
            <v>8.1</v>
          </cell>
          <cell r="F3336">
            <v>8.25</v>
          </cell>
          <cell r="G3336">
            <v>8.4600000000000009</v>
          </cell>
          <cell r="H3336">
            <v>9.06</v>
          </cell>
          <cell r="I3336">
            <v>9.66</v>
          </cell>
        </row>
        <row r="3337">
          <cell r="A3337">
            <v>116400</v>
          </cell>
          <cell r="B3337" t="str">
            <v/>
          </cell>
          <cell r="C3337">
            <v>7.5</v>
          </cell>
          <cell r="D3337">
            <v>0.6</v>
          </cell>
          <cell r="E3337">
            <v>8.1</v>
          </cell>
          <cell r="F3337">
            <v>8.25</v>
          </cell>
          <cell r="G3337">
            <v>8.4600000000000009</v>
          </cell>
          <cell r="H3337">
            <v>9.06</v>
          </cell>
          <cell r="I3337">
            <v>9.66</v>
          </cell>
        </row>
        <row r="3338">
          <cell r="A3338">
            <v>116410</v>
          </cell>
          <cell r="B3338" t="str">
            <v/>
          </cell>
          <cell r="C3338">
            <v>7.5</v>
          </cell>
          <cell r="D3338">
            <v>0.6</v>
          </cell>
          <cell r="E3338">
            <v>8.1</v>
          </cell>
          <cell r="F3338">
            <v>8.25</v>
          </cell>
          <cell r="G3338">
            <v>8.4600000000000009</v>
          </cell>
          <cell r="H3338">
            <v>9.06</v>
          </cell>
          <cell r="I3338">
            <v>9.66</v>
          </cell>
        </row>
        <row r="3339">
          <cell r="A3339">
            <v>116420</v>
          </cell>
          <cell r="B3339" t="str">
            <v/>
          </cell>
          <cell r="C3339">
            <v>7.5</v>
          </cell>
          <cell r="D3339">
            <v>0.6</v>
          </cell>
          <cell r="E3339">
            <v>8.1</v>
          </cell>
          <cell r="F3339">
            <v>8.25</v>
          </cell>
          <cell r="G3339">
            <v>8.4600000000000009</v>
          </cell>
          <cell r="H3339">
            <v>9.06</v>
          </cell>
          <cell r="I3339">
            <v>9.66</v>
          </cell>
        </row>
        <row r="3340">
          <cell r="A3340">
            <v>116430</v>
          </cell>
          <cell r="B3340" t="str">
            <v/>
          </cell>
          <cell r="C3340">
            <v>7.5</v>
          </cell>
          <cell r="D3340">
            <v>0.6</v>
          </cell>
          <cell r="E3340">
            <v>8.1</v>
          </cell>
          <cell r="F3340">
            <v>8.25</v>
          </cell>
          <cell r="G3340">
            <v>8.4600000000000009</v>
          </cell>
          <cell r="H3340">
            <v>9.06</v>
          </cell>
          <cell r="I3340">
            <v>9.66</v>
          </cell>
        </row>
        <row r="3341">
          <cell r="A3341">
            <v>116440</v>
          </cell>
          <cell r="B3341" t="str">
            <v/>
          </cell>
          <cell r="C3341">
            <v>7.5</v>
          </cell>
          <cell r="D3341">
            <v>0.6</v>
          </cell>
          <cell r="E3341">
            <v>8.1</v>
          </cell>
          <cell r="F3341">
            <v>8.25</v>
          </cell>
          <cell r="G3341">
            <v>8.4600000000000009</v>
          </cell>
          <cell r="H3341">
            <v>9.06</v>
          </cell>
          <cell r="I3341">
            <v>9.66</v>
          </cell>
        </row>
        <row r="3342">
          <cell r="A3342">
            <v>116450</v>
          </cell>
          <cell r="B3342" t="str">
            <v/>
          </cell>
          <cell r="C3342">
            <v>7.5</v>
          </cell>
          <cell r="D3342">
            <v>0.6</v>
          </cell>
          <cell r="E3342">
            <v>8.1</v>
          </cell>
          <cell r="F3342">
            <v>8.25</v>
          </cell>
          <cell r="G3342">
            <v>8.4600000000000009</v>
          </cell>
          <cell r="H3342">
            <v>9.06</v>
          </cell>
          <cell r="I3342">
            <v>9.66</v>
          </cell>
        </row>
        <row r="3343">
          <cell r="A3343">
            <v>116460</v>
          </cell>
          <cell r="B3343" t="str">
            <v/>
          </cell>
          <cell r="C3343">
            <v>7.5</v>
          </cell>
          <cell r="D3343">
            <v>0.6</v>
          </cell>
          <cell r="E3343">
            <v>8.1</v>
          </cell>
          <cell r="F3343">
            <v>8.25</v>
          </cell>
          <cell r="G3343">
            <v>8.4600000000000009</v>
          </cell>
          <cell r="H3343">
            <v>9.06</v>
          </cell>
          <cell r="I3343">
            <v>9.66</v>
          </cell>
        </row>
        <row r="3344">
          <cell r="A3344">
            <v>116467.18</v>
          </cell>
          <cell r="B3344" t="str">
            <v>PY - MSE</v>
          </cell>
          <cell r="C3344">
            <v>7.5</v>
          </cell>
          <cell r="D3344">
            <v>0.6</v>
          </cell>
          <cell r="E3344">
            <v>8.1</v>
          </cell>
          <cell r="F3344">
            <v>8.25</v>
          </cell>
          <cell r="G3344">
            <v>8.4600000000000009</v>
          </cell>
          <cell r="H3344">
            <v>9.06</v>
          </cell>
          <cell r="I3344">
            <v>9.66</v>
          </cell>
        </row>
        <row r="3345">
          <cell r="A3345">
            <v>116470</v>
          </cell>
          <cell r="B3345" t="str">
            <v/>
          </cell>
          <cell r="C3345">
            <v>7.5</v>
          </cell>
          <cell r="D3345">
            <v>0.54</v>
          </cell>
          <cell r="E3345">
            <v>8.0399999999999991</v>
          </cell>
          <cell r="F3345">
            <v>8.19</v>
          </cell>
          <cell r="G3345">
            <v>8.4</v>
          </cell>
          <cell r="H3345">
            <v>9</v>
          </cell>
          <cell r="I3345">
            <v>9.6</v>
          </cell>
        </row>
        <row r="3346">
          <cell r="A3346">
            <v>116480</v>
          </cell>
          <cell r="B3346" t="str">
            <v/>
          </cell>
          <cell r="C3346">
            <v>7.5</v>
          </cell>
          <cell r="D3346">
            <v>0.34</v>
          </cell>
          <cell r="E3346">
            <v>7.84</v>
          </cell>
          <cell r="F3346">
            <v>7.99</v>
          </cell>
          <cell r="G3346">
            <v>8.2000000000000011</v>
          </cell>
          <cell r="H3346">
            <v>8.8000000000000007</v>
          </cell>
          <cell r="I3346">
            <v>9.4</v>
          </cell>
        </row>
        <row r="3347">
          <cell r="A3347">
            <v>116482.18</v>
          </cell>
          <cell r="B3347" t="str">
            <v>PT</v>
          </cell>
          <cell r="C3347">
            <v>7.5</v>
          </cell>
          <cell r="D3347">
            <v>0.3</v>
          </cell>
          <cell r="E3347">
            <v>7.8</v>
          </cell>
          <cell r="F3347">
            <v>7.95</v>
          </cell>
          <cell r="G3347">
            <v>8.16</v>
          </cell>
          <cell r="H3347">
            <v>8.76</v>
          </cell>
          <cell r="I3347">
            <v>9.36</v>
          </cell>
        </row>
        <row r="3348">
          <cell r="A3348">
            <v>116490</v>
          </cell>
          <cell r="B3348" t="str">
            <v/>
          </cell>
          <cell r="C3348">
            <v>7.5</v>
          </cell>
          <cell r="D3348">
            <v>0.14000000000000001</v>
          </cell>
          <cell r="E3348">
            <v>7.64</v>
          </cell>
          <cell r="F3348">
            <v>7.79</v>
          </cell>
          <cell r="G3348">
            <v>8</v>
          </cell>
          <cell r="H3348">
            <v>8.6</v>
          </cell>
          <cell r="I3348">
            <v>9.1999999999999993</v>
          </cell>
        </row>
        <row r="3349">
          <cell r="A3349">
            <v>116497.18</v>
          </cell>
          <cell r="B3349" t="str">
            <v>PX</v>
          </cell>
          <cell r="C3349">
            <v>7.5</v>
          </cell>
          <cell r="D3349">
            <v>0</v>
          </cell>
          <cell r="E3349">
            <v>7.5</v>
          </cell>
          <cell r="F3349">
            <v>7.65</v>
          </cell>
          <cell r="G3349">
            <v>7.86</v>
          </cell>
          <cell r="H3349">
            <v>8.4600000000000009</v>
          </cell>
          <cell r="I3349">
            <v>9.06</v>
          </cell>
        </row>
        <row r="3350">
          <cell r="A3350">
            <v>116500</v>
          </cell>
          <cell r="B3350" t="str">
            <v/>
          </cell>
          <cell r="C3350">
            <v>7.5</v>
          </cell>
          <cell r="D3350">
            <v>0</v>
          </cell>
          <cell r="E3350">
            <v>7.5</v>
          </cell>
          <cell r="F3350">
            <v>7.65</v>
          </cell>
          <cell r="G3350">
            <v>7.86</v>
          </cell>
          <cell r="H3350">
            <v>8.4600000000000009</v>
          </cell>
          <cell r="I3350">
            <v>9.06</v>
          </cell>
        </row>
        <row r="3351">
          <cell r="A3351">
            <v>116510</v>
          </cell>
          <cell r="B3351" t="str">
            <v/>
          </cell>
          <cell r="C3351">
            <v>7.5</v>
          </cell>
          <cell r="D3351">
            <v>0</v>
          </cell>
          <cell r="E3351">
            <v>7.5</v>
          </cell>
          <cell r="F3351">
            <v>7.65</v>
          </cell>
          <cell r="G3351">
            <v>7.86</v>
          </cell>
          <cell r="H3351">
            <v>8.4600000000000009</v>
          </cell>
          <cell r="I3351">
            <v>9.06</v>
          </cell>
        </row>
        <row r="3352">
          <cell r="A3352">
            <v>116520</v>
          </cell>
          <cell r="B3352" t="str">
            <v/>
          </cell>
          <cell r="C3352">
            <v>7.5</v>
          </cell>
          <cell r="D3352">
            <v>0</v>
          </cell>
          <cell r="E3352">
            <v>7.5</v>
          </cell>
          <cell r="F3352">
            <v>7.65</v>
          </cell>
          <cell r="G3352">
            <v>7.86</v>
          </cell>
          <cell r="H3352">
            <v>8.4600000000000009</v>
          </cell>
          <cell r="I3352">
            <v>9.06</v>
          </cell>
        </row>
        <row r="3353">
          <cell r="A3353">
            <v>116527.18</v>
          </cell>
          <cell r="B3353" t="str">
            <v>BS</v>
          </cell>
          <cell r="C3353">
            <v>7.5</v>
          </cell>
          <cell r="D3353">
            <v>0</v>
          </cell>
          <cell r="E3353">
            <v>7.5</v>
          </cell>
          <cell r="F3353">
            <v>7.65</v>
          </cell>
          <cell r="G3353">
            <v>7.86</v>
          </cell>
          <cell r="H3353">
            <v>8.4600000000000009</v>
          </cell>
          <cell r="I3353">
            <v>9.06</v>
          </cell>
        </row>
        <row r="3354">
          <cell r="A3354">
            <v>116530</v>
          </cell>
          <cell r="B3354" t="str">
            <v/>
          </cell>
          <cell r="C3354">
            <v>7.5</v>
          </cell>
          <cell r="D3354">
            <v>0</v>
          </cell>
          <cell r="E3354">
            <v>7.5</v>
          </cell>
          <cell r="F3354">
            <v>7.65</v>
          </cell>
          <cell r="G3354">
            <v>7.86</v>
          </cell>
          <cell r="H3354">
            <v>8.4600000000000009</v>
          </cell>
          <cell r="I3354">
            <v>9.06</v>
          </cell>
        </row>
        <row r="3355">
          <cell r="A3355">
            <v>116540</v>
          </cell>
          <cell r="B3355" t="str">
            <v/>
          </cell>
          <cell r="C3355">
            <v>7.5</v>
          </cell>
          <cell r="D3355">
            <v>0</v>
          </cell>
          <cell r="E3355">
            <v>7.5</v>
          </cell>
          <cell r="F3355">
            <v>7.65</v>
          </cell>
          <cell r="G3355">
            <v>7.86</v>
          </cell>
          <cell r="H3355">
            <v>8.4600000000000009</v>
          </cell>
          <cell r="I3355">
            <v>9.06</v>
          </cell>
        </row>
        <row r="3356">
          <cell r="A3356">
            <v>116550</v>
          </cell>
          <cell r="B3356" t="str">
            <v/>
          </cell>
          <cell r="C3356">
            <v>7.5</v>
          </cell>
          <cell r="D3356">
            <v>0</v>
          </cell>
          <cell r="E3356">
            <v>7.5</v>
          </cell>
          <cell r="F3356">
            <v>7.65</v>
          </cell>
          <cell r="G3356">
            <v>7.86</v>
          </cell>
          <cell r="H3356">
            <v>8.4600000000000009</v>
          </cell>
          <cell r="I3356">
            <v>9.06</v>
          </cell>
        </row>
        <row r="3357">
          <cell r="A3357">
            <v>116560</v>
          </cell>
          <cell r="B3357" t="str">
            <v/>
          </cell>
          <cell r="C3357">
            <v>7.5</v>
          </cell>
          <cell r="D3357">
            <v>0</v>
          </cell>
          <cell r="E3357">
            <v>7.5</v>
          </cell>
          <cell r="F3357">
            <v>7.65</v>
          </cell>
          <cell r="G3357">
            <v>7.86</v>
          </cell>
          <cell r="H3357">
            <v>8.4600000000000009</v>
          </cell>
          <cell r="I3357">
            <v>9.06</v>
          </cell>
        </row>
        <row r="3358">
          <cell r="A3358">
            <v>116570</v>
          </cell>
          <cell r="B3358" t="str">
            <v/>
          </cell>
          <cell r="C3358">
            <v>7.5</v>
          </cell>
          <cell r="D3358">
            <v>0</v>
          </cell>
          <cell r="E3358">
            <v>7.5</v>
          </cell>
          <cell r="F3358">
            <v>7.65</v>
          </cell>
          <cell r="G3358">
            <v>7.86</v>
          </cell>
          <cell r="H3358">
            <v>8.4600000000000009</v>
          </cell>
          <cell r="I3358">
            <v>9.06</v>
          </cell>
        </row>
        <row r="3359">
          <cell r="A3359">
            <v>116580</v>
          </cell>
          <cell r="B3359" t="str">
            <v/>
          </cell>
          <cell r="C3359">
            <v>7.5</v>
          </cell>
          <cell r="D3359">
            <v>0</v>
          </cell>
          <cell r="E3359">
            <v>7.5</v>
          </cell>
          <cell r="F3359">
            <v>7.65</v>
          </cell>
          <cell r="G3359">
            <v>7.86</v>
          </cell>
          <cell r="H3359">
            <v>8.4600000000000009</v>
          </cell>
          <cell r="I3359">
            <v>9.06</v>
          </cell>
        </row>
        <row r="3360">
          <cell r="A3360">
            <v>116590</v>
          </cell>
          <cell r="B3360" t="str">
            <v/>
          </cell>
          <cell r="C3360">
            <v>7.5</v>
          </cell>
          <cell r="D3360">
            <v>0</v>
          </cell>
          <cell r="E3360">
            <v>7.5</v>
          </cell>
          <cell r="F3360">
            <v>7.65</v>
          </cell>
          <cell r="G3360">
            <v>7.86</v>
          </cell>
          <cell r="H3360">
            <v>8.4600000000000009</v>
          </cell>
          <cell r="I3360">
            <v>9.06</v>
          </cell>
        </row>
        <row r="3361">
          <cell r="A3361">
            <v>116600</v>
          </cell>
          <cell r="B3361" t="str">
            <v/>
          </cell>
          <cell r="C3361">
            <v>7.5</v>
          </cell>
          <cell r="D3361">
            <v>0</v>
          </cell>
          <cell r="E3361">
            <v>7.5</v>
          </cell>
          <cell r="F3361">
            <v>7.65</v>
          </cell>
          <cell r="G3361">
            <v>7.86</v>
          </cell>
          <cell r="H3361">
            <v>8.4600000000000009</v>
          </cell>
          <cell r="I3361">
            <v>9.06</v>
          </cell>
        </row>
        <row r="3362">
          <cell r="A3362">
            <v>116610</v>
          </cell>
          <cell r="B3362" t="str">
            <v/>
          </cell>
          <cell r="C3362">
            <v>7.5</v>
          </cell>
          <cell r="D3362">
            <v>0</v>
          </cell>
          <cell r="E3362">
            <v>7.5</v>
          </cell>
          <cell r="F3362">
            <v>7.65</v>
          </cell>
          <cell r="G3362">
            <v>7.86</v>
          </cell>
          <cell r="H3362">
            <v>8.4600000000000009</v>
          </cell>
          <cell r="I3362">
            <v>9.06</v>
          </cell>
        </row>
        <row r="3363">
          <cell r="A3363">
            <v>116620</v>
          </cell>
          <cell r="B3363" t="str">
            <v/>
          </cell>
          <cell r="C3363">
            <v>7.5</v>
          </cell>
          <cell r="D3363">
            <v>0</v>
          </cell>
          <cell r="E3363">
            <v>7.5</v>
          </cell>
          <cell r="F3363">
            <v>7.65</v>
          </cell>
          <cell r="G3363">
            <v>7.86</v>
          </cell>
          <cell r="H3363">
            <v>8.4600000000000009</v>
          </cell>
          <cell r="I3363">
            <v>9.06</v>
          </cell>
        </row>
        <row r="3364">
          <cell r="A3364">
            <v>116630</v>
          </cell>
          <cell r="B3364" t="str">
            <v/>
          </cell>
          <cell r="C3364">
            <v>7.5</v>
          </cell>
          <cell r="D3364">
            <v>0</v>
          </cell>
          <cell r="E3364">
            <v>7.5</v>
          </cell>
          <cell r="F3364">
            <v>7.65</v>
          </cell>
          <cell r="G3364">
            <v>7.86</v>
          </cell>
          <cell r="H3364">
            <v>8.4600000000000009</v>
          </cell>
          <cell r="I3364">
            <v>9.06</v>
          </cell>
        </row>
        <row r="3365">
          <cell r="A3365">
            <v>116640</v>
          </cell>
          <cell r="B3365" t="str">
            <v/>
          </cell>
          <cell r="C3365">
            <v>7.5</v>
          </cell>
          <cell r="D3365">
            <v>0</v>
          </cell>
          <cell r="E3365">
            <v>7.5</v>
          </cell>
          <cell r="F3365">
            <v>7.65</v>
          </cell>
          <cell r="G3365">
            <v>7.86</v>
          </cell>
          <cell r="H3365">
            <v>8.4600000000000009</v>
          </cell>
          <cell r="I3365">
            <v>9.06</v>
          </cell>
        </row>
        <row r="3366">
          <cell r="A3366">
            <v>116650</v>
          </cell>
          <cell r="B3366" t="str">
            <v/>
          </cell>
          <cell r="C3366">
            <v>7.5</v>
          </cell>
          <cell r="D3366">
            <v>0</v>
          </cell>
          <cell r="E3366">
            <v>7.5</v>
          </cell>
          <cell r="F3366">
            <v>7.65</v>
          </cell>
          <cell r="G3366">
            <v>7.86</v>
          </cell>
          <cell r="H3366">
            <v>8.4600000000000009</v>
          </cell>
          <cell r="I3366">
            <v>9.06</v>
          </cell>
        </row>
        <row r="3367">
          <cell r="A3367">
            <v>116660</v>
          </cell>
          <cell r="B3367" t="str">
            <v/>
          </cell>
          <cell r="C3367">
            <v>7.5</v>
          </cell>
          <cell r="D3367">
            <v>0</v>
          </cell>
          <cell r="E3367">
            <v>7.5</v>
          </cell>
          <cell r="F3367">
            <v>7.65</v>
          </cell>
          <cell r="G3367">
            <v>7.86</v>
          </cell>
          <cell r="H3367">
            <v>8.4600000000000009</v>
          </cell>
          <cell r="I3367">
            <v>9.06</v>
          </cell>
        </row>
        <row r="3368">
          <cell r="A3368">
            <v>116670</v>
          </cell>
          <cell r="B3368" t="str">
            <v/>
          </cell>
          <cell r="C3368">
            <v>7.5</v>
          </cell>
          <cell r="D3368">
            <v>0</v>
          </cell>
          <cell r="E3368">
            <v>7.5</v>
          </cell>
          <cell r="F3368">
            <v>7.65</v>
          </cell>
          <cell r="G3368">
            <v>7.86</v>
          </cell>
          <cell r="H3368">
            <v>8.4600000000000009</v>
          </cell>
          <cell r="I3368">
            <v>9.06</v>
          </cell>
        </row>
        <row r="3369">
          <cell r="A3369">
            <v>116680</v>
          </cell>
          <cell r="B3369" t="str">
            <v/>
          </cell>
          <cell r="C3369">
            <v>7.5</v>
          </cell>
          <cell r="D3369">
            <v>0</v>
          </cell>
          <cell r="E3369">
            <v>7.5</v>
          </cell>
          <cell r="F3369">
            <v>7.65</v>
          </cell>
          <cell r="G3369">
            <v>7.86</v>
          </cell>
          <cell r="H3369">
            <v>8.4600000000000009</v>
          </cell>
          <cell r="I3369">
            <v>9.06</v>
          </cell>
        </row>
        <row r="3370">
          <cell r="A3370">
            <v>116690</v>
          </cell>
          <cell r="B3370" t="str">
            <v/>
          </cell>
          <cell r="C3370">
            <v>7.5</v>
          </cell>
          <cell r="D3370">
            <v>0</v>
          </cell>
          <cell r="E3370">
            <v>7.5</v>
          </cell>
          <cell r="F3370">
            <v>7.65</v>
          </cell>
          <cell r="G3370">
            <v>7.86</v>
          </cell>
          <cell r="H3370">
            <v>8.4600000000000009</v>
          </cell>
          <cell r="I3370">
            <v>9.06</v>
          </cell>
        </row>
        <row r="3371">
          <cell r="A3371">
            <v>116700</v>
          </cell>
          <cell r="B3371" t="str">
            <v/>
          </cell>
          <cell r="C3371">
            <v>7.5</v>
          </cell>
          <cell r="D3371">
            <v>0</v>
          </cell>
          <cell r="E3371">
            <v>7.5</v>
          </cell>
          <cell r="F3371">
            <v>7.65</v>
          </cell>
          <cell r="G3371">
            <v>7.86</v>
          </cell>
          <cell r="H3371">
            <v>8.4600000000000009</v>
          </cell>
          <cell r="I3371">
            <v>9.06</v>
          </cell>
        </row>
        <row r="3372">
          <cell r="A3372">
            <v>116710</v>
          </cell>
          <cell r="B3372" t="str">
            <v/>
          </cell>
          <cell r="C3372">
            <v>7.5</v>
          </cell>
          <cell r="D3372">
            <v>0</v>
          </cell>
          <cell r="E3372">
            <v>7.5</v>
          </cell>
          <cell r="F3372">
            <v>7.65</v>
          </cell>
          <cell r="G3372">
            <v>7.86</v>
          </cell>
          <cell r="H3372">
            <v>8.4600000000000009</v>
          </cell>
          <cell r="I3372">
            <v>9.06</v>
          </cell>
        </row>
        <row r="3373">
          <cell r="A3373">
            <v>116720</v>
          </cell>
          <cell r="B3373" t="str">
            <v/>
          </cell>
          <cell r="C3373">
            <v>7.5</v>
          </cell>
          <cell r="D3373">
            <v>0</v>
          </cell>
          <cell r="E3373">
            <v>7.5</v>
          </cell>
          <cell r="F3373">
            <v>7.65</v>
          </cell>
          <cell r="G3373">
            <v>7.86</v>
          </cell>
          <cell r="H3373">
            <v>8.4600000000000009</v>
          </cell>
          <cell r="I3373">
            <v>9.06</v>
          </cell>
        </row>
        <row r="3374">
          <cell r="A3374">
            <v>116730</v>
          </cell>
          <cell r="B3374" t="str">
            <v/>
          </cell>
          <cell r="C3374">
            <v>7.5</v>
          </cell>
          <cell r="D3374">
            <v>0</v>
          </cell>
          <cell r="E3374">
            <v>7.5</v>
          </cell>
          <cell r="F3374">
            <v>7.65</v>
          </cell>
          <cell r="G3374">
            <v>7.86</v>
          </cell>
          <cell r="H3374">
            <v>8.4600000000000009</v>
          </cell>
          <cell r="I3374">
            <v>9.06</v>
          </cell>
        </row>
        <row r="3375">
          <cell r="A3375">
            <v>116740</v>
          </cell>
          <cell r="B3375" t="str">
            <v/>
          </cell>
          <cell r="C3375">
            <v>7.5</v>
          </cell>
          <cell r="D3375">
            <v>0</v>
          </cell>
          <cell r="E3375">
            <v>7.5</v>
          </cell>
          <cell r="F3375">
            <v>7.65</v>
          </cell>
          <cell r="G3375">
            <v>7.86</v>
          </cell>
          <cell r="H3375">
            <v>8.4600000000000009</v>
          </cell>
          <cell r="I3375">
            <v>9.06</v>
          </cell>
        </row>
        <row r="3376">
          <cell r="A3376">
            <v>116740.69</v>
          </cell>
          <cell r="B3376" t="str">
            <v>BS</v>
          </cell>
          <cell r="C3376">
            <v>7.5</v>
          </cell>
          <cell r="D3376">
            <v>0</v>
          </cell>
          <cell r="E3376">
            <v>7.5</v>
          </cell>
          <cell r="F3376">
            <v>7.65</v>
          </cell>
          <cell r="G3376">
            <v>7.86</v>
          </cell>
          <cell r="H3376">
            <v>8.4600000000000009</v>
          </cell>
          <cell r="I3376">
            <v>9.06</v>
          </cell>
        </row>
        <row r="3377">
          <cell r="A3377">
            <v>116750</v>
          </cell>
          <cell r="B3377" t="str">
            <v/>
          </cell>
          <cell r="C3377">
            <v>7.5</v>
          </cell>
          <cell r="D3377">
            <v>0</v>
          </cell>
          <cell r="E3377">
            <v>7.5</v>
          </cell>
          <cell r="F3377">
            <v>7.65</v>
          </cell>
          <cell r="G3377">
            <v>7.86</v>
          </cell>
          <cell r="H3377">
            <v>8.4600000000000009</v>
          </cell>
          <cell r="I3377">
            <v>9.06</v>
          </cell>
        </row>
        <row r="3378">
          <cell r="A3378">
            <v>116760</v>
          </cell>
          <cell r="B3378" t="str">
            <v/>
          </cell>
          <cell r="C3378">
            <v>7.5</v>
          </cell>
          <cell r="D3378">
            <v>0</v>
          </cell>
          <cell r="E3378">
            <v>7.5</v>
          </cell>
          <cell r="F3378">
            <v>7.65</v>
          </cell>
          <cell r="G3378">
            <v>7.86</v>
          </cell>
          <cell r="H3378">
            <v>8.4600000000000009</v>
          </cell>
          <cell r="I3378">
            <v>9.06</v>
          </cell>
        </row>
        <row r="3379">
          <cell r="A3379">
            <v>116766.39999999999</v>
          </cell>
          <cell r="B3379" t="str">
            <v>PX</v>
          </cell>
          <cell r="C3379">
            <v>7.5</v>
          </cell>
          <cell r="D3379">
            <v>0</v>
          </cell>
          <cell r="E3379">
            <v>7.5</v>
          </cell>
          <cell r="F3379">
            <v>7.65</v>
          </cell>
          <cell r="G3379">
            <v>7.86</v>
          </cell>
          <cell r="H3379">
            <v>8.4600000000000009</v>
          </cell>
          <cell r="I3379">
            <v>9.06</v>
          </cell>
        </row>
        <row r="3380">
          <cell r="A3380">
            <v>116770</v>
          </cell>
          <cell r="B3380" t="str">
            <v/>
          </cell>
          <cell r="C3380">
            <v>7.5</v>
          </cell>
          <cell r="D3380">
            <v>7.0000000000000007E-2</v>
          </cell>
          <cell r="E3380">
            <v>7.57</v>
          </cell>
          <cell r="F3380">
            <v>7.7200000000000006</v>
          </cell>
          <cell r="G3380">
            <v>7.9300000000000006</v>
          </cell>
          <cell r="H3380">
            <v>8.5300000000000011</v>
          </cell>
          <cell r="I3380">
            <v>9.1300000000000008</v>
          </cell>
        </row>
        <row r="3381">
          <cell r="A3381">
            <v>116780</v>
          </cell>
          <cell r="B3381" t="str">
            <v/>
          </cell>
          <cell r="C3381">
            <v>7.5</v>
          </cell>
          <cell r="D3381">
            <v>0.27</v>
          </cell>
          <cell r="E3381">
            <v>7.77</v>
          </cell>
          <cell r="F3381">
            <v>7.92</v>
          </cell>
          <cell r="G3381">
            <v>8.1300000000000008</v>
          </cell>
          <cell r="H3381">
            <v>8.73</v>
          </cell>
          <cell r="I3381">
            <v>9.33</v>
          </cell>
        </row>
        <row r="3382">
          <cell r="A3382">
            <v>116781.4</v>
          </cell>
          <cell r="B3382" t="str">
            <v>PC</v>
          </cell>
          <cell r="C3382">
            <v>7.5</v>
          </cell>
          <cell r="D3382">
            <v>0.3</v>
          </cell>
          <cell r="E3382">
            <v>7.8</v>
          </cell>
          <cell r="F3382">
            <v>7.95</v>
          </cell>
          <cell r="G3382">
            <v>8.16</v>
          </cell>
          <cell r="H3382">
            <v>8.76</v>
          </cell>
          <cell r="I3382">
            <v>9.36</v>
          </cell>
        </row>
        <row r="3383">
          <cell r="A3383">
            <v>116790</v>
          </cell>
          <cell r="B3383" t="str">
            <v/>
          </cell>
          <cell r="C3383">
            <v>7.5</v>
          </cell>
          <cell r="D3383">
            <v>0.47</v>
          </cell>
          <cell r="E3383">
            <v>7.97</v>
          </cell>
          <cell r="F3383">
            <v>8.1199999999999992</v>
          </cell>
          <cell r="G3383">
            <v>8.33</v>
          </cell>
          <cell r="H3383">
            <v>8.93</v>
          </cell>
          <cell r="I3383">
            <v>9.5299999999999994</v>
          </cell>
        </row>
        <row r="3384">
          <cell r="A3384">
            <v>116792.11</v>
          </cell>
          <cell r="B3384" t="str">
            <v>PY</v>
          </cell>
          <cell r="C3384">
            <v>7.5</v>
          </cell>
          <cell r="D3384">
            <v>0.51</v>
          </cell>
          <cell r="E3384">
            <v>8.01</v>
          </cell>
          <cell r="F3384">
            <v>8.16</v>
          </cell>
          <cell r="G3384">
            <v>8.370000000000001</v>
          </cell>
          <cell r="H3384">
            <v>8.9700000000000006</v>
          </cell>
          <cell r="I3384">
            <v>9.57</v>
          </cell>
        </row>
        <row r="3385">
          <cell r="A3385">
            <v>116796.4</v>
          </cell>
          <cell r="B3385" t="str">
            <v>MSE</v>
          </cell>
          <cell r="C3385">
            <v>7.5</v>
          </cell>
          <cell r="D3385">
            <v>0.6</v>
          </cell>
          <cell r="E3385">
            <v>8.1</v>
          </cell>
          <cell r="F3385">
            <v>8.25</v>
          </cell>
          <cell r="G3385">
            <v>8.4600000000000009</v>
          </cell>
          <cell r="H3385">
            <v>9.06</v>
          </cell>
          <cell r="I3385">
            <v>9.66</v>
          </cell>
        </row>
        <row r="3386">
          <cell r="A3386">
            <v>116800</v>
          </cell>
          <cell r="B3386" t="str">
            <v/>
          </cell>
          <cell r="C3386">
            <v>7.5</v>
          </cell>
          <cell r="D3386">
            <v>0.6</v>
          </cell>
          <cell r="E3386">
            <v>8.1</v>
          </cell>
          <cell r="F3386">
            <v>8.25</v>
          </cell>
          <cell r="G3386">
            <v>8.4600000000000009</v>
          </cell>
          <cell r="H3386">
            <v>9.06</v>
          </cell>
          <cell r="I3386">
            <v>9.66</v>
          </cell>
        </row>
        <row r="3387">
          <cell r="A3387">
            <v>116810</v>
          </cell>
          <cell r="B3387" t="str">
            <v/>
          </cell>
          <cell r="C3387">
            <v>7.5</v>
          </cell>
          <cell r="D3387">
            <v>0.6</v>
          </cell>
          <cell r="E3387">
            <v>8.1</v>
          </cell>
          <cell r="F3387">
            <v>8.25</v>
          </cell>
          <cell r="G3387">
            <v>8.4600000000000009</v>
          </cell>
          <cell r="H3387">
            <v>9.06</v>
          </cell>
          <cell r="I3387">
            <v>9.66</v>
          </cell>
        </row>
        <row r="3388">
          <cell r="A3388">
            <v>116820</v>
          </cell>
          <cell r="B3388" t="str">
            <v/>
          </cell>
          <cell r="C3388">
            <v>7.5</v>
          </cell>
          <cell r="D3388">
            <v>0.6</v>
          </cell>
          <cell r="E3388">
            <v>8.1</v>
          </cell>
          <cell r="F3388">
            <v>8.25</v>
          </cell>
          <cell r="G3388">
            <v>8.4600000000000009</v>
          </cell>
          <cell r="H3388">
            <v>9.06</v>
          </cell>
          <cell r="I3388">
            <v>9.66</v>
          </cell>
        </row>
        <row r="3389">
          <cell r="A3389">
            <v>116830</v>
          </cell>
          <cell r="B3389" t="str">
            <v/>
          </cell>
          <cell r="C3389">
            <v>7.5</v>
          </cell>
          <cell r="D3389">
            <v>0.6</v>
          </cell>
          <cell r="E3389">
            <v>8.1</v>
          </cell>
          <cell r="F3389">
            <v>8.25</v>
          </cell>
          <cell r="G3389">
            <v>8.4600000000000009</v>
          </cell>
          <cell r="H3389">
            <v>9.06</v>
          </cell>
          <cell r="I3389">
            <v>9.66</v>
          </cell>
        </row>
        <row r="3390">
          <cell r="A3390">
            <v>116840</v>
          </cell>
          <cell r="B3390" t="str">
            <v/>
          </cell>
          <cell r="C3390">
            <v>7.5</v>
          </cell>
          <cell r="D3390">
            <v>0.6</v>
          </cell>
          <cell r="E3390">
            <v>8.1</v>
          </cell>
          <cell r="F3390">
            <v>8.25</v>
          </cell>
          <cell r="G3390">
            <v>8.4600000000000009</v>
          </cell>
          <cell r="H3390">
            <v>9.06</v>
          </cell>
          <cell r="I3390">
            <v>9.66</v>
          </cell>
        </row>
        <row r="3391">
          <cell r="A3391">
            <v>116850</v>
          </cell>
          <cell r="B3391" t="str">
            <v/>
          </cell>
          <cell r="C3391">
            <v>7.5</v>
          </cell>
          <cell r="D3391">
            <v>0.6</v>
          </cell>
          <cell r="E3391">
            <v>8.1</v>
          </cell>
          <cell r="F3391">
            <v>8.25</v>
          </cell>
          <cell r="G3391">
            <v>8.4600000000000009</v>
          </cell>
          <cell r="H3391">
            <v>9.06</v>
          </cell>
          <cell r="I3391">
            <v>9.66</v>
          </cell>
        </row>
        <row r="3392">
          <cell r="A3392">
            <v>116860</v>
          </cell>
          <cell r="B3392" t="str">
            <v/>
          </cell>
          <cell r="C3392">
            <v>7.5</v>
          </cell>
          <cell r="D3392">
            <v>0.6</v>
          </cell>
          <cell r="E3392">
            <v>8.1</v>
          </cell>
          <cell r="F3392">
            <v>8.25</v>
          </cell>
          <cell r="G3392">
            <v>8.4600000000000009</v>
          </cell>
          <cell r="H3392">
            <v>9.06</v>
          </cell>
          <cell r="I3392">
            <v>9.66</v>
          </cell>
        </row>
        <row r="3393">
          <cell r="A3393">
            <v>116870</v>
          </cell>
          <cell r="B3393" t="str">
            <v/>
          </cell>
          <cell r="C3393">
            <v>7.5</v>
          </cell>
          <cell r="D3393">
            <v>0.6</v>
          </cell>
          <cell r="E3393">
            <v>8.1</v>
          </cell>
          <cell r="F3393">
            <v>8.25</v>
          </cell>
          <cell r="G3393">
            <v>8.4600000000000009</v>
          </cell>
          <cell r="H3393">
            <v>9.06</v>
          </cell>
          <cell r="I3393">
            <v>9.66</v>
          </cell>
        </row>
        <row r="3394">
          <cell r="A3394">
            <v>116880</v>
          </cell>
          <cell r="B3394" t="str">
            <v/>
          </cell>
          <cell r="C3394">
            <v>7.5</v>
          </cell>
          <cell r="D3394">
            <v>0.6</v>
          </cell>
          <cell r="E3394">
            <v>8.1</v>
          </cell>
          <cell r="F3394">
            <v>8.25</v>
          </cell>
          <cell r="G3394">
            <v>8.4600000000000009</v>
          </cell>
          <cell r="H3394">
            <v>9.06</v>
          </cell>
          <cell r="I3394">
            <v>9.66</v>
          </cell>
        </row>
        <row r="3395">
          <cell r="A3395">
            <v>116890</v>
          </cell>
          <cell r="B3395" t="str">
            <v/>
          </cell>
          <cell r="C3395">
            <v>7.5</v>
          </cell>
          <cell r="D3395">
            <v>0.6</v>
          </cell>
          <cell r="E3395">
            <v>8.1</v>
          </cell>
          <cell r="F3395">
            <v>8.25</v>
          </cell>
          <cell r="G3395">
            <v>8.4600000000000009</v>
          </cell>
          <cell r="H3395">
            <v>9.06</v>
          </cell>
          <cell r="I3395">
            <v>9.66</v>
          </cell>
        </row>
        <row r="3396">
          <cell r="A3396">
            <v>116900</v>
          </cell>
          <cell r="B3396" t="str">
            <v/>
          </cell>
          <cell r="C3396">
            <v>7.5</v>
          </cell>
          <cell r="D3396">
            <v>0.6</v>
          </cell>
          <cell r="E3396">
            <v>8.1</v>
          </cell>
          <cell r="F3396">
            <v>8.25</v>
          </cell>
          <cell r="G3396">
            <v>8.4600000000000009</v>
          </cell>
          <cell r="H3396">
            <v>9.06</v>
          </cell>
          <cell r="I3396">
            <v>9.66</v>
          </cell>
        </row>
        <row r="3397">
          <cell r="A3397">
            <v>116910</v>
          </cell>
          <cell r="B3397" t="str">
            <v/>
          </cell>
          <cell r="C3397">
            <v>7.5</v>
          </cell>
          <cell r="D3397">
            <v>0.6</v>
          </cell>
          <cell r="E3397">
            <v>8.1</v>
          </cell>
          <cell r="F3397">
            <v>8.25</v>
          </cell>
          <cell r="G3397">
            <v>8.4600000000000009</v>
          </cell>
          <cell r="H3397">
            <v>9.06</v>
          </cell>
          <cell r="I3397">
            <v>9.66</v>
          </cell>
        </row>
        <row r="3398">
          <cell r="A3398">
            <v>116920</v>
          </cell>
          <cell r="B3398" t="str">
            <v/>
          </cell>
          <cell r="C3398">
            <v>7.5</v>
          </cell>
          <cell r="D3398">
            <v>0.6</v>
          </cell>
          <cell r="E3398">
            <v>8.1</v>
          </cell>
          <cell r="F3398">
            <v>8.25</v>
          </cell>
          <cell r="G3398">
            <v>8.4600000000000009</v>
          </cell>
          <cell r="H3398">
            <v>9.06</v>
          </cell>
          <cell r="I3398">
            <v>9.66</v>
          </cell>
        </row>
        <row r="3399">
          <cell r="A3399">
            <v>116920.15</v>
          </cell>
          <cell r="B3399" t="str">
            <v>MSE</v>
          </cell>
          <cell r="C3399">
            <v>7.5</v>
          </cell>
          <cell r="D3399">
            <v>0.6</v>
          </cell>
          <cell r="E3399">
            <v>8.1</v>
          </cell>
          <cell r="F3399">
            <v>8.25</v>
          </cell>
          <cell r="G3399">
            <v>8.4600000000000009</v>
          </cell>
          <cell r="H3399">
            <v>9.06</v>
          </cell>
          <cell r="I3399">
            <v>9.66</v>
          </cell>
        </row>
        <row r="3400">
          <cell r="A3400">
            <v>116924.15</v>
          </cell>
          <cell r="B3400" t="str">
            <v>PY</v>
          </cell>
          <cell r="C3400">
            <v>7.5</v>
          </cell>
          <cell r="D3400">
            <v>0.51</v>
          </cell>
          <cell r="E3400">
            <v>8.01</v>
          </cell>
          <cell r="F3400">
            <v>8.16</v>
          </cell>
          <cell r="G3400">
            <v>8.370000000000001</v>
          </cell>
          <cell r="H3400">
            <v>8.9700000000000006</v>
          </cell>
          <cell r="I3400">
            <v>9.57</v>
          </cell>
        </row>
        <row r="3401">
          <cell r="A3401">
            <v>116930</v>
          </cell>
          <cell r="B3401" t="str">
            <v/>
          </cell>
          <cell r="C3401">
            <v>7.5</v>
          </cell>
          <cell r="D3401">
            <v>0.4</v>
          </cell>
          <cell r="E3401">
            <v>7.9</v>
          </cell>
          <cell r="F3401">
            <v>8.0500000000000007</v>
          </cell>
          <cell r="G3401">
            <v>8.2600000000000016</v>
          </cell>
          <cell r="H3401">
            <v>8.8600000000000012</v>
          </cell>
          <cell r="I3401">
            <v>9.4600000000000009</v>
          </cell>
        </row>
        <row r="3402">
          <cell r="A3402">
            <v>116935.15</v>
          </cell>
          <cell r="B3402" t="str">
            <v>PT</v>
          </cell>
          <cell r="C3402">
            <v>7.5</v>
          </cell>
          <cell r="D3402">
            <v>0.3</v>
          </cell>
          <cell r="E3402">
            <v>7.8</v>
          </cell>
          <cell r="F3402">
            <v>7.95</v>
          </cell>
          <cell r="G3402">
            <v>8.16</v>
          </cell>
          <cell r="H3402">
            <v>8.76</v>
          </cell>
          <cell r="I3402">
            <v>9.36</v>
          </cell>
        </row>
        <row r="3403">
          <cell r="A3403">
            <v>116940</v>
          </cell>
          <cell r="B3403" t="str">
            <v/>
          </cell>
          <cell r="C3403">
            <v>7.5</v>
          </cell>
          <cell r="D3403">
            <v>0.2</v>
          </cell>
          <cell r="E3403">
            <v>7.7</v>
          </cell>
          <cell r="F3403">
            <v>7.8500000000000005</v>
          </cell>
          <cell r="G3403">
            <v>8.06</v>
          </cell>
          <cell r="H3403">
            <v>8.66</v>
          </cell>
          <cell r="I3403">
            <v>9.26</v>
          </cell>
        </row>
        <row r="3404">
          <cell r="A3404">
            <v>116950</v>
          </cell>
          <cell r="B3404" t="str">
            <v/>
          </cell>
          <cell r="C3404">
            <v>7.5</v>
          </cell>
          <cell r="D3404">
            <v>0</v>
          </cell>
          <cell r="E3404">
            <v>7.5</v>
          </cell>
          <cell r="F3404">
            <v>7.65</v>
          </cell>
          <cell r="G3404">
            <v>7.86</v>
          </cell>
          <cell r="H3404">
            <v>8.4600000000000009</v>
          </cell>
          <cell r="I3404">
            <v>9.06</v>
          </cell>
        </row>
        <row r="3405">
          <cell r="A3405">
            <v>116950.15</v>
          </cell>
          <cell r="B3405" t="str">
            <v>PX</v>
          </cell>
          <cell r="C3405">
            <v>7.5</v>
          </cell>
          <cell r="D3405">
            <v>0</v>
          </cell>
          <cell r="E3405">
            <v>7.5</v>
          </cell>
          <cell r="F3405">
            <v>7.65</v>
          </cell>
          <cell r="G3405">
            <v>7.86</v>
          </cell>
          <cell r="H3405">
            <v>8.4600000000000009</v>
          </cell>
          <cell r="I3405">
            <v>9.06</v>
          </cell>
        </row>
        <row r="3406">
          <cell r="A3406">
            <v>116960</v>
          </cell>
          <cell r="B3406" t="str">
            <v/>
          </cell>
          <cell r="C3406">
            <v>7.5</v>
          </cell>
          <cell r="D3406">
            <v>0</v>
          </cell>
          <cell r="E3406">
            <v>7.5</v>
          </cell>
          <cell r="F3406">
            <v>7.65</v>
          </cell>
          <cell r="G3406">
            <v>7.86</v>
          </cell>
          <cell r="H3406">
            <v>8.4600000000000009</v>
          </cell>
          <cell r="I3406">
            <v>9.06</v>
          </cell>
        </row>
        <row r="3407">
          <cell r="A3407">
            <v>116970</v>
          </cell>
          <cell r="B3407" t="str">
            <v/>
          </cell>
          <cell r="C3407">
            <v>7.5</v>
          </cell>
          <cell r="D3407">
            <v>0</v>
          </cell>
          <cell r="E3407">
            <v>7.5</v>
          </cell>
          <cell r="F3407">
            <v>7.65</v>
          </cell>
          <cell r="G3407">
            <v>7.86</v>
          </cell>
          <cell r="H3407">
            <v>8.4600000000000009</v>
          </cell>
          <cell r="I3407">
            <v>9.06</v>
          </cell>
        </row>
        <row r="3408">
          <cell r="A3408">
            <v>116975.86</v>
          </cell>
          <cell r="B3408" t="str">
            <v>BS</v>
          </cell>
          <cell r="C3408">
            <v>7.5</v>
          </cell>
          <cell r="D3408">
            <v>0</v>
          </cell>
          <cell r="E3408">
            <v>7.5</v>
          </cell>
          <cell r="F3408">
            <v>7.65</v>
          </cell>
          <cell r="G3408">
            <v>7.86</v>
          </cell>
          <cell r="H3408">
            <v>8.4600000000000009</v>
          </cell>
          <cell r="I3408">
            <v>9.06</v>
          </cell>
        </row>
        <row r="3409">
          <cell r="A3409">
            <v>116980.08</v>
          </cell>
          <cell r="B3409" t="str">
            <v>BS</v>
          </cell>
          <cell r="C3409">
            <v>7.5</v>
          </cell>
          <cell r="D3409">
            <v>0</v>
          </cell>
          <cell r="E3409">
            <v>7.5</v>
          </cell>
          <cell r="F3409">
            <v>7.65</v>
          </cell>
          <cell r="G3409">
            <v>7.86</v>
          </cell>
          <cell r="H3409">
            <v>8.4600000000000009</v>
          </cell>
          <cell r="I3409">
            <v>9.06</v>
          </cell>
        </row>
        <row r="3410">
          <cell r="A3410">
            <v>116990</v>
          </cell>
          <cell r="B3410" t="str">
            <v/>
          </cell>
          <cell r="C3410">
            <v>7.5</v>
          </cell>
          <cell r="D3410">
            <v>0</v>
          </cell>
          <cell r="E3410">
            <v>7.5</v>
          </cell>
          <cell r="F3410">
            <v>7.65</v>
          </cell>
          <cell r="G3410">
            <v>7.86</v>
          </cell>
          <cell r="H3410">
            <v>8.4600000000000009</v>
          </cell>
          <cell r="I3410">
            <v>9.06</v>
          </cell>
        </row>
        <row r="3411">
          <cell r="A3411">
            <v>117000</v>
          </cell>
          <cell r="B3411" t="str">
            <v/>
          </cell>
          <cell r="C3411">
            <v>7.5</v>
          </cell>
          <cell r="D3411">
            <v>0</v>
          </cell>
          <cell r="E3411">
            <v>7.5</v>
          </cell>
          <cell r="F3411">
            <v>7.65</v>
          </cell>
          <cell r="G3411">
            <v>7.86</v>
          </cell>
          <cell r="H3411">
            <v>8.4600000000000009</v>
          </cell>
          <cell r="I3411">
            <v>9.06</v>
          </cell>
        </row>
        <row r="3430">
          <cell r="A3430">
            <v>117000</v>
          </cell>
          <cell r="B3430" t="str">
            <v/>
          </cell>
          <cell r="C3430">
            <v>7.5</v>
          </cell>
          <cell r="D3430">
            <v>0</v>
          </cell>
          <cell r="E3430">
            <v>7.5</v>
          </cell>
          <cell r="F3430">
            <v>7.65</v>
          </cell>
          <cell r="G3430">
            <v>7.86</v>
          </cell>
          <cell r="H3430">
            <v>8.4600000000000009</v>
          </cell>
          <cell r="I3430">
            <v>9.06</v>
          </cell>
        </row>
        <row r="3431">
          <cell r="A3431">
            <v>117010.08</v>
          </cell>
          <cell r="B3431" t="str">
            <v>PX</v>
          </cell>
          <cell r="C3431">
            <v>7.5</v>
          </cell>
          <cell r="D3431">
            <v>0</v>
          </cell>
          <cell r="E3431">
            <v>7.5</v>
          </cell>
          <cell r="F3431">
            <v>7.65</v>
          </cell>
          <cell r="G3431">
            <v>7.86</v>
          </cell>
          <cell r="H3431">
            <v>8.4600000000000009</v>
          </cell>
          <cell r="I3431">
            <v>9.06</v>
          </cell>
        </row>
        <row r="3432">
          <cell r="A3432">
            <v>117020</v>
          </cell>
          <cell r="B3432" t="str">
            <v/>
          </cell>
          <cell r="C3432">
            <v>7.5</v>
          </cell>
          <cell r="D3432">
            <v>0.15</v>
          </cell>
          <cell r="E3432">
            <v>7.65</v>
          </cell>
          <cell r="F3432">
            <v>7.8000000000000007</v>
          </cell>
          <cell r="G3432">
            <v>8.0100000000000016</v>
          </cell>
          <cell r="H3432">
            <v>8.6100000000000012</v>
          </cell>
          <cell r="I3432">
            <v>9.2100000000000009</v>
          </cell>
        </row>
        <row r="3433">
          <cell r="A3433">
            <v>117030</v>
          </cell>
          <cell r="B3433" t="str">
            <v/>
          </cell>
          <cell r="C3433">
            <v>7.5</v>
          </cell>
          <cell r="D3433">
            <v>0.3</v>
          </cell>
          <cell r="E3433">
            <v>7.8</v>
          </cell>
          <cell r="F3433">
            <v>7.95</v>
          </cell>
          <cell r="G3433">
            <v>8.16</v>
          </cell>
          <cell r="H3433">
            <v>8.76</v>
          </cell>
          <cell r="I3433">
            <v>9.36</v>
          </cell>
        </row>
        <row r="3434">
          <cell r="A3434">
            <v>117030.08</v>
          </cell>
          <cell r="B3434" t="str">
            <v>PC</v>
          </cell>
          <cell r="C3434">
            <v>7.5</v>
          </cell>
          <cell r="D3434">
            <v>0.3</v>
          </cell>
          <cell r="E3434">
            <v>7.8</v>
          </cell>
          <cell r="F3434">
            <v>7.95</v>
          </cell>
          <cell r="G3434">
            <v>8.16</v>
          </cell>
          <cell r="H3434">
            <v>8.76</v>
          </cell>
          <cell r="I3434">
            <v>9.36</v>
          </cell>
        </row>
        <row r="3435">
          <cell r="A3435">
            <v>117040.08</v>
          </cell>
          <cell r="B3435" t="str">
            <v>PY</v>
          </cell>
          <cell r="C3435">
            <v>7.5</v>
          </cell>
          <cell r="D3435">
            <v>0.45</v>
          </cell>
          <cell r="E3435">
            <v>7.95</v>
          </cell>
          <cell r="F3435">
            <v>8.1</v>
          </cell>
          <cell r="G3435">
            <v>8.31</v>
          </cell>
          <cell r="H3435">
            <v>8.91</v>
          </cell>
          <cell r="I3435">
            <v>9.51</v>
          </cell>
        </row>
        <row r="3436">
          <cell r="A3436">
            <v>117050.08</v>
          </cell>
          <cell r="B3436" t="str">
            <v>MSE</v>
          </cell>
          <cell r="C3436">
            <v>7.5</v>
          </cell>
          <cell r="D3436">
            <v>0.6</v>
          </cell>
          <cell r="E3436">
            <v>8.1</v>
          </cell>
          <cell r="F3436">
            <v>8.25</v>
          </cell>
          <cell r="G3436">
            <v>8.4600000000000009</v>
          </cell>
          <cell r="H3436">
            <v>9.06</v>
          </cell>
          <cell r="I3436">
            <v>9.66</v>
          </cell>
        </row>
        <row r="3437">
          <cell r="A3437">
            <v>117060</v>
          </cell>
          <cell r="B3437" t="str">
            <v/>
          </cell>
          <cell r="C3437">
            <v>7.5</v>
          </cell>
          <cell r="D3437">
            <v>0.6</v>
          </cell>
          <cell r="E3437">
            <v>8.1</v>
          </cell>
          <cell r="F3437">
            <v>8.25</v>
          </cell>
          <cell r="G3437">
            <v>8.4600000000000009</v>
          </cell>
          <cell r="H3437">
            <v>9.06</v>
          </cell>
          <cell r="I3437">
            <v>9.66</v>
          </cell>
        </row>
        <row r="3438">
          <cell r="A3438">
            <v>117070</v>
          </cell>
          <cell r="B3438" t="str">
            <v/>
          </cell>
          <cell r="C3438">
            <v>7.5</v>
          </cell>
          <cell r="D3438">
            <v>0.6</v>
          </cell>
          <cell r="E3438">
            <v>8.1</v>
          </cell>
          <cell r="F3438">
            <v>8.25</v>
          </cell>
          <cell r="G3438">
            <v>8.4600000000000009</v>
          </cell>
          <cell r="H3438">
            <v>9.06</v>
          </cell>
          <cell r="I3438">
            <v>9.66</v>
          </cell>
        </row>
        <row r="3439">
          <cell r="A3439">
            <v>117080</v>
          </cell>
          <cell r="B3439" t="str">
            <v/>
          </cell>
          <cell r="C3439">
            <v>7.5</v>
          </cell>
          <cell r="D3439">
            <v>0.6</v>
          </cell>
          <cell r="E3439">
            <v>8.1</v>
          </cell>
          <cell r="F3439">
            <v>8.25</v>
          </cell>
          <cell r="G3439">
            <v>8.4600000000000009</v>
          </cell>
          <cell r="H3439">
            <v>9.06</v>
          </cell>
          <cell r="I3439">
            <v>9.66</v>
          </cell>
        </row>
        <row r="3440">
          <cell r="A3440">
            <v>117090</v>
          </cell>
          <cell r="B3440" t="str">
            <v/>
          </cell>
          <cell r="C3440">
            <v>7.5</v>
          </cell>
          <cell r="D3440">
            <v>0.6</v>
          </cell>
          <cell r="E3440">
            <v>8.1</v>
          </cell>
          <cell r="F3440">
            <v>8.25</v>
          </cell>
          <cell r="G3440">
            <v>8.4600000000000009</v>
          </cell>
          <cell r="H3440">
            <v>9.06</v>
          </cell>
          <cell r="I3440">
            <v>9.66</v>
          </cell>
        </row>
        <row r="3441">
          <cell r="A3441">
            <v>117100</v>
          </cell>
          <cell r="B3441" t="str">
            <v/>
          </cell>
          <cell r="C3441">
            <v>7.5</v>
          </cell>
          <cell r="D3441">
            <v>0.6</v>
          </cell>
          <cell r="E3441">
            <v>8.1</v>
          </cell>
          <cell r="F3441">
            <v>8.25</v>
          </cell>
          <cell r="G3441">
            <v>8.4600000000000009</v>
          </cell>
          <cell r="H3441">
            <v>9.06</v>
          </cell>
          <cell r="I3441">
            <v>9.66</v>
          </cell>
        </row>
        <row r="3442">
          <cell r="A3442">
            <v>117110</v>
          </cell>
          <cell r="B3442" t="str">
            <v/>
          </cell>
          <cell r="C3442">
            <v>7.5</v>
          </cell>
          <cell r="D3442">
            <v>0.6</v>
          </cell>
          <cell r="E3442">
            <v>8.1</v>
          </cell>
          <cell r="F3442">
            <v>8.25</v>
          </cell>
          <cell r="G3442">
            <v>8.4600000000000009</v>
          </cell>
          <cell r="H3442">
            <v>9.06</v>
          </cell>
          <cell r="I3442">
            <v>9.66</v>
          </cell>
        </row>
        <row r="3443">
          <cell r="A3443">
            <v>117120</v>
          </cell>
          <cell r="B3443" t="str">
            <v/>
          </cell>
          <cell r="C3443">
            <v>7.5</v>
          </cell>
          <cell r="D3443">
            <v>0.6</v>
          </cell>
          <cell r="E3443">
            <v>8.1</v>
          </cell>
          <cell r="F3443">
            <v>8.25</v>
          </cell>
          <cell r="G3443">
            <v>8.4600000000000009</v>
          </cell>
          <cell r="H3443">
            <v>9.06</v>
          </cell>
          <cell r="I3443">
            <v>9.66</v>
          </cell>
        </row>
        <row r="3444">
          <cell r="A3444">
            <v>117130</v>
          </cell>
          <cell r="B3444" t="str">
            <v/>
          </cell>
          <cell r="C3444">
            <v>7.5</v>
          </cell>
          <cell r="D3444">
            <v>0.6</v>
          </cell>
          <cell r="E3444">
            <v>8.1</v>
          </cell>
          <cell r="F3444">
            <v>8.25</v>
          </cell>
          <cell r="G3444">
            <v>8.4600000000000009</v>
          </cell>
          <cell r="H3444">
            <v>9.06</v>
          </cell>
          <cell r="I3444">
            <v>9.66</v>
          </cell>
        </row>
        <row r="3445">
          <cell r="A3445">
            <v>117140</v>
          </cell>
          <cell r="B3445" t="str">
            <v/>
          </cell>
          <cell r="C3445">
            <v>7.5</v>
          </cell>
          <cell r="D3445">
            <v>0.6</v>
          </cell>
          <cell r="E3445">
            <v>8.1</v>
          </cell>
          <cell r="F3445">
            <v>8.25</v>
          </cell>
          <cell r="G3445">
            <v>8.4600000000000009</v>
          </cell>
          <cell r="H3445">
            <v>9.06</v>
          </cell>
          <cell r="I3445">
            <v>9.66</v>
          </cell>
        </row>
        <row r="3446">
          <cell r="A3446">
            <v>117150</v>
          </cell>
          <cell r="B3446" t="str">
            <v/>
          </cell>
          <cell r="C3446">
            <v>7.5</v>
          </cell>
          <cell r="D3446">
            <v>0.6</v>
          </cell>
          <cell r="E3446">
            <v>8.1</v>
          </cell>
          <cell r="F3446">
            <v>8.25</v>
          </cell>
          <cell r="G3446">
            <v>8.4600000000000009</v>
          </cell>
          <cell r="H3446">
            <v>9.06</v>
          </cell>
          <cell r="I3446">
            <v>9.66</v>
          </cell>
        </row>
        <row r="3447">
          <cell r="A3447">
            <v>117160</v>
          </cell>
          <cell r="B3447" t="str">
            <v/>
          </cell>
          <cell r="C3447">
            <v>7.5</v>
          </cell>
          <cell r="D3447">
            <v>0.6</v>
          </cell>
          <cell r="E3447">
            <v>8.1</v>
          </cell>
          <cell r="F3447">
            <v>8.25</v>
          </cell>
          <cell r="G3447">
            <v>8.4600000000000009</v>
          </cell>
          <cell r="H3447">
            <v>9.06</v>
          </cell>
          <cell r="I3447">
            <v>9.66</v>
          </cell>
        </row>
        <row r="3448">
          <cell r="A3448">
            <v>117170</v>
          </cell>
          <cell r="B3448" t="str">
            <v/>
          </cell>
          <cell r="C3448">
            <v>7.5</v>
          </cell>
          <cell r="D3448">
            <v>0.6</v>
          </cell>
          <cell r="E3448">
            <v>8.1</v>
          </cell>
          <cell r="F3448">
            <v>8.25</v>
          </cell>
          <cell r="G3448">
            <v>8.4600000000000009</v>
          </cell>
          <cell r="H3448">
            <v>9.06</v>
          </cell>
          <cell r="I3448">
            <v>9.66</v>
          </cell>
        </row>
        <row r="3449">
          <cell r="A3449">
            <v>117180</v>
          </cell>
          <cell r="B3449" t="str">
            <v/>
          </cell>
          <cell r="C3449">
            <v>7.5</v>
          </cell>
          <cell r="D3449">
            <v>0.6</v>
          </cell>
          <cell r="E3449">
            <v>8.1</v>
          </cell>
          <cell r="F3449">
            <v>8.25</v>
          </cell>
          <cell r="G3449">
            <v>8.4600000000000009</v>
          </cell>
          <cell r="H3449">
            <v>9.06</v>
          </cell>
          <cell r="I3449">
            <v>9.66</v>
          </cell>
        </row>
        <row r="3450">
          <cell r="A3450">
            <v>117189.44</v>
          </cell>
          <cell r="B3450" t="str">
            <v>FIN MSE IZQ</v>
          </cell>
          <cell r="C3450">
            <v>7.5</v>
          </cell>
          <cell r="D3450">
            <v>0.6</v>
          </cell>
          <cell r="E3450">
            <v>8.1</v>
          </cell>
          <cell r="F3450">
            <v>8.25</v>
          </cell>
          <cell r="G3450">
            <v>8.4600000000000009</v>
          </cell>
          <cell r="H3450">
            <v>9.06</v>
          </cell>
          <cell r="I3450">
            <v>9.66</v>
          </cell>
        </row>
        <row r="3451">
          <cell r="A3451">
            <v>117190</v>
          </cell>
          <cell r="B3451" t="str">
            <v/>
          </cell>
          <cell r="C3451">
            <v>7.5</v>
          </cell>
          <cell r="D3451">
            <v>0.6</v>
          </cell>
          <cell r="E3451">
            <v>8.1</v>
          </cell>
          <cell r="F3451">
            <v>8.25</v>
          </cell>
          <cell r="G3451">
            <v>8.4600000000000009</v>
          </cell>
          <cell r="H3451">
            <v>9.06</v>
          </cell>
          <cell r="I3451">
            <v>9.66</v>
          </cell>
        </row>
        <row r="3452">
          <cell r="A3452">
            <v>117200</v>
          </cell>
          <cell r="B3452" t="str">
            <v/>
          </cell>
          <cell r="C3452">
            <v>7.5</v>
          </cell>
          <cell r="D3452">
            <v>0.6</v>
          </cell>
          <cell r="E3452">
            <v>8.1</v>
          </cell>
          <cell r="F3452">
            <v>8.25</v>
          </cell>
          <cell r="G3452">
            <v>8.4600000000000009</v>
          </cell>
          <cell r="H3452">
            <v>9.06</v>
          </cell>
          <cell r="I3452">
            <v>9.66</v>
          </cell>
        </row>
        <row r="3453">
          <cell r="A3453">
            <v>117210</v>
          </cell>
          <cell r="B3453" t="str">
            <v/>
          </cell>
          <cell r="C3453">
            <v>7.5</v>
          </cell>
          <cell r="D3453">
            <v>0.6</v>
          </cell>
          <cell r="E3453">
            <v>8.1</v>
          </cell>
          <cell r="F3453">
            <v>8.25</v>
          </cell>
          <cell r="G3453">
            <v>8.4600000000000009</v>
          </cell>
          <cell r="H3453">
            <v>9.06</v>
          </cell>
          <cell r="I3453">
            <v>9.66</v>
          </cell>
        </row>
        <row r="3454">
          <cell r="A3454">
            <v>117218.28</v>
          </cell>
          <cell r="B3454" t="str">
            <v/>
          </cell>
          <cell r="C3454">
            <v>7.5</v>
          </cell>
          <cell r="D3454">
            <v>0.6</v>
          </cell>
          <cell r="E3454">
            <v>8.1</v>
          </cell>
          <cell r="F3454">
            <v>8.25</v>
          </cell>
          <cell r="G3454">
            <v>8.4600000000000009</v>
          </cell>
          <cell r="H3454">
            <v>9.06</v>
          </cell>
          <cell r="I3454">
            <v>9.66</v>
          </cell>
        </row>
        <row r="3456">
          <cell r="A3456">
            <v>117220</v>
          </cell>
          <cell r="B3456" t="str">
            <v/>
          </cell>
          <cell r="C3456">
            <v>7.5</v>
          </cell>
          <cell r="D3456">
            <v>0.6</v>
          </cell>
          <cell r="E3456">
            <v>8.1</v>
          </cell>
          <cell r="F3456">
            <v>8.25</v>
          </cell>
          <cell r="G3456">
            <v>8.4600000000000009</v>
          </cell>
          <cell r="H3456">
            <v>9.06</v>
          </cell>
          <cell r="I3456">
            <v>9.66</v>
          </cell>
        </row>
        <row r="3457">
          <cell r="A3457">
            <v>117230</v>
          </cell>
          <cell r="B3457" t="str">
            <v/>
          </cell>
          <cell r="C3457">
            <v>7.5</v>
          </cell>
          <cell r="D3457">
            <v>0.6</v>
          </cell>
          <cell r="E3457">
            <v>8.1</v>
          </cell>
          <cell r="F3457">
            <v>8.25</v>
          </cell>
          <cell r="G3457">
            <v>8.4600000000000009</v>
          </cell>
          <cell r="H3457">
            <v>9.06</v>
          </cell>
          <cell r="I3457">
            <v>9.66</v>
          </cell>
        </row>
        <row r="3458">
          <cell r="A3458">
            <v>117240</v>
          </cell>
          <cell r="B3458" t="str">
            <v/>
          </cell>
          <cell r="C3458">
            <v>7.5</v>
          </cell>
          <cell r="D3458">
            <v>0.6</v>
          </cell>
          <cell r="E3458">
            <v>8.1</v>
          </cell>
          <cell r="F3458">
            <v>8.25</v>
          </cell>
          <cell r="G3458">
            <v>8.4600000000000009</v>
          </cell>
          <cell r="H3458">
            <v>9.06</v>
          </cell>
          <cell r="I3458">
            <v>9.66</v>
          </cell>
        </row>
        <row r="3459">
          <cell r="A3459">
            <v>117250</v>
          </cell>
          <cell r="B3459" t="str">
            <v/>
          </cell>
          <cell r="C3459">
            <v>7.5</v>
          </cell>
          <cell r="D3459">
            <v>0.6</v>
          </cell>
          <cell r="E3459">
            <v>8.1</v>
          </cell>
          <cell r="F3459">
            <v>8.25</v>
          </cell>
          <cell r="G3459">
            <v>8.4600000000000009</v>
          </cell>
          <cell r="H3459">
            <v>9.06</v>
          </cell>
          <cell r="I3459">
            <v>9.66</v>
          </cell>
        </row>
        <row r="3460">
          <cell r="A3460">
            <v>117260</v>
          </cell>
          <cell r="B3460" t="str">
            <v/>
          </cell>
          <cell r="C3460">
            <v>7.5</v>
          </cell>
          <cell r="D3460">
            <v>0.6</v>
          </cell>
          <cell r="E3460">
            <v>8.1</v>
          </cell>
          <cell r="F3460">
            <v>8.25</v>
          </cell>
          <cell r="G3460">
            <v>8.4600000000000009</v>
          </cell>
          <cell r="H3460">
            <v>9.06</v>
          </cell>
          <cell r="I3460">
            <v>9.66</v>
          </cell>
        </row>
        <row r="3461">
          <cell r="A3461">
            <v>117270</v>
          </cell>
          <cell r="B3461" t="str">
            <v/>
          </cell>
          <cell r="C3461">
            <v>7.5</v>
          </cell>
          <cell r="D3461">
            <v>0.6</v>
          </cell>
          <cell r="E3461">
            <v>8.1</v>
          </cell>
          <cell r="F3461">
            <v>8.25</v>
          </cell>
          <cell r="G3461">
            <v>8.4600000000000009</v>
          </cell>
          <cell r="H3461">
            <v>9.06</v>
          </cell>
          <cell r="I3461">
            <v>9.66</v>
          </cell>
        </row>
        <row r="3462">
          <cell r="A3462">
            <v>117277.92</v>
          </cell>
          <cell r="B3462" t="str">
            <v>INI MSE DER</v>
          </cell>
          <cell r="C3462">
            <v>7.5</v>
          </cell>
          <cell r="D3462">
            <v>0.6</v>
          </cell>
          <cell r="E3462">
            <v>8.1</v>
          </cell>
          <cell r="F3462">
            <v>8.25</v>
          </cell>
          <cell r="G3462">
            <v>8.4600000000000009</v>
          </cell>
          <cell r="H3462">
            <v>9.06</v>
          </cell>
          <cell r="I3462">
            <v>9.66</v>
          </cell>
        </row>
        <row r="3463">
          <cell r="A3463">
            <v>117280</v>
          </cell>
          <cell r="B3463" t="str">
            <v/>
          </cell>
          <cell r="C3463">
            <v>7.5</v>
          </cell>
          <cell r="D3463">
            <v>0.6</v>
          </cell>
          <cell r="E3463">
            <v>8.1</v>
          </cell>
          <cell r="F3463">
            <v>8.25</v>
          </cell>
          <cell r="G3463">
            <v>8.4600000000000009</v>
          </cell>
          <cell r="H3463">
            <v>9.06</v>
          </cell>
          <cell r="I3463">
            <v>9.66</v>
          </cell>
        </row>
        <row r="3464">
          <cell r="A3464">
            <v>117290</v>
          </cell>
          <cell r="B3464" t="str">
            <v/>
          </cell>
          <cell r="C3464">
            <v>7.5</v>
          </cell>
          <cell r="D3464">
            <v>0.6</v>
          </cell>
          <cell r="E3464">
            <v>8.1</v>
          </cell>
          <cell r="F3464">
            <v>8.25</v>
          </cell>
          <cell r="G3464">
            <v>8.4600000000000009</v>
          </cell>
          <cell r="H3464">
            <v>9.06</v>
          </cell>
          <cell r="I3464">
            <v>9.66</v>
          </cell>
        </row>
        <row r="3465">
          <cell r="A3465">
            <v>117300</v>
          </cell>
          <cell r="B3465" t="str">
            <v/>
          </cell>
          <cell r="C3465">
            <v>7.5</v>
          </cell>
          <cell r="D3465">
            <v>0.6</v>
          </cell>
          <cell r="E3465">
            <v>8.1</v>
          </cell>
          <cell r="F3465">
            <v>8.25</v>
          </cell>
          <cell r="G3465">
            <v>8.4600000000000009</v>
          </cell>
          <cell r="H3465">
            <v>9.06</v>
          </cell>
          <cell r="I3465">
            <v>9.66</v>
          </cell>
        </row>
        <row r="3466">
          <cell r="A3466">
            <v>117310</v>
          </cell>
          <cell r="B3466" t="str">
            <v/>
          </cell>
          <cell r="C3466">
            <v>7.5</v>
          </cell>
          <cell r="D3466">
            <v>0.6</v>
          </cell>
          <cell r="E3466">
            <v>8.1</v>
          </cell>
          <cell r="F3466">
            <v>8.25</v>
          </cell>
          <cell r="G3466">
            <v>8.4600000000000009</v>
          </cell>
          <cell r="H3466">
            <v>9.06</v>
          </cell>
          <cell r="I3466">
            <v>9.66</v>
          </cell>
        </row>
        <row r="3467">
          <cell r="A3467">
            <v>117320</v>
          </cell>
          <cell r="B3467" t="str">
            <v/>
          </cell>
          <cell r="C3467">
            <v>7.5</v>
          </cell>
          <cell r="D3467">
            <v>0.6</v>
          </cell>
          <cell r="E3467">
            <v>8.1</v>
          </cell>
          <cell r="F3467">
            <v>8.25</v>
          </cell>
          <cell r="G3467">
            <v>8.4600000000000009</v>
          </cell>
          <cell r="H3467">
            <v>9.06</v>
          </cell>
          <cell r="I3467">
            <v>9.66</v>
          </cell>
        </row>
        <row r="3468">
          <cell r="A3468">
            <v>117330</v>
          </cell>
          <cell r="B3468" t="str">
            <v/>
          </cell>
          <cell r="C3468">
            <v>7.5</v>
          </cell>
          <cell r="D3468">
            <v>0.6</v>
          </cell>
          <cell r="E3468">
            <v>8.1</v>
          </cell>
          <cell r="F3468">
            <v>8.25</v>
          </cell>
          <cell r="G3468">
            <v>8.4600000000000009</v>
          </cell>
          <cell r="H3468">
            <v>9.06</v>
          </cell>
          <cell r="I3468">
            <v>9.66</v>
          </cell>
        </row>
        <row r="3469">
          <cell r="A3469">
            <v>117340</v>
          </cell>
          <cell r="B3469" t="str">
            <v/>
          </cell>
          <cell r="C3469">
            <v>7.5</v>
          </cell>
          <cell r="D3469">
            <v>0.6</v>
          </cell>
          <cell r="E3469">
            <v>8.1</v>
          </cell>
          <cell r="F3469">
            <v>8.25</v>
          </cell>
          <cell r="G3469">
            <v>8.4600000000000009</v>
          </cell>
          <cell r="H3469">
            <v>9.06</v>
          </cell>
          <cell r="I3469">
            <v>9.66</v>
          </cell>
        </row>
        <row r="3470">
          <cell r="A3470">
            <v>117350</v>
          </cell>
          <cell r="B3470" t="str">
            <v/>
          </cell>
          <cell r="C3470">
            <v>7.5</v>
          </cell>
          <cell r="D3470">
            <v>0.6</v>
          </cell>
          <cell r="E3470">
            <v>8.1</v>
          </cell>
          <cell r="F3470">
            <v>8.25</v>
          </cell>
          <cell r="G3470">
            <v>8.4600000000000009</v>
          </cell>
          <cell r="H3470">
            <v>9.06</v>
          </cell>
          <cell r="I3470">
            <v>9.66</v>
          </cell>
        </row>
        <row r="3471">
          <cell r="A3471">
            <v>117360</v>
          </cell>
          <cell r="B3471" t="str">
            <v/>
          </cell>
          <cell r="C3471">
            <v>7.5</v>
          </cell>
          <cell r="D3471">
            <v>0.6</v>
          </cell>
          <cell r="E3471">
            <v>8.1</v>
          </cell>
          <cell r="F3471">
            <v>8.25</v>
          </cell>
          <cell r="G3471">
            <v>8.4600000000000009</v>
          </cell>
          <cell r="H3471">
            <v>9.06</v>
          </cell>
          <cell r="I3471">
            <v>9.66</v>
          </cell>
        </row>
        <row r="3472">
          <cell r="A3472">
            <v>117370</v>
          </cell>
          <cell r="B3472" t="str">
            <v/>
          </cell>
          <cell r="C3472">
            <v>7.5</v>
          </cell>
          <cell r="D3472">
            <v>0.6</v>
          </cell>
          <cell r="E3472">
            <v>8.1</v>
          </cell>
          <cell r="F3472">
            <v>8.25</v>
          </cell>
          <cell r="G3472">
            <v>8.4600000000000009</v>
          </cell>
          <cell r="H3472">
            <v>9.06</v>
          </cell>
          <cell r="I3472">
            <v>9.66</v>
          </cell>
        </row>
        <row r="3473">
          <cell r="A3473">
            <v>117380</v>
          </cell>
          <cell r="B3473" t="str">
            <v/>
          </cell>
          <cell r="C3473">
            <v>7.5</v>
          </cell>
          <cell r="D3473">
            <v>0.6</v>
          </cell>
          <cell r="E3473">
            <v>8.1</v>
          </cell>
          <cell r="F3473">
            <v>8.25</v>
          </cell>
          <cell r="G3473">
            <v>8.4600000000000009</v>
          </cell>
          <cell r="H3473">
            <v>9.06</v>
          </cell>
          <cell r="I3473">
            <v>9.66</v>
          </cell>
        </row>
        <row r="3474">
          <cell r="A3474">
            <v>117390</v>
          </cell>
          <cell r="B3474" t="str">
            <v/>
          </cell>
          <cell r="C3474">
            <v>7.5</v>
          </cell>
          <cell r="D3474">
            <v>0.6</v>
          </cell>
          <cell r="E3474">
            <v>8.1</v>
          </cell>
          <cell r="F3474">
            <v>8.25</v>
          </cell>
          <cell r="G3474">
            <v>8.4600000000000009</v>
          </cell>
          <cell r="H3474">
            <v>9.06</v>
          </cell>
          <cell r="I3474">
            <v>9.66</v>
          </cell>
        </row>
        <row r="3475">
          <cell r="A3475">
            <v>117394.9</v>
          </cell>
          <cell r="B3475" t="str">
            <v>MSE</v>
          </cell>
          <cell r="C3475">
            <v>7.5</v>
          </cell>
          <cell r="D3475">
            <v>0.6</v>
          </cell>
          <cell r="E3475">
            <v>8.1</v>
          </cell>
          <cell r="F3475">
            <v>8.25</v>
          </cell>
          <cell r="G3475">
            <v>8.4600000000000009</v>
          </cell>
          <cell r="H3475">
            <v>9.06</v>
          </cell>
          <cell r="I3475">
            <v>9.66</v>
          </cell>
        </row>
        <row r="3476">
          <cell r="A3476">
            <v>117400</v>
          </cell>
          <cell r="B3476" t="str">
            <v/>
          </cell>
          <cell r="C3476">
            <v>7.5</v>
          </cell>
          <cell r="D3476">
            <v>0.52</v>
          </cell>
          <cell r="E3476">
            <v>8.02</v>
          </cell>
          <cell r="F3476">
            <v>8.17</v>
          </cell>
          <cell r="G3476">
            <v>8.3800000000000008</v>
          </cell>
          <cell r="H3476">
            <v>8.98</v>
          </cell>
          <cell r="I3476">
            <v>9.58</v>
          </cell>
        </row>
        <row r="3477">
          <cell r="A3477">
            <v>117404.9</v>
          </cell>
          <cell r="B3477" t="str">
            <v>PY</v>
          </cell>
          <cell r="C3477">
            <v>7.5</v>
          </cell>
          <cell r="D3477">
            <v>0.45</v>
          </cell>
          <cell r="E3477">
            <v>7.95</v>
          </cell>
          <cell r="F3477">
            <v>8.1</v>
          </cell>
          <cell r="G3477">
            <v>8.31</v>
          </cell>
          <cell r="H3477">
            <v>8.91</v>
          </cell>
          <cell r="I3477">
            <v>9.51</v>
          </cell>
        </row>
        <row r="3478">
          <cell r="A3478">
            <v>117410</v>
          </cell>
          <cell r="B3478" t="str">
            <v/>
          </cell>
          <cell r="C3478">
            <v>7.5</v>
          </cell>
          <cell r="D3478">
            <v>0.37</v>
          </cell>
          <cell r="E3478">
            <v>7.87</v>
          </cell>
          <cell r="F3478">
            <v>8.02</v>
          </cell>
          <cell r="G3478">
            <v>8.23</v>
          </cell>
          <cell r="H3478">
            <v>8.83</v>
          </cell>
          <cell r="I3478">
            <v>9.43</v>
          </cell>
        </row>
        <row r="3479">
          <cell r="A3479">
            <v>117414.9</v>
          </cell>
          <cell r="B3479" t="str">
            <v>PC</v>
          </cell>
          <cell r="C3479">
            <v>7.5</v>
          </cell>
          <cell r="D3479">
            <v>0.3</v>
          </cell>
          <cell r="E3479">
            <v>7.8</v>
          </cell>
          <cell r="F3479">
            <v>7.95</v>
          </cell>
          <cell r="G3479">
            <v>8.16</v>
          </cell>
          <cell r="H3479">
            <v>8.76</v>
          </cell>
          <cell r="I3479">
            <v>9.36</v>
          </cell>
        </row>
        <row r="3480">
          <cell r="A3480">
            <v>117420</v>
          </cell>
          <cell r="B3480" t="str">
            <v/>
          </cell>
          <cell r="C3480">
            <v>7.5</v>
          </cell>
          <cell r="D3480">
            <v>0.22</v>
          </cell>
          <cell r="E3480">
            <v>7.72</v>
          </cell>
          <cell r="F3480">
            <v>7.87</v>
          </cell>
          <cell r="G3480">
            <v>8.08</v>
          </cell>
          <cell r="H3480">
            <v>8.68</v>
          </cell>
          <cell r="I3480">
            <v>9.2799999999999994</v>
          </cell>
        </row>
        <row r="3481">
          <cell r="A3481">
            <v>117430</v>
          </cell>
          <cell r="B3481" t="str">
            <v/>
          </cell>
          <cell r="C3481">
            <v>7.5</v>
          </cell>
          <cell r="D3481">
            <v>7.0000000000000007E-2</v>
          </cell>
          <cell r="E3481">
            <v>7.57</v>
          </cell>
          <cell r="F3481">
            <v>7.7200000000000006</v>
          </cell>
          <cell r="G3481">
            <v>7.9300000000000006</v>
          </cell>
          <cell r="H3481">
            <v>8.5300000000000011</v>
          </cell>
          <cell r="I3481">
            <v>9.1300000000000008</v>
          </cell>
        </row>
        <row r="3482">
          <cell r="A3482">
            <v>117434.9</v>
          </cell>
          <cell r="B3482" t="str">
            <v>PX</v>
          </cell>
          <cell r="C3482">
            <v>7.5</v>
          </cell>
          <cell r="D3482">
            <v>0</v>
          </cell>
          <cell r="E3482">
            <v>7.5</v>
          </cell>
          <cell r="F3482">
            <v>7.65</v>
          </cell>
          <cell r="G3482">
            <v>7.86</v>
          </cell>
          <cell r="H3482">
            <v>8.4600000000000009</v>
          </cell>
          <cell r="I3482">
            <v>9.06</v>
          </cell>
        </row>
        <row r="3483">
          <cell r="A3483">
            <v>117440</v>
          </cell>
          <cell r="B3483" t="str">
            <v/>
          </cell>
          <cell r="C3483">
            <v>7.5</v>
          </cell>
          <cell r="D3483">
            <v>0</v>
          </cell>
          <cell r="E3483">
            <v>7.5</v>
          </cell>
          <cell r="F3483">
            <v>7.65</v>
          </cell>
          <cell r="G3483">
            <v>7.86</v>
          </cell>
          <cell r="H3483">
            <v>8.4600000000000009</v>
          </cell>
          <cell r="I3483">
            <v>9.06</v>
          </cell>
        </row>
        <row r="3484">
          <cell r="A3484">
            <v>117450</v>
          </cell>
          <cell r="B3484" t="str">
            <v/>
          </cell>
          <cell r="C3484">
            <v>7.5</v>
          </cell>
          <cell r="D3484">
            <v>0</v>
          </cell>
          <cell r="E3484">
            <v>7.5</v>
          </cell>
          <cell r="F3484">
            <v>7.65</v>
          </cell>
          <cell r="G3484">
            <v>7.86</v>
          </cell>
          <cell r="H3484">
            <v>8.4600000000000009</v>
          </cell>
          <cell r="I3484">
            <v>9.06</v>
          </cell>
        </row>
        <row r="3485">
          <cell r="A3485">
            <v>117460</v>
          </cell>
          <cell r="B3485" t="str">
            <v/>
          </cell>
          <cell r="C3485">
            <v>7.5</v>
          </cell>
          <cell r="D3485">
            <v>0</v>
          </cell>
          <cell r="E3485">
            <v>7.5</v>
          </cell>
          <cell r="F3485">
            <v>7.65</v>
          </cell>
          <cell r="G3485">
            <v>7.86</v>
          </cell>
          <cell r="H3485">
            <v>8.4600000000000009</v>
          </cell>
          <cell r="I3485">
            <v>9.06</v>
          </cell>
        </row>
        <row r="3486">
          <cell r="A3486">
            <v>117464.9</v>
          </cell>
          <cell r="B3486" t="str">
            <v>BS</v>
          </cell>
          <cell r="C3486">
            <v>7.5</v>
          </cell>
          <cell r="D3486">
            <v>0</v>
          </cell>
          <cell r="E3486">
            <v>7.5</v>
          </cell>
          <cell r="F3486">
            <v>7.65</v>
          </cell>
          <cell r="G3486">
            <v>7.86</v>
          </cell>
          <cell r="H3486">
            <v>8.4600000000000009</v>
          </cell>
          <cell r="I3486">
            <v>9.06</v>
          </cell>
        </row>
        <row r="3487">
          <cell r="A3487">
            <v>117470</v>
          </cell>
          <cell r="B3487" t="str">
            <v/>
          </cell>
          <cell r="C3487">
            <v>7.5</v>
          </cell>
          <cell r="D3487">
            <v>0</v>
          </cell>
          <cell r="E3487">
            <v>7.5</v>
          </cell>
          <cell r="F3487">
            <v>7.65</v>
          </cell>
          <cell r="G3487">
            <v>7.86</v>
          </cell>
          <cell r="H3487">
            <v>8.4600000000000009</v>
          </cell>
          <cell r="I3487">
            <v>9.06</v>
          </cell>
        </row>
        <row r="3488">
          <cell r="A3488">
            <v>117480</v>
          </cell>
          <cell r="B3488" t="str">
            <v/>
          </cell>
          <cell r="C3488">
            <v>7.5</v>
          </cell>
          <cell r="D3488">
            <v>0</v>
          </cell>
          <cell r="E3488">
            <v>7.5</v>
          </cell>
          <cell r="F3488">
            <v>7.65</v>
          </cell>
          <cell r="G3488">
            <v>7.86</v>
          </cell>
          <cell r="H3488">
            <v>8.4600000000000009</v>
          </cell>
          <cell r="I3488">
            <v>9.06</v>
          </cell>
        </row>
        <row r="3489">
          <cell r="A3489">
            <v>117490</v>
          </cell>
          <cell r="B3489" t="str">
            <v/>
          </cell>
          <cell r="C3489">
            <v>7.5</v>
          </cell>
          <cell r="D3489">
            <v>0</v>
          </cell>
          <cell r="E3489">
            <v>7.5</v>
          </cell>
          <cell r="F3489">
            <v>7.65</v>
          </cell>
          <cell r="G3489">
            <v>7.86</v>
          </cell>
          <cell r="H3489">
            <v>8.4600000000000009</v>
          </cell>
          <cell r="I3489">
            <v>9.06</v>
          </cell>
        </row>
        <row r="3490">
          <cell r="A3490">
            <v>117500</v>
          </cell>
          <cell r="B3490" t="str">
            <v/>
          </cell>
          <cell r="C3490">
            <v>7.5</v>
          </cell>
          <cell r="D3490">
            <v>0</v>
          </cell>
          <cell r="E3490">
            <v>7.5</v>
          </cell>
          <cell r="F3490">
            <v>7.65</v>
          </cell>
          <cell r="G3490">
            <v>7.86</v>
          </cell>
          <cell r="H3490">
            <v>8.4600000000000009</v>
          </cell>
          <cell r="I3490">
            <v>9.06</v>
          </cell>
        </row>
        <row r="3491">
          <cell r="A3491">
            <v>117510</v>
          </cell>
          <cell r="B3491" t="str">
            <v/>
          </cell>
          <cell r="C3491">
            <v>7.5</v>
          </cell>
          <cell r="D3491">
            <v>0</v>
          </cell>
          <cell r="E3491">
            <v>7.5</v>
          </cell>
          <cell r="F3491">
            <v>7.65</v>
          </cell>
          <cell r="G3491">
            <v>7.86</v>
          </cell>
          <cell r="H3491">
            <v>8.4600000000000009</v>
          </cell>
          <cell r="I3491">
            <v>9.06</v>
          </cell>
        </row>
        <row r="3492">
          <cell r="A3492">
            <v>117520</v>
          </cell>
          <cell r="B3492" t="str">
            <v/>
          </cell>
          <cell r="C3492">
            <v>7.5</v>
          </cell>
          <cell r="D3492">
            <v>0</v>
          </cell>
          <cell r="E3492">
            <v>7.5</v>
          </cell>
          <cell r="F3492">
            <v>7.65</v>
          </cell>
          <cell r="G3492">
            <v>7.86</v>
          </cell>
          <cell r="H3492">
            <v>8.4600000000000009</v>
          </cell>
          <cell r="I3492">
            <v>9.06</v>
          </cell>
        </row>
        <row r="3493">
          <cell r="A3493">
            <v>117530</v>
          </cell>
          <cell r="B3493" t="str">
            <v/>
          </cell>
          <cell r="C3493">
            <v>7.5</v>
          </cell>
          <cell r="D3493">
            <v>0</v>
          </cell>
          <cell r="E3493">
            <v>7.5</v>
          </cell>
          <cell r="F3493">
            <v>7.65</v>
          </cell>
          <cell r="G3493">
            <v>7.86</v>
          </cell>
          <cell r="H3493">
            <v>8.4600000000000009</v>
          </cell>
          <cell r="I3493">
            <v>9.06</v>
          </cell>
        </row>
        <row r="3494">
          <cell r="A3494">
            <v>117540</v>
          </cell>
          <cell r="B3494" t="str">
            <v/>
          </cell>
          <cell r="C3494">
            <v>7.5</v>
          </cell>
          <cell r="D3494">
            <v>0</v>
          </cell>
          <cell r="E3494">
            <v>7.5</v>
          </cell>
          <cell r="F3494">
            <v>7.65</v>
          </cell>
          <cell r="G3494">
            <v>7.86</v>
          </cell>
          <cell r="H3494">
            <v>8.4600000000000009</v>
          </cell>
          <cell r="I3494">
            <v>9.06</v>
          </cell>
        </row>
        <row r="3495">
          <cell r="A3495">
            <v>117550</v>
          </cell>
          <cell r="B3495" t="str">
            <v/>
          </cell>
          <cell r="C3495">
            <v>7.5</v>
          </cell>
          <cell r="D3495">
            <v>0</v>
          </cell>
          <cell r="E3495">
            <v>7.5</v>
          </cell>
          <cell r="F3495">
            <v>7.65</v>
          </cell>
          <cell r="G3495">
            <v>7.86</v>
          </cell>
          <cell r="H3495">
            <v>8.4600000000000009</v>
          </cell>
          <cell r="I3495">
            <v>9.06</v>
          </cell>
        </row>
        <row r="3496">
          <cell r="A3496">
            <v>117560</v>
          </cell>
          <cell r="B3496" t="str">
            <v/>
          </cell>
          <cell r="C3496">
            <v>7.5</v>
          </cell>
          <cell r="D3496">
            <v>0</v>
          </cell>
          <cell r="E3496">
            <v>7.5</v>
          </cell>
          <cell r="F3496">
            <v>7.65</v>
          </cell>
          <cell r="G3496">
            <v>7.86</v>
          </cell>
          <cell r="H3496">
            <v>8.4600000000000009</v>
          </cell>
          <cell r="I3496">
            <v>9.06</v>
          </cell>
        </row>
        <row r="3497">
          <cell r="A3497">
            <v>117570</v>
          </cell>
          <cell r="B3497" t="str">
            <v/>
          </cell>
          <cell r="C3497">
            <v>7.5</v>
          </cell>
          <cell r="D3497">
            <v>0</v>
          </cell>
          <cell r="E3497">
            <v>7.5</v>
          </cell>
          <cell r="F3497">
            <v>7.65</v>
          </cell>
          <cell r="G3497">
            <v>7.86</v>
          </cell>
          <cell r="H3497">
            <v>8.4600000000000009</v>
          </cell>
          <cell r="I3497">
            <v>9.06</v>
          </cell>
        </row>
        <row r="3498">
          <cell r="A3498">
            <v>117580</v>
          </cell>
          <cell r="B3498" t="str">
            <v/>
          </cell>
          <cell r="C3498">
            <v>7.5</v>
          </cell>
          <cell r="D3498">
            <v>0</v>
          </cell>
          <cell r="E3498">
            <v>7.5</v>
          </cell>
          <cell r="F3498">
            <v>7.65</v>
          </cell>
          <cell r="G3498">
            <v>7.86</v>
          </cell>
          <cell r="H3498">
            <v>8.4600000000000009</v>
          </cell>
          <cell r="I3498">
            <v>9.06</v>
          </cell>
        </row>
        <row r="3499">
          <cell r="A3499">
            <v>117590</v>
          </cell>
          <cell r="B3499" t="str">
            <v/>
          </cell>
          <cell r="C3499">
            <v>7.5</v>
          </cell>
          <cell r="D3499">
            <v>0</v>
          </cell>
          <cell r="E3499">
            <v>7.5</v>
          </cell>
          <cell r="F3499">
            <v>7.65</v>
          </cell>
          <cell r="G3499">
            <v>7.86</v>
          </cell>
          <cell r="H3499">
            <v>8.4600000000000009</v>
          </cell>
          <cell r="I3499">
            <v>9.06</v>
          </cell>
        </row>
        <row r="3500">
          <cell r="A3500">
            <v>117600</v>
          </cell>
          <cell r="B3500" t="str">
            <v/>
          </cell>
          <cell r="C3500">
            <v>7.5</v>
          </cell>
          <cell r="D3500">
            <v>0</v>
          </cell>
          <cell r="E3500">
            <v>7.5</v>
          </cell>
          <cell r="F3500">
            <v>7.65</v>
          </cell>
          <cell r="G3500">
            <v>7.86</v>
          </cell>
          <cell r="H3500">
            <v>8.4600000000000009</v>
          </cell>
          <cell r="I3500">
            <v>9.06</v>
          </cell>
        </row>
        <row r="3501">
          <cell r="A3501">
            <v>117610</v>
          </cell>
          <cell r="B3501" t="str">
            <v/>
          </cell>
          <cell r="C3501">
            <v>7.5</v>
          </cell>
          <cell r="D3501">
            <v>0</v>
          </cell>
          <cell r="E3501">
            <v>7.5</v>
          </cell>
          <cell r="F3501">
            <v>7.65</v>
          </cell>
          <cell r="G3501">
            <v>7.86</v>
          </cell>
          <cell r="H3501">
            <v>8.4600000000000009</v>
          </cell>
          <cell r="I3501">
            <v>9.06</v>
          </cell>
        </row>
        <row r="3502">
          <cell r="A3502">
            <v>117620</v>
          </cell>
          <cell r="B3502" t="str">
            <v/>
          </cell>
          <cell r="C3502">
            <v>7.5</v>
          </cell>
          <cell r="D3502">
            <v>0</v>
          </cell>
          <cell r="E3502">
            <v>7.5</v>
          </cell>
          <cell r="F3502">
            <v>7.65</v>
          </cell>
          <cell r="G3502">
            <v>7.86</v>
          </cell>
          <cell r="H3502">
            <v>8.4600000000000009</v>
          </cell>
          <cell r="I3502">
            <v>9.06</v>
          </cell>
        </row>
        <row r="3503">
          <cell r="A3503">
            <v>117630</v>
          </cell>
          <cell r="B3503" t="str">
            <v/>
          </cell>
          <cell r="C3503">
            <v>7.5</v>
          </cell>
          <cell r="D3503">
            <v>0</v>
          </cell>
          <cell r="E3503">
            <v>7.5</v>
          </cell>
          <cell r="F3503">
            <v>7.65</v>
          </cell>
          <cell r="G3503">
            <v>7.86</v>
          </cell>
          <cell r="H3503">
            <v>8.4600000000000009</v>
          </cell>
          <cell r="I3503">
            <v>9.06</v>
          </cell>
        </row>
        <row r="3504">
          <cell r="A3504">
            <v>117640</v>
          </cell>
          <cell r="B3504" t="str">
            <v/>
          </cell>
          <cell r="C3504">
            <v>7.5</v>
          </cell>
          <cell r="D3504">
            <v>0</v>
          </cell>
          <cell r="E3504">
            <v>7.5</v>
          </cell>
          <cell r="F3504">
            <v>7.65</v>
          </cell>
          <cell r="G3504">
            <v>7.86</v>
          </cell>
          <cell r="H3504">
            <v>8.4600000000000009</v>
          </cell>
          <cell r="I3504">
            <v>9.06</v>
          </cell>
        </row>
        <row r="3505">
          <cell r="A3505">
            <v>117650</v>
          </cell>
          <cell r="B3505" t="str">
            <v/>
          </cell>
          <cell r="C3505">
            <v>7.5</v>
          </cell>
          <cell r="D3505">
            <v>0</v>
          </cell>
          <cell r="E3505">
            <v>7.5</v>
          </cell>
          <cell r="F3505">
            <v>7.65</v>
          </cell>
          <cell r="G3505">
            <v>7.86</v>
          </cell>
          <cell r="H3505">
            <v>8.4600000000000009</v>
          </cell>
          <cell r="I3505">
            <v>9.06</v>
          </cell>
        </row>
        <row r="3506">
          <cell r="A3506">
            <v>117660</v>
          </cell>
          <cell r="B3506" t="str">
            <v/>
          </cell>
          <cell r="C3506">
            <v>7.5</v>
          </cell>
          <cell r="D3506">
            <v>0</v>
          </cell>
          <cell r="E3506">
            <v>7.5</v>
          </cell>
          <cell r="F3506">
            <v>7.65</v>
          </cell>
          <cell r="G3506">
            <v>7.86</v>
          </cell>
          <cell r="H3506">
            <v>8.4600000000000009</v>
          </cell>
          <cell r="I3506">
            <v>9.06</v>
          </cell>
        </row>
        <row r="3507">
          <cell r="A3507">
            <v>117670</v>
          </cell>
          <cell r="B3507" t="str">
            <v/>
          </cell>
          <cell r="C3507">
            <v>7.5</v>
          </cell>
          <cell r="D3507">
            <v>0</v>
          </cell>
          <cell r="E3507">
            <v>7.5</v>
          </cell>
          <cell r="F3507">
            <v>7.65</v>
          </cell>
          <cell r="G3507">
            <v>7.86</v>
          </cell>
          <cell r="H3507">
            <v>8.4600000000000009</v>
          </cell>
          <cell r="I3507">
            <v>9.06</v>
          </cell>
        </row>
        <row r="3508">
          <cell r="A3508">
            <v>117680</v>
          </cell>
          <cell r="B3508" t="str">
            <v/>
          </cell>
          <cell r="C3508">
            <v>7.5</v>
          </cell>
          <cell r="D3508">
            <v>0</v>
          </cell>
          <cell r="E3508">
            <v>7.5</v>
          </cell>
          <cell r="F3508">
            <v>7.65</v>
          </cell>
          <cell r="G3508">
            <v>7.86</v>
          </cell>
          <cell r="H3508">
            <v>8.4600000000000009</v>
          </cell>
          <cell r="I3508">
            <v>9.06</v>
          </cell>
        </row>
        <row r="3509">
          <cell r="A3509">
            <v>117690</v>
          </cell>
          <cell r="B3509" t="str">
            <v/>
          </cell>
          <cell r="C3509">
            <v>7.5</v>
          </cell>
          <cell r="D3509">
            <v>0</v>
          </cell>
          <cell r="E3509">
            <v>7.5</v>
          </cell>
          <cell r="F3509">
            <v>7.65</v>
          </cell>
          <cell r="G3509">
            <v>7.86</v>
          </cell>
          <cell r="H3509">
            <v>8.4600000000000009</v>
          </cell>
          <cell r="I3509">
            <v>9.06</v>
          </cell>
        </row>
        <row r="3510">
          <cell r="A3510">
            <v>117700</v>
          </cell>
          <cell r="B3510" t="str">
            <v/>
          </cell>
          <cell r="C3510">
            <v>7.5</v>
          </cell>
          <cell r="D3510">
            <v>0</v>
          </cell>
          <cell r="E3510">
            <v>7.5</v>
          </cell>
          <cell r="F3510">
            <v>7.65</v>
          </cell>
          <cell r="G3510">
            <v>7.86</v>
          </cell>
          <cell r="H3510">
            <v>8.4600000000000009</v>
          </cell>
          <cell r="I3510">
            <v>9.06</v>
          </cell>
        </row>
        <row r="3511">
          <cell r="A3511">
            <v>117710</v>
          </cell>
          <cell r="B3511" t="str">
            <v/>
          </cell>
          <cell r="C3511">
            <v>7.5</v>
          </cell>
          <cell r="D3511">
            <v>0</v>
          </cell>
          <cell r="E3511">
            <v>7.5</v>
          </cell>
          <cell r="F3511">
            <v>7.65</v>
          </cell>
          <cell r="G3511">
            <v>7.86</v>
          </cell>
          <cell r="H3511">
            <v>8.4600000000000009</v>
          </cell>
          <cell r="I3511">
            <v>9.06</v>
          </cell>
        </row>
        <row r="3512">
          <cell r="A3512">
            <v>117720</v>
          </cell>
          <cell r="B3512" t="str">
            <v/>
          </cell>
          <cell r="C3512">
            <v>7.5</v>
          </cell>
          <cell r="D3512">
            <v>0</v>
          </cell>
          <cell r="E3512">
            <v>7.5</v>
          </cell>
          <cell r="F3512">
            <v>7.65</v>
          </cell>
          <cell r="G3512">
            <v>7.86</v>
          </cell>
          <cell r="H3512">
            <v>8.4600000000000009</v>
          </cell>
          <cell r="I3512">
            <v>9.06</v>
          </cell>
        </row>
        <row r="3513">
          <cell r="A3513">
            <v>117730</v>
          </cell>
          <cell r="B3513" t="str">
            <v/>
          </cell>
          <cell r="C3513">
            <v>7.5</v>
          </cell>
          <cell r="D3513">
            <v>0</v>
          </cell>
          <cell r="E3513">
            <v>7.5</v>
          </cell>
          <cell r="F3513">
            <v>7.65</v>
          </cell>
          <cell r="G3513">
            <v>7.86</v>
          </cell>
          <cell r="H3513">
            <v>8.4600000000000009</v>
          </cell>
          <cell r="I3513">
            <v>9.06</v>
          </cell>
        </row>
        <row r="3514">
          <cell r="A3514">
            <v>117740</v>
          </cell>
          <cell r="B3514" t="str">
            <v/>
          </cell>
          <cell r="C3514">
            <v>7.5</v>
          </cell>
          <cell r="D3514">
            <v>0</v>
          </cell>
          <cell r="E3514">
            <v>7.5</v>
          </cell>
          <cell r="F3514">
            <v>7.65</v>
          </cell>
          <cell r="G3514">
            <v>7.86</v>
          </cell>
          <cell r="H3514">
            <v>8.4600000000000009</v>
          </cell>
          <cell r="I3514">
            <v>9.06</v>
          </cell>
        </row>
        <row r="3515">
          <cell r="A3515">
            <v>117750</v>
          </cell>
          <cell r="B3515" t="str">
            <v/>
          </cell>
          <cell r="C3515">
            <v>7.5</v>
          </cell>
          <cell r="D3515">
            <v>0</v>
          </cell>
          <cell r="E3515">
            <v>7.5</v>
          </cell>
          <cell r="F3515">
            <v>7.65</v>
          </cell>
          <cell r="G3515">
            <v>7.86</v>
          </cell>
          <cell r="H3515">
            <v>8.4600000000000009</v>
          </cell>
          <cell r="I3515">
            <v>9.06</v>
          </cell>
        </row>
        <row r="3516">
          <cell r="A3516">
            <v>117760</v>
          </cell>
          <cell r="B3516" t="str">
            <v/>
          </cell>
          <cell r="C3516">
            <v>7.5</v>
          </cell>
          <cell r="D3516">
            <v>0</v>
          </cell>
          <cell r="E3516">
            <v>7.5</v>
          </cell>
          <cell r="F3516">
            <v>7.65</v>
          </cell>
          <cell r="G3516">
            <v>7.86</v>
          </cell>
          <cell r="H3516">
            <v>8.4600000000000009</v>
          </cell>
          <cell r="I3516">
            <v>9.06</v>
          </cell>
        </row>
        <row r="3517">
          <cell r="A3517">
            <v>117770</v>
          </cell>
          <cell r="B3517" t="str">
            <v/>
          </cell>
          <cell r="C3517">
            <v>7.5</v>
          </cell>
          <cell r="D3517">
            <v>0</v>
          </cell>
          <cell r="E3517">
            <v>7.5</v>
          </cell>
          <cell r="F3517">
            <v>7.65</v>
          </cell>
          <cell r="G3517">
            <v>7.86</v>
          </cell>
          <cell r="H3517">
            <v>8.4600000000000009</v>
          </cell>
          <cell r="I3517">
            <v>9.06</v>
          </cell>
        </row>
        <row r="3518">
          <cell r="A3518">
            <v>117780</v>
          </cell>
          <cell r="B3518" t="str">
            <v/>
          </cell>
          <cell r="C3518">
            <v>7.5</v>
          </cell>
          <cell r="D3518">
            <v>0</v>
          </cell>
          <cell r="E3518">
            <v>7.5</v>
          </cell>
          <cell r="F3518">
            <v>7.65</v>
          </cell>
          <cell r="G3518">
            <v>7.86</v>
          </cell>
          <cell r="H3518">
            <v>8.4600000000000009</v>
          </cell>
          <cell r="I3518">
            <v>9.06</v>
          </cell>
        </row>
        <row r="3519">
          <cell r="A3519">
            <v>117790</v>
          </cell>
          <cell r="B3519" t="str">
            <v/>
          </cell>
          <cell r="C3519">
            <v>7.5</v>
          </cell>
          <cell r="D3519">
            <v>0</v>
          </cell>
          <cell r="E3519">
            <v>7.5</v>
          </cell>
          <cell r="F3519">
            <v>7.65</v>
          </cell>
          <cell r="G3519">
            <v>7.86</v>
          </cell>
          <cell r="H3519">
            <v>8.4600000000000009</v>
          </cell>
          <cell r="I3519">
            <v>9.06</v>
          </cell>
        </row>
        <row r="3520">
          <cell r="A3520">
            <v>117800</v>
          </cell>
          <cell r="B3520" t="str">
            <v/>
          </cell>
          <cell r="C3520">
            <v>7.5</v>
          </cell>
          <cell r="D3520">
            <v>0</v>
          </cell>
          <cell r="E3520">
            <v>7.5</v>
          </cell>
          <cell r="F3520">
            <v>7.65</v>
          </cell>
          <cell r="G3520">
            <v>7.86</v>
          </cell>
          <cell r="H3520">
            <v>8.4600000000000009</v>
          </cell>
          <cell r="I3520">
            <v>9.06</v>
          </cell>
        </row>
        <row r="3521">
          <cell r="A3521">
            <v>117810</v>
          </cell>
          <cell r="B3521" t="str">
            <v/>
          </cell>
          <cell r="C3521">
            <v>7.5</v>
          </cell>
          <cell r="D3521">
            <v>0</v>
          </cell>
          <cell r="E3521">
            <v>7.5</v>
          </cell>
          <cell r="F3521">
            <v>7.65</v>
          </cell>
          <cell r="G3521">
            <v>7.86</v>
          </cell>
          <cell r="H3521">
            <v>8.4600000000000009</v>
          </cell>
          <cell r="I3521">
            <v>9.06</v>
          </cell>
        </row>
        <row r="3522">
          <cell r="A3522">
            <v>117820</v>
          </cell>
          <cell r="B3522" t="str">
            <v/>
          </cell>
          <cell r="C3522">
            <v>7.5</v>
          </cell>
          <cell r="D3522">
            <v>0</v>
          </cell>
          <cell r="E3522">
            <v>7.5</v>
          </cell>
          <cell r="F3522">
            <v>7.65</v>
          </cell>
          <cell r="G3522">
            <v>7.86</v>
          </cell>
          <cell r="H3522">
            <v>8.4600000000000009</v>
          </cell>
          <cell r="I3522">
            <v>9.06</v>
          </cell>
        </row>
        <row r="3523">
          <cell r="A3523">
            <v>117830</v>
          </cell>
          <cell r="B3523" t="str">
            <v/>
          </cell>
          <cell r="C3523">
            <v>7.5</v>
          </cell>
          <cell r="D3523">
            <v>0</v>
          </cell>
          <cell r="E3523">
            <v>7.5</v>
          </cell>
          <cell r="F3523">
            <v>7.65</v>
          </cell>
          <cell r="G3523">
            <v>7.86</v>
          </cell>
          <cell r="H3523">
            <v>8.4600000000000009</v>
          </cell>
          <cell r="I3523">
            <v>9.06</v>
          </cell>
        </row>
        <row r="3524">
          <cell r="A3524">
            <v>117840</v>
          </cell>
          <cell r="B3524" t="str">
            <v/>
          </cell>
          <cell r="C3524">
            <v>7.5</v>
          </cell>
          <cell r="D3524">
            <v>0</v>
          </cell>
          <cell r="E3524">
            <v>7.5</v>
          </cell>
          <cell r="F3524">
            <v>7.65</v>
          </cell>
          <cell r="G3524">
            <v>7.86</v>
          </cell>
          <cell r="H3524">
            <v>8.4600000000000009</v>
          </cell>
          <cell r="I3524">
            <v>9.06</v>
          </cell>
        </row>
        <row r="3525">
          <cell r="A3525">
            <v>117850</v>
          </cell>
          <cell r="B3525" t="str">
            <v/>
          </cell>
          <cell r="C3525">
            <v>7.5</v>
          </cell>
          <cell r="D3525">
            <v>0</v>
          </cell>
          <cell r="E3525">
            <v>7.5</v>
          </cell>
          <cell r="F3525">
            <v>7.65</v>
          </cell>
          <cell r="G3525">
            <v>7.86</v>
          </cell>
          <cell r="H3525">
            <v>8.4600000000000009</v>
          </cell>
          <cell r="I3525">
            <v>9.06</v>
          </cell>
        </row>
        <row r="3526">
          <cell r="A3526">
            <v>117860</v>
          </cell>
          <cell r="B3526" t="str">
            <v/>
          </cell>
          <cell r="C3526">
            <v>7.5</v>
          </cell>
          <cell r="D3526">
            <v>0</v>
          </cell>
          <cell r="E3526">
            <v>7.5</v>
          </cell>
          <cell r="F3526">
            <v>7.65</v>
          </cell>
          <cell r="G3526">
            <v>7.86</v>
          </cell>
          <cell r="H3526">
            <v>8.4600000000000009</v>
          </cell>
          <cell r="I3526">
            <v>9.06</v>
          </cell>
        </row>
        <row r="3527">
          <cell r="A3527">
            <v>117870</v>
          </cell>
          <cell r="B3527" t="str">
            <v/>
          </cell>
          <cell r="C3527">
            <v>7.5</v>
          </cell>
          <cell r="D3527">
            <v>0</v>
          </cell>
          <cell r="E3527">
            <v>7.5</v>
          </cell>
          <cell r="F3527">
            <v>7.65</v>
          </cell>
          <cell r="G3527">
            <v>7.86</v>
          </cell>
          <cell r="H3527">
            <v>8.4600000000000009</v>
          </cell>
          <cell r="I3527">
            <v>9.06</v>
          </cell>
        </row>
        <row r="3528">
          <cell r="A3528">
            <v>117880</v>
          </cell>
          <cell r="B3528" t="str">
            <v/>
          </cell>
          <cell r="C3528">
            <v>7.5</v>
          </cell>
          <cell r="D3528">
            <v>0</v>
          </cell>
          <cell r="E3528">
            <v>7.5</v>
          </cell>
          <cell r="F3528">
            <v>7.65</v>
          </cell>
          <cell r="G3528">
            <v>7.86</v>
          </cell>
          <cell r="H3528">
            <v>8.4600000000000009</v>
          </cell>
          <cell r="I3528">
            <v>9.06</v>
          </cell>
        </row>
        <row r="3529">
          <cell r="A3529">
            <v>117890</v>
          </cell>
          <cell r="B3529" t="str">
            <v/>
          </cell>
          <cell r="C3529">
            <v>7.5</v>
          </cell>
          <cell r="D3529">
            <v>0</v>
          </cell>
          <cell r="E3529">
            <v>7.5</v>
          </cell>
          <cell r="F3529">
            <v>7.65</v>
          </cell>
          <cell r="G3529">
            <v>7.86</v>
          </cell>
          <cell r="H3529">
            <v>8.4600000000000009</v>
          </cell>
          <cell r="I3529">
            <v>9.06</v>
          </cell>
        </row>
        <row r="3530">
          <cell r="A3530">
            <v>117900</v>
          </cell>
          <cell r="B3530" t="str">
            <v/>
          </cell>
          <cell r="C3530">
            <v>7.5</v>
          </cell>
          <cell r="D3530">
            <v>0</v>
          </cell>
          <cell r="E3530">
            <v>7.5</v>
          </cell>
          <cell r="F3530">
            <v>7.65</v>
          </cell>
          <cell r="G3530">
            <v>7.86</v>
          </cell>
          <cell r="H3530">
            <v>8.4600000000000009</v>
          </cell>
          <cell r="I3530">
            <v>9.06</v>
          </cell>
        </row>
        <row r="3531">
          <cell r="A3531">
            <v>117910</v>
          </cell>
          <cell r="B3531" t="str">
            <v/>
          </cell>
          <cell r="C3531">
            <v>7.5</v>
          </cell>
          <cell r="D3531">
            <v>0</v>
          </cell>
          <cell r="E3531">
            <v>7.5</v>
          </cell>
          <cell r="F3531">
            <v>7.65</v>
          </cell>
          <cell r="G3531">
            <v>7.86</v>
          </cell>
          <cell r="H3531">
            <v>8.4600000000000009</v>
          </cell>
          <cell r="I3531">
            <v>9.06</v>
          </cell>
        </row>
        <row r="3532">
          <cell r="A3532">
            <v>117920</v>
          </cell>
          <cell r="B3532" t="str">
            <v/>
          </cell>
          <cell r="C3532">
            <v>7.5</v>
          </cell>
          <cell r="D3532">
            <v>0</v>
          </cell>
          <cell r="E3532">
            <v>7.5</v>
          </cell>
          <cell r="F3532">
            <v>7.65</v>
          </cell>
          <cell r="G3532">
            <v>7.86</v>
          </cell>
          <cell r="H3532">
            <v>8.4600000000000009</v>
          </cell>
          <cell r="I3532">
            <v>9.06</v>
          </cell>
        </row>
        <row r="3533">
          <cell r="A3533">
            <v>117930</v>
          </cell>
          <cell r="B3533" t="str">
            <v/>
          </cell>
          <cell r="C3533">
            <v>7.5</v>
          </cell>
          <cell r="D3533">
            <v>0</v>
          </cell>
          <cell r="E3533">
            <v>7.5</v>
          </cell>
          <cell r="F3533">
            <v>7.65</v>
          </cell>
          <cell r="G3533">
            <v>7.86</v>
          </cell>
          <cell r="H3533">
            <v>8.4600000000000009</v>
          </cell>
          <cell r="I3533">
            <v>9.06</v>
          </cell>
        </row>
        <row r="3534">
          <cell r="A3534">
            <v>117940</v>
          </cell>
          <cell r="B3534" t="str">
            <v/>
          </cell>
          <cell r="C3534">
            <v>7.5</v>
          </cell>
          <cell r="D3534">
            <v>0</v>
          </cell>
          <cell r="E3534">
            <v>7.5</v>
          </cell>
          <cell r="F3534">
            <v>7.65</v>
          </cell>
          <cell r="G3534">
            <v>7.86</v>
          </cell>
          <cell r="H3534">
            <v>8.4600000000000009</v>
          </cell>
          <cell r="I3534">
            <v>9.06</v>
          </cell>
        </row>
        <row r="3535">
          <cell r="A3535">
            <v>117950</v>
          </cell>
          <cell r="B3535" t="str">
            <v/>
          </cell>
          <cell r="C3535">
            <v>7.5</v>
          </cell>
          <cell r="D3535">
            <v>0</v>
          </cell>
          <cell r="E3535">
            <v>7.5</v>
          </cell>
          <cell r="F3535">
            <v>7.65</v>
          </cell>
          <cell r="G3535">
            <v>7.86</v>
          </cell>
          <cell r="H3535">
            <v>8.4600000000000009</v>
          </cell>
          <cell r="I3535">
            <v>9.06</v>
          </cell>
        </row>
        <row r="3536">
          <cell r="A3536">
            <v>117960</v>
          </cell>
          <cell r="B3536" t="str">
            <v/>
          </cell>
          <cell r="C3536">
            <v>7.5</v>
          </cell>
          <cell r="D3536">
            <v>0</v>
          </cell>
          <cell r="E3536">
            <v>7.5</v>
          </cell>
          <cell r="F3536">
            <v>7.65</v>
          </cell>
          <cell r="G3536">
            <v>7.86</v>
          </cell>
          <cell r="H3536">
            <v>8.4600000000000009</v>
          </cell>
          <cell r="I3536">
            <v>9.06</v>
          </cell>
        </row>
        <row r="3537">
          <cell r="A3537">
            <v>117970</v>
          </cell>
          <cell r="B3537" t="str">
            <v/>
          </cell>
          <cell r="C3537">
            <v>7.5</v>
          </cell>
          <cell r="D3537">
            <v>0</v>
          </cell>
          <cell r="E3537">
            <v>7.5</v>
          </cell>
          <cell r="F3537">
            <v>7.65</v>
          </cell>
          <cell r="G3537">
            <v>7.86</v>
          </cell>
          <cell r="H3537">
            <v>8.4600000000000009</v>
          </cell>
          <cell r="I3537">
            <v>9.06</v>
          </cell>
        </row>
        <row r="3538">
          <cell r="A3538">
            <v>117980</v>
          </cell>
          <cell r="B3538" t="str">
            <v/>
          </cell>
          <cell r="C3538">
            <v>7.5</v>
          </cell>
          <cell r="D3538">
            <v>0</v>
          </cell>
          <cell r="E3538">
            <v>7.5</v>
          </cell>
          <cell r="F3538">
            <v>7.65</v>
          </cell>
          <cell r="G3538">
            <v>7.86</v>
          </cell>
          <cell r="H3538">
            <v>8.4600000000000009</v>
          </cell>
          <cell r="I3538">
            <v>9.06</v>
          </cell>
        </row>
        <row r="3539">
          <cell r="A3539">
            <v>117990</v>
          </cell>
          <cell r="B3539" t="str">
            <v/>
          </cell>
          <cell r="C3539">
            <v>7.5</v>
          </cell>
          <cell r="D3539">
            <v>0</v>
          </cell>
          <cell r="E3539">
            <v>7.5</v>
          </cell>
          <cell r="F3539">
            <v>7.65</v>
          </cell>
          <cell r="G3539">
            <v>7.86</v>
          </cell>
          <cell r="H3539">
            <v>8.4600000000000009</v>
          </cell>
          <cell r="I3539">
            <v>9.06</v>
          </cell>
        </row>
        <row r="3540">
          <cell r="A3540">
            <v>118000</v>
          </cell>
          <cell r="B3540" t="str">
            <v/>
          </cell>
          <cell r="C3540">
            <v>7.5</v>
          </cell>
          <cell r="D3540">
            <v>0</v>
          </cell>
          <cell r="E3540">
            <v>7.5</v>
          </cell>
          <cell r="F3540">
            <v>7.65</v>
          </cell>
          <cell r="G3540">
            <v>7.86</v>
          </cell>
          <cell r="H3540">
            <v>8.4600000000000009</v>
          </cell>
          <cell r="I3540">
            <v>9.06</v>
          </cell>
        </row>
        <row r="3559">
          <cell r="A3559">
            <v>118000</v>
          </cell>
          <cell r="B3559" t="str">
            <v/>
          </cell>
          <cell r="C3559">
            <v>7.5</v>
          </cell>
          <cell r="D3559">
            <v>0</v>
          </cell>
          <cell r="E3559">
            <v>7.5</v>
          </cell>
          <cell r="F3559">
            <v>7.65</v>
          </cell>
          <cell r="G3559">
            <v>7.86</v>
          </cell>
          <cell r="H3559">
            <v>8.4600000000000009</v>
          </cell>
          <cell r="I3559">
            <v>9.06</v>
          </cell>
        </row>
        <row r="3560">
          <cell r="A3560">
            <v>118010</v>
          </cell>
          <cell r="B3560" t="str">
            <v/>
          </cell>
          <cell r="C3560">
            <v>7.5</v>
          </cell>
          <cell r="D3560">
            <v>0</v>
          </cell>
          <cell r="E3560">
            <v>7.5</v>
          </cell>
          <cell r="F3560">
            <v>7.65</v>
          </cell>
          <cell r="G3560">
            <v>7.86</v>
          </cell>
          <cell r="H3560">
            <v>8.4600000000000009</v>
          </cell>
          <cell r="I3560">
            <v>9.06</v>
          </cell>
        </row>
        <row r="3561">
          <cell r="A3561">
            <v>118020</v>
          </cell>
          <cell r="B3561" t="str">
            <v/>
          </cell>
          <cell r="C3561">
            <v>7.5</v>
          </cell>
          <cell r="D3561">
            <v>0</v>
          </cell>
          <cell r="E3561">
            <v>7.5</v>
          </cell>
          <cell r="F3561">
            <v>7.65</v>
          </cell>
          <cell r="G3561">
            <v>7.86</v>
          </cell>
          <cell r="H3561">
            <v>8.4600000000000009</v>
          </cell>
          <cell r="I3561">
            <v>9.06</v>
          </cell>
        </row>
        <row r="3562">
          <cell r="A3562">
            <v>118030</v>
          </cell>
          <cell r="B3562" t="str">
            <v/>
          </cell>
          <cell r="C3562">
            <v>7.5</v>
          </cell>
          <cell r="D3562">
            <v>0</v>
          </cell>
          <cell r="E3562">
            <v>7.5</v>
          </cell>
          <cell r="F3562">
            <v>7.65</v>
          </cell>
          <cell r="G3562">
            <v>7.86</v>
          </cell>
          <cell r="H3562">
            <v>8.4600000000000009</v>
          </cell>
          <cell r="I3562">
            <v>9.06</v>
          </cell>
        </row>
        <row r="3563">
          <cell r="A3563">
            <v>118040</v>
          </cell>
          <cell r="B3563" t="str">
            <v/>
          </cell>
          <cell r="C3563">
            <v>7.5</v>
          </cell>
          <cell r="D3563">
            <v>0</v>
          </cell>
          <cell r="E3563">
            <v>7.5</v>
          </cell>
          <cell r="F3563">
            <v>7.65</v>
          </cell>
          <cell r="G3563">
            <v>7.86</v>
          </cell>
          <cell r="H3563">
            <v>8.4600000000000009</v>
          </cell>
          <cell r="I3563">
            <v>9.06</v>
          </cell>
        </row>
        <row r="3564">
          <cell r="A3564">
            <v>118050</v>
          </cell>
          <cell r="B3564" t="str">
            <v/>
          </cell>
          <cell r="C3564">
            <v>7.5</v>
          </cell>
          <cell r="D3564">
            <v>0</v>
          </cell>
          <cell r="E3564">
            <v>7.5</v>
          </cell>
          <cell r="F3564">
            <v>7.65</v>
          </cell>
          <cell r="G3564">
            <v>7.86</v>
          </cell>
          <cell r="H3564">
            <v>8.4600000000000009</v>
          </cell>
          <cell r="I3564">
            <v>9.06</v>
          </cell>
        </row>
        <row r="3565">
          <cell r="A3565">
            <v>118060</v>
          </cell>
          <cell r="B3565" t="str">
            <v/>
          </cell>
          <cell r="C3565">
            <v>7.5</v>
          </cell>
          <cell r="D3565">
            <v>0</v>
          </cell>
          <cell r="E3565">
            <v>7.5</v>
          </cell>
          <cell r="F3565">
            <v>7.65</v>
          </cell>
          <cell r="G3565">
            <v>7.86</v>
          </cell>
          <cell r="H3565">
            <v>8.4600000000000009</v>
          </cell>
          <cell r="I3565">
            <v>9.06</v>
          </cell>
        </row>
        <row r="3566">
          <cell r="A3566">
            <v>118070</v>
          </cell>
          <cell r="B3566" t="str">
            <v/>
          </cell>
          <cell r="C3566">
            <v>7.5</v>
          </cell>
          <cell r="D3566">
            <v>0</v>
          </cell>
          <cell r="E3566">
            <v>7.5</v>
          </cell>
          <cell r="F3566">
            <v>7.65</v>
          </cell>
          <cell r="G3566">
            <v>7.86</v>
          </cell>
          <cell r="H3566">
            <v>8.4600000000000009</v>
          </cell>
          <cell r="I3566">
            <v>9.06</v>
          </cell>
        </row>
        <row r="3567">
          <cell r="A3567">
            <v>118080</v>
          </cell>
          <cell r="B3567" t="str">
            <v/>
          </cell>
          <cell r="C3567">
            <v>7.5</v>
          </cell>
          <cell r="D3567">
            <v>0</v>
          </cell>
          <cell r="E3567">
            <v>7.5</v>
          </cell>
          <cell r="F3567">
            <v>7.65</v>
          </cell>
          <cell r="G3567">
            <v>7.86</v>
          </cell>
          <cell r="H3567">
            <v>8.4600000000000009</v>
          </cell>
          <cell r="I3567">
            <v>9.06</v>
          </cell>
        </row>
        <row r="3568">
          <cell r="A3568">
            <v>118090</v>
          </cell>
          <cell r="B3568" t="str">
            <v/>
          </cell>
          <cell r="C3568">
            <v>7.5</v>
          </cell>
          <cell r="D3568">
            <v>0</v>
          </cell>
          <cell r="E3568">
            <v>7.5</v>
          </cell>
          <cell r="F3568">
            <v>7.65</v>
          </cell>
          <cell r="G3568">
            <v>7.86</v>
          </cell>
          <cell r="H3568">
            <v>8.4600000000000009</v>
          </cell>
          <cell r="I3568">
            <v>9.06</v>
          </cell>
        </row>
        <row r="3569">
          <cell r="A3569">
            <v>118100</v>
          </cell>
          <cell r="B3569" t="str">
            <v/>
          </cell>
          <cell r="C3569">
            <v>7.5</v>
          </cell>
          <cell r="D3569">
            <v>0</v>
          </cell>
          <cell r="E3569">
            <v>7.5</v>
          </cell>
          <cell r="F3569">
            <v>7.65</v>
          </cell>
          <cell r="G3569">
            <v>7.86</v>
          </cell>
          <cell r="H3569">
            <v>8.4600000000000009</v>
          </cell>
          <cell r="I3569">
            <v>9.06</v>
          </cell>
        </row>
        <row r="3570">
          <cell r="A3570">
            <v>118110</v>
          </cell>
          <cell r="B3570" t="str">
            <v/>
          </cell>
          <cell r="C3570">
            <v>7.5</v>
          </cell>
          <cell r="D3570">
            <v>0</v>
          </cell>
          <cell r="E3570">
            <v>7.5</v>
          </cell>
          <cell r="F3570">
            <v>7.65</v>
          </cell>
          <cell r="G3570">
            <v>7.86</v>
          </cell>
          <cell r="H3570">
            <v>8.4600000000000009</v>
          </cell>
          <cell r="I3570">
            <v>9.06</v>
          </cell>
        </row>
        <row r="3571">
          <cell r="A3571">
            <v>118120</v>
          </cell>
          <cell r="B3571" t="str">
            <v/>
          </cell>
          <cell r="C3571">
            <v>7.5</v>
          </cell>
          <cell r="D3571">
            <v>0</v>
          </cell>
          <cell r="E3571">
            <v>7.5</v>
          </cell>
          <cell r="F3571">
            <v>7.65</v>
          </cell>
          <cell r="G3571">
            <v>7.86</v>
          </cell>
          <cell r="H3571">
            <v>8.4600000000000009</v>
          </cell>
          <cell r="I3571">
            <v>9.06</v>
          </cell>
        </row>
        <row r="3572">
          <cell r="A3572">
            <v>118130</v>
          </cell>
          <cell r="B3572" t="str">
            <v/>
          </cell>
          <cell r="C3572">
            <v>7.5</v>
          </cell>
          <cell r="D3572">
            <v>0</v>
          </cell>
          <cell r="E3572">
            <v>7.5</v>
          </cell>
          <cell r="F3572">
            <v>7.65</v>
          </cell>
          <cell r="G3572">
            <v>7.86</v>
          </cell>
          <cell r="H3572">
            <v>8.4600000000000009</v>
          </cell>
          <cell r="I3572">
            <v>9.06</v>
          </cell>
        </row>
        <row r="3573">
          <cell r="A3573">
            <v>118140</v>
          </cell>
          <cell r="B3573" t="str">
            <v/>
          </cell>
          <cell r="C3573">
            <v>7.5</v>
          </cell>
          <cell r="D3573">
            <v>0</v>
          </cell>
          <cell r="E3573">
            <v>7.5</v>
          </cell>
          <cell r="F3573">
            <v>7.65</v>
          </cell>
          <cell r="G3573">
            <v>7.86</v>
          </cell>
          <cell r="H3573">
            <v>8.4600000000000009</v>
          </cell>
          <cell r="I3573">
            <v>9.06</v>
          </cell>
        </row>
        <row r="3574">
          <cell r="A3574">
            <v>118150</v>
          </cell>
          <cell r="B3574" t="str">
            <v/>
          </cell>
          <cell r="C3574">
            <v>7.5</v>
          </cell>
          <cell r="D3574">
            <v>0</v>
          </cell>
          <cell r="E3574">
            <v>7.5</v>
          </cell>
          <cell r="F3574">
            <v>7.65</v>
          </cell>
          <cell r="G3574">
            <v>7.86</v>
          </cell>
          <cell r="H3574">
            <v>8.4600000000000009</v>
          </cell>
          <cell r="I3574">
            <v>9.06</v>
          </cell>
        </row>
        <row r="3575">
          <cell r="A3575">
            <v>118160</v>
          </cell>
          <cell r="B3575" t="str">
            <v/>
          </cell>
          <cell r="C3575">
            <v>7.5</v>
          </cell>
          <cell r="D3575">
            <v>0</v>
          </cell>
          <cell r="E3575">
            <v>7.5</v>
          </cell>
          <cell r="F3575">
            <v>7.65</v>
          </cell>
          <cell r="G3575">
            <v>7.86</v>
          </cell>
          <cell r="H3575">
            <v>8.4600000000000009</v>
          </cell>
          <cell r="I3575">
            <v>9.06</v>
          </cell>
        </row>
        <row r="3576">
          <cell r="A3576">
            <v>118170</v>
          </cell>
          <cell r="B3576" t="str">
            <v/>
          </cell>
          <cell r="C3576">
            <v>7.5</v>
          </cell>
          <cell r="D3576">
            <v>0</v>
          </cell>
          <cell r="E3576">
            <v>7.5</v>
          </cell>
          <cell r="F3576">
            <v>7.65</v>
          </cell>
          <cell r="G3576">
            <v>7.86</v>
          </cell>
          <cell r="H3576">
            <v>8.4600000000000009</v>
          </cell>
          <cell r="I3576">
            <v>9.06</v>
          </cell>
        </row>
        <row r="3577">
          <cell r="A3577">
            <v>118180</v>
          </cell>
          <cell r="B3577" t="str">
            <v/>
          </cell>
          <cell r="C3577">
            <v>7.5</v>
          </cell>
          <cell r="D3577">
            <v>0</v>
          </cell>
          <cell r="E3577">
            <v>7.5</v>
          </cell>
          <cell r="F3577">
            <v>7.65</v>
          </cell>
          <cell r="G3577">
            <v>7.86</v>
          </cell>
          <cell r="H3577">
            <v>8.4600000000000009</v>
          </cell>
          <cell r="I3577">
            <v>9.06</v>
          </cell>
        </row>
        <row r="3578">
          <cell r="A3578">
            <v>118190</v>
          </cell>
          <cell r="B3578" t="str">
            <v/>
          </cell>
          <cell r="C3578">
            <v>7.5</v>
          </cell>
          <cell r="D3578">
            <v>0</v>
          </cell>
          <cell r="E3578">
            <v>7.5</v>
          </cell>
          <cell r="F3578">
            <v>7.65</v>
          </cell>
          <cell r="G3578">
            <v>7.86</v>
          </cell>
          <cell r="H3578">
            <v>8.4600000000000009</v>
          </cell>
          <cell r="I3578">
            <v>9.06</v>
          </cell>
        </row>
        <row r="3579">
          <cell r="A3579">
            <v>118200</v>
          </cell>
          <cell r="B3579" t="str">
            <v/>
          </cell>
          <cell r="C3579">
            <v>7.5</v>
          </cell>
          <cell r="D3579">
            <v>0</v>
          </cell>
          <cell r="E3579">
            <v>7.5</v>
          </cell>
          <cell r="F3579">
            <v>7.65</v>
          </cell>
          <cell r="G3579">
            <v>7.86</v>
          </cell>
          <cell r="H3579">
            <v>8.4600000000000009</v>
          </cell>
          <cell r="I3579">
            <v>9.06</v>
          </cell>
        </row>
        <row r="3580">
          <cell r="A3580">
            <v>118210</v>
          </cell>
          <cell r="B3580" t="str">
            <v/>
          </cell>
          <cell r="C3580">
            <v>7.5</v>
          </cell>
          <cell r="D3580">
            <v>0</v>
          </cell>
          <cell r="E3580">
            <v>7.5</v>
          </cell>
          <cell r="F3580">
            <v>7.65</v>
          </cell>
          <cell r="G3580">
            <v>7.86</v>
          </cell>
          <cell r="H3580">
            <v>8.4600000000000009</v>
          </cell>
          <cell r="I3580">
            <v>9.06</v>
          </cell>
        </row>
        <row r="3581">
          <cell r="A3581">
            <v>118220</v>
          </cell>
          <cell r="B3581" t="str">
            <v/>
          </cell>
          <cell r="C3581">
            <v>7.5</v>
          </cell>
          <cell r="D3581">
            <v>0</v>
          </cell>
          <cell r="E3581">
            <v>7.5</v>
          </cell>
          <cell r="F3581">
            <v>7.65</v>
          </cell>
          <cell r="G3581">
            <v>7.86</v>
          </cell>
          <cell r="H3581">
            <v>8.4600000000000009</v>
          </cell>
          <cell r="I3581">
            <v>9.06</v>
          </cell>
        </row>
        <row r="3582">
          <cell r="A3582">
            <v>118230</v>
          </cell>
          <cell r="B3582" t="str">
            <v/>
          </cell>
          <cell r="C3582">
            <v>7.5</v>
          </cell>
          <cell r="D3582">
            <v>0</v>
          </cell>
          <cell r="E3582">
            <v>7.5</v>
          </cell>
          <cell r="F3582">
            <v>7.65</v>
          </cell>
          <cell r="G3582">
            <v>7.86</v>
          </cell>
          <cell r="H3582">
            <v>8.4600000000000009</v>
          </cell>
          <cell r="I3582">
            <v>9.06</v>
          </cell>
        </row>
        <row r="3583">
          <cell r="A3583">
            <v>118240</v>
          </cell>
          <cell r="B3583" t="str">
            <v/>
          </cell>
          <cell r="C3583">
            <v>7.5</v>
          </cell>
          <cell r="D3583">
            <v>0</v>
          </cell>
          <cell r="E3583">
            <v>7.5</v>
          </cell>
          <cell r="F3583">
            <v>7.65</v>
          </cell>
          <cell r="G3583">
            <v>7.86</v>
          </cell>
          <cell r="H3583">
            <v>8.4600000000000009</v>
          </cell>
          <cell r="I3583">
            <v>9.06</v>
          </cell>
        </row>
        <row r="3584">
          <cell r="A3584">
            <v>118250</v>
          </cell>
          <cell r="B3584" t="str">
            <v/>
          </cell>
          <cell r="C3584">
            <v>7.5</v>
          </cell>
          <cell r="D3584">
            <v>0</v>
          </cell>
          <cell r="E3584">
            <v>7.5</v>
          </cell>
          <cell r="F3584">
            <v>7.65</v>
          </cell>
          <cell r="G3584">
            <v>7.86</v>
          </cell>
          <cell r="H3584">
            <v>8.4600000000000009</v>
          </cell>
          <cell r="I3584">
            <v>9.06</v>
          </cell>
        </row>
        <row r="3585">
          <cell r="A3585">
            <v>118260</v>
          </cell>
          <cell r="B3585" t="str">
            <v/>
          </cell>
          <cell r="C3585">
            <v>7.5</v>
          </cell>
          <cell r="D3585">
            <v>0</v>
          </cell>
          <cell r="E3585">
            <v>7.5</v>
          </cell>
          <cell r="F3585">
            <v>7.65</v>
          </cell>
          <cell r="G3585">
            <v>7.86</v>
          </cell>
          <cell r="H3585">
            <v>8.4600000000000009</v>
          </cell>
          <cell r="I3585">
            <v>9.06</v>
          </cell>
        </row>
        <row r="3586">
          <cell r="A3586">
            <v>118270</v>
          </cell>
          <cell r="B3586" t="str">
            <v/>
          </cell>
          <cell r="C3586">
            <v>7.5</v>
          </cell>
          <cell r="D3586">
            <v>0</v>
          </cell>
          <cell r="E3586">
            <v>7.5</v>
          </cell>
          <cell r="F3586">
            <v>7.65</v>
          </cell>
          <cell r="G3586">
            <v>7.86</v>
          </cell>
          <cell r="H3586">
            <v>8.4600000000000009</v>
          </cell>
          <cell r="I3586">
            <v>9.06</v>
          </cell>
        </row>
        <row r="3587">
          <cell r="A3587">
            <v>118280</v>
          </cell>
          <cell r="B3587" t="str">
            <v/>
          </cell>
          <cell r="C3587">
            <v>7.5</v>
          </cell>
          <cell r="D3587">
            <v>0</v>
          </cell>
          <cell r="E3587">
            <v>7.5</v>
          </cell>
          <cell r="F3587">
            <v>7.65</v>
          </cell>
          <cell r="G3587">
            <v>7.86</v>
          </cell>
          <cell r="H3587">
            <v>8.4600000000000009</v>
          </cell>
          <cell r="I3587">
            <v>9.06</v>
          </cell>
        </row>
        <row r="3588">
          <cell r="A3588">
            <v>118290</v>
          </cell>
          <cell r="B3588" t="str">
            <v/>
          </cell>
          <cell r="C3588">
            <v>7.5</v>
          </cell>
          <cell r="D3588">
            <v>0</v>
          </cell>
          <cell r="E3588">
            <v>7.5</v>
          </cell>
          <cell r="F3588">
            <v>7.65</v>
          </cell>
          <cell r="G3588">
            <v>7.86</v>
          </cell>
          <cell r="H3588">
            <v>8.4600000000000009</v>
          </cell>
          <cell r="I3588">
            <v>9.06</v>
          </cell>
        </row>
        <row r="3589">
          <cell r="A3589">
            <v>118300</v>
          </cell>
          <cell r="B3589" t="str">
            <v/>
          </cell>
          <cell r="C3589">
            <v>7.5</v>
          </cell>
          <cell r="D3589">
            <v>0</v>
          </cell>
          <cell r="E3589">
            <v>7.5</v>
          </cell>
          <cell r="F3589">
            <v>7.65</v>
          </cell>
          <cell r="G3589">
            <v>7.86</v>
          </cell>
          <cell r="H3589">
            <v>8.4600000000000009</v>
          </cell>
          <cell r="I3589">
            <v>9.06</v>
          </cell>
        </row>
        <row r="3590">
          <cell r="A3590">
            <v>118310</v>
          </cell>
          <cell r="B3590" t="str">
            <v/>
          </cell>
          <cell r="C3590">
            <v>7.5</v>
          </cell>
          <cell r="D3590">
            <v>0</v>
          </cell>
          <cell r="E3590">
            <v>7.5</v>
          </cell>
          <cell r="F3590">
            <v>7.65</v>
          </cell>
          <cell r="G3590">
            <v>7.86</v>
          </cell>
          <cell r="H3590">
            <v>8.4600000000000009</v>
          </cell>
          <cell r="I3590">
            <v>9.06</v>
          </cell>
        </row>
        <row r="3591">
          <cell r="A3591">
            <v>118320</v>
          </cell>
          <cell r="B3591" t="str">
            <v/>
          </cell>
          <cell r="C3591">
            <v>7.5</v>
          </cell>
          <cell r="D3591">
            <v>0</v>
          </cell>
          <cell r="E3591">
            <v>7.5</v>
          </cell>
          <cell r="F3591">
            <v>7.65</v>
          </cell>
          <cell r="G3591">
            <v>7.86</v>
          </cell>
          <cell r="H3591">
            <v>8.4600000000000009</v>
          </cell>
          <cell r="I3591">
            <v>9.06</v>
          </cell>
        </row>
        <row r="3592">
          <cell r="A3592">
            <v>118330</v>
          </cell>
          <cell r="B3592" t="str">
            <v/>
          </cell>
          <cell r="C3592">
            <v>7.5</v>
          </cell>
          <cell r="D3592">
            <v>0</v>
          </cell>
          <cell r="E3592">
            <v>7.5</v>
          </cell>
          <cell r="F3592">
            <v>7.65</v>
          </cell>
          <cell r="G3592">
            <v>7.86</v>
          </cell>
          <cell r="H3592">
            <v>8.4600000000000009</v>
          </cell>
          <cell r="I3592">
            <v>9.06</v>
          </cell>
        </row>
        <row r="3593">
          <cell r="A3593">
            <v>118340</v>
          </cell>
          <cell r="B3593" t="str">
            <v/>
          </cell>
          <cell r="C3593">
            <v>7.5</v>
          </cell>
          <cell r="D3593">
            <v>0</v>
          </cell>
          <cell r="E3593">
            <v>7.5</v>
          </cell>
          <cell r="F3593">
            <v>7.65</v>
          </cell>
          <cell r="G3593">
            <v>7.86</v>
          </cell>
          <cell r="H3593">
            <v>8.4600000000000009</v>
          </cell>
          <cell r="I3593">
            <v>9.06</v>
          </cell>
        </row>
        <row r="3594">
          <cell r="A3594">
            <v>118350</v>
          </cell>
          <cell r="B3594" t="str">
            <v/>
          </cell>
          <cell r="C3594">
            <v>7.5</v>
          </cell>
          <cell r="D3594">
            <v>0</v>
          </cell>
          <cell r="E3594">
            <v>7.5</v>
          </cell>
          <cell r="F3594">
            <v>7.65</v>
          </cell>
          <cell r="G3594">
            <v>7.86</v>
          </cell>
          <cell r="H3594">
            <v>8.4600000000000009</v>
          </cell>
          <cell r="I3594">
            <v>9.06</v>
          </cell>
        </row>
        <row r="3595">
          <cell r="A3595">
            <v>118360</v>
          </cell>
          <cell r="B3595" t="str">
            <v/>
          </cell>
          <cell r="C3595">
            <v>7.5</v>
          </cell>
          <cell r="D3595">
            <v>0</v>
          </cell>
          <cell r="E3595">
            <v>7.5</v>
          </cell>
          <cell r="F3595">
            <v>7.65</v>
          </cell>
          <cell r="G3595">
            <v>7.86</v>
          </cell>
          <cell r="H3595">
            <v>8.4600000000000009</v>
          </cell>
          <cell r="I3595">
            <v>9.06</v>
          </cell>
        </row>
        <row r="3596">
          <cell r="A3596">
            <v>118370</v>
          </cell>
          <cell r="B3596" t="str">
            <v/>
          </cell>
          <cell r="C3596">
            <v>7.5</v>
          </cell>
          <cell r="D3596">
            <v>0</v>
          </cell>
          <cell r="E3596">
            <v>7.5</v>
          </cell>
          <cell r="F3596">
            <v>7.65</v>
          </cell>
          <cell r="G3596">
            <v>7.86</v>
          </cell>
          <cell r="H3596">
            <v>8.4600000000000009</v>
          </cell>
          <cell r="I3596">
            <v>9.06</v>
          </cell>
        </row>
        <row r="3597">
          <cell r="A3597">
            <v>118380</v>
          </cell>
          <cell r="B3597" t="str">
            <v/>
          </cell>
          <cell r="C3597">
            <v>7.5</v>
          </cell>
          <cell r="D3597">
            <v>0</v>
          </cell>
          <cell r="E3597">
            <v>7.5</v>
          </cell>
          <cell r="F3597">
            <v>7.65</v>
          </cell>
          <cell r="G3597">
            <v>7.86</v>
          </cell>
          <cell r="H3597">
            <v>8.4600000000000009</v>
          </cell>
          <cell r="I3597">
            <v>9.06</v>
          </cell>
        </row>
        <row r="3598">
          <cell r="A3598">
            <v>118390</v>
          </cell>
          <cell r="B3598" t="str">
            <v/>
          </cell>
          <cell r="C3598">
            <v>7.5</v>
          </cell>
          <cell r="D3598">
            <v>0</v>
          </cell>
          <cell r="E3598">
            <v>7.5</v>
          </cell>
          <cell r="F3598">
            <v>7.65</v>
          </cell>
          <cell r="G3598">
            <v>7.86</v>
          </cell>
          <cell r="H3598">
            <v>8.4600000000000009</v>
          </cell>
          <cell r="I3598">
            <v>9.06</v>
          </cell>
        </row>
        <row r="3599">
          <cell r="A3599">
            <v>118400</v>
          </cell>
          <cell r="B3599" t="str">
            <v/>
          </cell>
          <cell r="C3599">
            <v>7.5</v>
          </cell>
          <cell r="D3599">
            <v>0</v>
          </cell>
          <cell r="E3599">
            <v>7.5</v>
          </cell>
          <cell r="F3599">
            <v>7.65</v>
          </cell>
          <cell r="G3599">
            <v>7.86</v>
          </cell>
          <cell r="H3599">
            <v>8.4600000000000009</v>
          </cell>
          <cell r="I3599">
            <v>9.06</v>
          </cell>
        </row>
        <row r="3600">
          <cell r="A3600">
            <v>118410</v>
          </cell>
          <cell r="B3600" t="str">
            <v/>
          </cell>
          <cell r="C3600">
            <v>7.5</v>
          </cell>
          <cell r="D3600">
            <v>0</v>
          </cell>
          <cell r="E3600">
            <v>7.5</v>
          </cell>
          <cell r="F3600">
            <v>7.65</v>
          </cell>
          <cell r="G3600">
            <v>7.86</v>
          </cell>
          <cell r="H3600">
            <v>8.4600000000000009</v>
          </cell>
          <cell r="I3600">
            <v>9.06</v>
          </cell>
        </row>
        <row r="3601">
          <cell r="A3601">
            <v>118420</v>
          </cell>
          <cell r="B3601" t="str">
            <v/>
          </cell>
          <cell r="C3601">
            <v>7.5</v>
          </cell>
          <cell r="D3601">
            <v>0</v>
          </cell>
          <cell r="E3601">
            <v>7.5</v>
          </cell>
          <cell r="F3601">
            <v>7.65</v>
          </cell>
          <cell r="G3601">
            <v>7.86</v>
          </cell>
          <cell r="H3601">
            <v>8.4600000000000009</v>
          </cell>
          <cell r="I3601">
            <v>9.06</v>
          </cell>
        </row>
        <row r="3602">
          <cell r="A3602">
            <v>118430</v>
          </cell>
          <cell r="B3602" t="str">
            <v/>
          </cell>
          <cell r="C3602">
            <v>7.5</v>
          </cell>
          <cell r="D3602">
            <v>0</v>
          </cell>
          <cell r="E3602">
            <v>7.5</v>
          </cell>
          <cell r="F3602">
            <v>7.65</v>
          </cell>
          <cell r="G3602">
            <v>7.86</v>
          </cell>
          <cell r="H3602">
            <v>8.4600000000000009</v>
          </cell>
          <cell r="I3602">
            <v>9.06</v>
          </cell>
        </row>
        <row r="3603">
          <cell r="A3603">
            <v>118440</v>
          </cell>
          <cell r="B3603" t="str">
            <v/>
          </cell>
          <cell r="C3603">
            <v>7.5</v>
          </cell>
          <cell r="D3603">
            <v>0</v>
          </cell>
          <cell r="E3603">
            <v>7.5</v>
          </cell>
          <cell r="F3603">
            <v>7.65</v>
          </cell>
          <cell r="G3603">
            <v>7.86</v>
          </cell>
          <cell r="H3603">
            <v>8.4600000000000009</v>
          </cell>
          <cell r="I3603">
            <v>9.06</v>
          </cell>
        </row>
        <row r="3604">
          <cell r="A3604">
            <v>118450</v>
          </cell>
          <cell r="B3604" t="str">
            <v/>
          </cell>
          <cell r="C3604">
            <v>7.5</v>
          </cell>
          <cell r="D3604">
            <v>0</v>
          </cell>
          <cell r="E3604">
            <v>7.5</v>
          </cell>
          <cell r="F3604">
            <v>7.65</v>
          </cell>
          <cell r="G3604">
            <v>7.86</v>
          </cell>
          <cell r="H3604">
            <v>8.4600000000000009</v>
          </cell>
          <cell r="I3604">
            <v>9.06</v>
          </cell>
        </row>
        <row r="3605">
          <cell r="A3605">
            <v>118460</v>
          </cell>
          <cell r="B3605" t="str">
            <v/>
          </cell>
          <cell r="C3605">
            <v>7.5</v>
          </cell>
          <cell r="D3605">
            <v>0</v>
          </cell>
          <cell r="E3605">
            <v>7.5</v>
          </cell>
          <cell r="F3605">
            <v>7.65</v>
          </cell>
          <cell r="G3605">
            <v>7.86</v>
          </cell>
          <cell r="H3605">
            <v>8.4600000000000009</v>
          </cell>
          <cell r="I3605">
            <v>9.06</v>
          </cell>
        </row>
        <row r="3606">
          <cell r="A3606">
            <v>118470</v>
          </cell>
          <cell r="B3606" t="str">
            <v/>
          </cell>
          <cell r="C3606">
            <v>7.5</v>
          </cell>
          <cell r="D3606">
            <v>0</v>
          </cell>
          <cell r="E3606">
            <v>7.5</v>
          </cell>
          <cell r="F3606">
            <v>7.65</v>
          </cell>
          <cell r="G3606">
            <v>7.86</v>
          </cell>
          <cell r="H3606">
            <v>8.4600000000000009</v>
          </cell>
          <cell r="I3606">
            <v>9.06</v>
          </cell>
        </row>
        <row r="3607">
          <cell r="A3607">
            <v>118480</v>
          </cell>
          <cell r="B3607" t="str">
            <v/>
          </cell>
          <cell r="C3607">
            <v>7.5</v>
          </cell>
          <cell r="D3607">
            <v>0</v>
          </cell>
          <cell r="E3607">
            <v>7.5</v>
          </cell>
          <cell r="F3607">
            <v>7.65</v>
          </cell>
          <cell r="G3607">
            <v>7.86</v>
          </cell>
          <cell r="H3607">
            <v>8.4600000000000009</v>
          </cell>
          <cell r="I3607">
            <v>9.06</v>
          </cell>
        </row>
        <row r="3608">
          <cell r="A3608">
            <v>118490</v>
          </cell>
          <cell r="B3608" t="str">
            <v/>
          </cell>
          <cell r="C3608">
            <v>7.5</v>
          </cell>
          <cell r="D3608">
            <v>0</v>
          </cell>
          <cell r="E3608">
            <v>7.5</v>
          </cell>
          <cell r="F3608">
            <v>7.65</v>
          </cell>
          <cell r="G3608">
            <v>7.86</v>
          </cell>
          <cell r="H3608">
            <v>8.4600000000000009</v>
          </cell>
          <cell r="I3608">
            <v>9.06</v>
          </cell>
        </row>
        <row r="3609">
          <cell r="A3609">
            <v>118500</v>
          </cell>
          <cell r="B3609" t="str">
            <v/>
          </cell>
          <cell r="C3609">
            <v>7.5</v>
          </cell>
          <cell r="D3609">
            <v>0</v>
          </cell>
          <cell r="E3609">
            <v>7.5</v>
          </cell>
          <cell r="F3609">
            <v>7.65</v>
          </cell>
          <cell r="G3609">
            <v>7.86</v>
          </cell>
          <cell r="H3609">
            <v>8.4600000000000009</v>
          </cell>
          <cell r="I3609">
            <v>9.06</v>
          </cell>
        </row>
        <row r="3610">
          <cell r="A3610">
            <v>118510</v>
          </cell>
          <cell r="B3610" t="str">
            <v/>
          </cell>
          <cell r="C3610">
            <v>7.5</v>
          </cell>
          <cell r="D3610">
            <v>0</v>
          </cell>
          <cell r="E3610">
            <v>7.5</v>
          </cell>
          <cell r="F3610">
            <v>7.65</v>
          </cell>
          <cell r="G3610">
            <v>7.86</v>
          </cell>
          <cell r="H3610">
            <v>8.4600000000000009</v>
          </cell>
          <cell r="I3610">
            <v>9.06</v>
          </cell>
        </row>
        <row r="3611">
          <cell r="A3611">
            <v>118520</v>
          </cell>
          <cell r="B3611" t="str">
            <v/>
          </cell>
          <cell r="C3611">
            <v>7.5</v>
          </cell>
          <cell r="D3611">
            <v>0</v>
          </cell>
          <cell r="E3611">
            <v>7.5</v>
          </cell>
          <cell r="F3611">
            <v>7.65</v>
          </cell>
          <cell r="G3611">
            <v>7.86</v>
          </cell>
          <cell r="H3611">
            <v>8.4600000000000009</v>
          </cell>
          <cell r="I3611">
            <v>9.06</v>
          </cell>
        </row>
        <row r="3612">
          <cell r="A3612">
            <v>118530</v>
          </cell>
          <cell r="B3612" t="str">
            <v/>
          </cell>
          <cell r="C3612">
            <v>7.5</v>
          </cell>
          <cell r="D3612">
            <v>0</v>
          </cell>
          <cell r="E3612">
            <v>7.5</v>
          </cell>
          <cell r="F3612">
            <v>7.65</v>
          </cell>
          <cell r="G3612">
            <v>7.86</v>
          </cell>
          <cell r="H3612">
            <v>8.4600000000000009</v>
          </cell>
          <cell r="I3612">
            <v>9.06</v>
          </cell>
        </row>
        <row r="3613">
          <cell r="A3613">
            <v>118540</v>
          </cell>
          <cell r="B3613" t="str">
            <v/>
          </cell>
          <cell r="C3613">
            <v>7.5</v>
          </cell>
          <cell r="D3613">
            <v>0</v>
          </cell>
          <cell r="E3613">
            <v>7.5</v>
          </cell>
          <cell r="F3613">
            <v>7.65</v>
          </cell>
          <cell r="G3613">
            <v>7.86</v>
          </cell>
          <cell r="H3613">
            <v>8.4600000000000009</v>
          </cell>
          <cell r="I3613">
            <v>9.06</v>
          </cell>
        </row>
        <row r="3614">
          <cell r="A3614">
            <v>118550</v>
          </cell>
          <cell r="B3614" t="str">
            <v/>
          </cell>
          <cell r="C3614">
            <v>7.5</v>
          </cell>
          <cell r="D3614">
            <v>0</v>
          </cell>
          <cell r="E3614">
            <v>7.5</v>
          </cell>
          <cell r="F3614">
            <v>7.65</v>
          </cell>
          <cell r="G3614">
            <v>7.86</v>
          </cell>
          <cell r="H3614">
            <v>8.4600000000000009</v>
          </cell>
          <cell r="I3614">
            <v>9.06</v>
          </cell>
        </row>
        <row r="3615">
          <cell r="A3615">
            <v>118560</v>
          </cell>
          <cell r="B3615" t="str">
            <v/>
          </cell>
          <cell r="C3615">
            <v>7.5</v>
          </cell>
          <cell r="D3615">
            <v>0</v>
          </cell>
          <cell r="E3615">
            <v>7.5</v>
          </cell>
          <cell r="F3615">
            <v>7.65</v>
          </cell>
          <cell r="G3615">
            <v>7.86</v>
          </cell>
          <cell r="H3615">
            <v>8.4600000000000009</v>
          </cell>
          <cell r="I3615">
            <v>9.06</v>
          </cell>
        </row>
        <row r="3616">
          <cell r="A3616">
            <v>118570</v>
          </cell>
          <cell r="B3616" t="str">
            <v/>
          </cell>
          <cell r="C3616">
            <v>7.5</v>
          </cell>
          <cell r="D3616">
            <v>0</v>
          </cell>
          <cell r="E3616">
            <v>7.5</v>
          </cell>
          <cell r="F3616">
            <v>7.65</v>
          </cell>
          <cell r="G3616">
            <v>7.86</v>
          </cell>
          <cell r="H3616">
            <v>8.4600000000000009</v>
          </cell>
          <cell r="I3616">
            <v>9.06</v>
          </cell>
        </row>
        <row r="3617">
          <cell r="A3617">
            <v>118580</v>
          </cell>
          <cell r="B3617" t="str">
            <v/>
          </cell>
          <cell r="C3617">
            <v>7.5</v>
          </cell>
          <cell r="D3617">
            <v>0</v>
          </cell>
          <cell r="E3617">
            <v>7.5</v>
          </cell>
          <cell r="F3617">
            <v>7.65</v>
          </cell>
          <cell r="G3617">
            <v>7.86</v>
          </cell>
          <cell r="H3617">
            <v>8.4600000000000009</v>
          </cell>
          <cell r="I3617">
            <v>9.06</v>
          </cell>
        </row>
        <row r="3618">
          <cell r="A3618">
            <v>118590</v>
          </cell>
          <cell r="B3618" t="str">
            <v/>
          </cell>
          <cell r="C3618">
            <v>7.5</v>
          </cell>
          <cell r="D3618">
            <v>0</v>
          </cell>
          <cell r="E3618">
            <v>7.5</v>
          </cell>
          <cell r="F3618">
            <v>7.65</v>
          </cell>
          <cell r="G3618">
            <v>7.86</v>
          </cell>
          <cell r="H3618">
            <v>8.4600000000000009</v>
          </cell>
          <cell r="I3618">
            <v>9.06</v>
          </cell>
        </row>
        <row r="3619">
          <cell r="A3619">
            <v>118600</v>
          </cell>
          <cell r="B3619" t="str">
            <v/>
          </cell>
          <cell r="C3619">
            <v>7.5</v>
          </cell>
          <cell r="D3619">
            <v>0</v>
          </cell>
          <cell r="E3619">
            <v>7.5</v>
          </cell>
          <cell r="F3619">
            <v>7.65</v>
          </cell>
          <cell r="G3619">
            <v>7.86</v>
          </cell>
          <cell r="H3619">
            <v>8.4600000000000009</v>
          </cell>
          <cell r="I3619">
            <v>9.06</v>
          </cell>
        </row>
        <row r="3620">
          <cell r="A3620">
            <v>118610</v>
          </cell>
          <cell r="B3620" t="str">
            <v/>
          </cell>
          <cell r="C3620">
            <v>7.5</v>
          </cell>
          <cell r="D3620">
            <v>0</v>
          </cell>
          <cell r="E3620">
            <v>7.5</v>
          </cell>
          <cell r="F3620">
            <v>7.65</v>
          </cell>
          <cell r="G3620">
            <v>7.86</v>
          </cell>
          <cell r="H3620">
            <v>8.4600000000000009</v>
          </cell>
          <cell r="I3620">
            <v>9.06</v>
          </cell>
        </row>
        <row r="3621">
          <cell r="A3621">
            <v>118620</v>
          </cell>
          <cell r="B3621" t="str">
            <v/>
          </cell>
          <cell r="C3621">
            <v>7.5</v>
          </cell>
          <cell r="D3621">
            <v>0</v>
          </cell>
          <cell r="E3621">
            <v>7.5</v>
          </cell>
          <cell r="F3621">
            <v>7.65</v>
          </cell>
          <cell r="G3621">
            <v>7.86</v>
          </cell>
          <cell r="H3621">
            <v>8.4600000000000009</v>
          </cell>
          <cell r="I3621">
            <v>9.06</v>
          </cell>
        </row>
        <row r="3622">
          <cell r="A3622">
            <v>118630</v>
          </cell>
          <cell r="B3622" t="str">
            <v/>
          </cell>
          <cell r="C3622">
            <v>7.5</v>
          </cell>
          <cell r="D3622">
            <v>0</v>
          </cell>
          <cell r="E3622">
            <v>7.5</v>
          </cell>
          <cell r="F3622">
            <v>7.65</v>
          </cell>
          <cell r="G3622">
            <v>7.86</v>
          </cell>
          <cell r="H3622">
            <v>8.4600000000000009</v>
          </cell>
          <cell r="I3622">
            <v>9.06</v>
          </cell>
        </row>
        <row r="3623">
          <cell r="A3623">
            <v>118640</v>
          </cell>
          <cell r="B3623" t="str">
            <v/>
          </cell>
          <cell r="C3623">
            <v>7.5</v>
          </cell>
          <cell r="D3623">
            <v>0</v>
          </cell>
          <cell r="E3623">
            <v>7.5</v>
          </cell>
          <cell r="F3623">
            <v>7.65</v>
          </cell>
          <cell r="G3623">
            <v>7.86</v>
          </cell>
          <cell r="H3623">
            <v>8.4600000000000009</v>
          </cell>
          <cell r="I3623">
            <v>9.06</v>
          </cell>
        </row>
        <row r="3624">
          <cell r="A3624">
            <v>118650</v>
          </cell>
          <cell r="B3624" t="str">
            <v/>
          </cell>
          <cell r="C3624">
            <v>7.5</v>
          </cell>
          <cell r="D3624">
            <v>0</v>
          </cell>
          <cell r="E3624">
            <v>7.5</v>
          </cell>
          <cell r="F3624">
            <v>7.65</v>
          </cell>
          <cell r="G3624">
            <v>7.86</v>
          </cell>
          <cell r="H3624">
            <v>8.4600000000000009</v>
          </cell>
          <cell r="I3624">
            <v>9.06</v>
          </cell>
        </row>
        <row r="3625">
          <cell r="A3625">
            <v>118660</v>
          </cell>
          <cell r="B3625" t="str">
            <v/>
          </cell>
          <cell r="C3625">
            <v>7.5</v>
          </cell>
          <cell r="D3625">
            <v>0</v>
          </cell>
          <cell r="E3625">
            <v>7.5</v>
          </cell>
          <cell r="F3625">
            <v>7.65</v>
          </cell>
          <cell r="G3625">
            <v>7.86</v>
          </cell>
          <cell r="H3625">
            <v>8.4600000000000009</v>
          </cell>
          <cell r="I3625">
            <v>9.06</v>
          </cell>
        </row>
        <row r="3626">
          <cell r="A3626">
            <v>118670</v>
          </cell>
          <cell r="B3626" t="str">
            <v/>
          </cell>
          <cell r="C3626">
            <v>7.5</v>
          </cell>
          <cell r="D3626">
            <v>0</v>
          </cell>
          <cell r="E3626">
            <v>7.5</v>
          </cell>
          <cell r="F3626">
            <v>7.65</v>
          </cell>
          <cell r="G3626">
            <v>7.86</v>
          </cell>
          <cell r="H3626">
            <v>8.4600000000000009</v>
          </cell>
          <cell r="I3626">
            <v>9.06</v>
          </cell>
        </row>
        <row r="3627">
          <cell r="A3627">
            <v>118680</v>
          </cell>
          <cell r="B3627" t="str">
            <v/>
          </cell>
          <cell r="C3627">
            <v>7.5</v>
          </cell>
          <cell r="D3627">
            <v>0</v>
          </cell>
          <cell r="E3627">
            <v>7.5</v>
          </cell>
          <cell r="F3627">
            <v>7.65</v>
          </cell>
          <cell r="G3627">
            <v>7.86</v>
          </cell>
          <cell r="H3627">
            <v>8.4600000000000009</v>
          </cell>
          <cell r="I3627">
            <v>9.06</v>
          </cell>
        </row>
        <row r="3628">
          <cell r="A3628">
            <v>118690</v>
          </cell>
          <cell r="B3628" t="str">
            <v/>
          </cell>
          <cell r="C3628">
            <v>7.5</v>
          </cell>
          <cell r="D3628">
            <v>0</v>
          </cell>
          <cell r="E3628">
            <v>7.5</v>
          </cell>
          <cell r="F3628">
            <v>7.65</v>
          </cell>
          <cell r="G3628">
            <v>7.86</v>
          </cell>
          <cell r="H3628">
            <v>8.4600000000000009</v>
          </cell>
          <cell r="I3628">
            <v>9.06</v>
          </cell>
        </row>
        <row r="3629">
          <cell r="A3629">
            <v>118700</v>
          </cell>
          <cell r="B3629" t="str">
            <v/>
          </cell>
          <cell r="C3629">
            <v>7.5</v>
          </cell>
          <cell r="D3629">
            <v>0</v>
          </cell>
          <cell r="E3629">
            <v>7.5</v>
          </cell>
          <cell r="F3629">
            <v>7.65</v>
          </cell>
          <cell r="G3629">
            <v>7.86</v>
          </cell>
          <cell r="H3629">
            <v>8.4600000000000009</v>
          </cell>
          <cell r="I3629">
            <v>9.06</v>
          </cell>
        </row>
        <row r="3630">
          <cell r="A3630">
            <v>118701.75</v>
          </cell>
          <cell r="B3630" t="str">
            <v>BS</v>
          </cell>
          <cell r="C3630">
            <v>7.5</v>
          </cell>
          <cell r="D3630">
            <v>0</v>
          </cell>
          <cell r="E3630">
            <v>7.5</v>
          </cell>
          <cell r="F3630">
            <v>7.65</v>
          </cell>
          <cell r="G3630">
            <v>7.86</v>
          </cell>
          <cell r="H3630">
            <v>8.4600000000000009</v>
          </cell>
          <cell r="I3630">
            <v>9.06</v>
          </cell>
        </row>
        <row r="3631">
          <cell r="A3631">
            <v>118710</v>
          </cell>
          <cell r="B3631" t="str">
            <v/>
          </cell>
          <cell r="C3631">
            <v>7.5</v>
          </cell>
          <cell r="D3631">
            <v>0</v>
          </cell>
          <cell r="E3631">
            <v>7.5</v>
          </cell>
          <cell r="F3631">
            <v>7.65</v>
          </cell>
          <cell r="G3631">
            <v>7.86</v>
          </cell>
          <cell r="H3631">
            <v>8.4600000000000009</v>
          </cell>
          <cell r="I3631">
            <v>9.06</v>
          </cell>
        </row>
        <row r="3632">
          <cell r="A3632">
            <v>118720</v>
          </cell>
          <cell r="B3632" t="str">
            <v/>
          </cell>
          <cell r="C3632">
            <v>7.5</v>
          </cell>
          <cell r="D3632">
            <v>0</v>
          </cell>
          <cell r="E3632">
            <v>7.5</v>
          </cell>
          <cell r="F3632">
            <v>7.65</v>
          </cell>
          <cell r="G3632">
            <v>7.86</v>
          </cell>
          <cell r="H3632">
            <v>8.4600000000000009</v>
          </cell>
          <cell r="I3632">
            <v>9.06</v>
          </cell>
        </row>
        <row r="3633">
          <cell r="A3633">
            <v>118730</v>
          </cell>
          <cell r="B3633" t="str">
            <v/>
          </cell>
          <cell r="C3633">
            <v>7.5</v>
          </cell>
          <cell r="D3633">
            <v>0</v>
          </cell>
          <cell r="E3633">
            <v>7.5</v>
          </cell>
          <cell r="F3633">
            <v>7.65</v>
          </cell>
          <cell r="G3633">
            <v>7.86</v>
          </cell>
          <cell r="H3633">
            <v>8.4600000000000009</v>
          </cell>
          <cell r="I3633">
            <v>9.06</v>
          </cell>
        </row>
        <row r="3634">
          <cell r="A3634">
            <v>118731.75</v>
          </cell>
          <cell r="B3634" t="str">
            <v>PX</v>
          </cell>
          <cell r="C3634">
            <v>7.5</v>
          </cell>
          <cell r="D3634">
            <v>0</v>
          </cell>
          <cell r="E3634">
            <v>7.5</v>
          </cell>
          <cell r="F3634">
            <v>7.65</v>
          </cell>
          <cell r="G3634">
            <v>7.86</v>
          </cell>
          <cell r="H3634">
            <v>8.4600000000000009</v>
          </cell>
          <cell r="I3634">
            <v>9.06</v>
          </cell>
        </row>
        <row r="3635">
          <cell r="A3635">
            <v>118740</v>
          </cell>
          <cell r="B3635" t="str">
            <v/>
          </cell>
          <cell r="C3635">
            <v>7.5</v>
          </cell>
          <cell r="D3635">
            <v>0.16999999999999904</v>
          </cell>
          <cell r="E3635">
            <v>7.669999999999999</v>
          </cell>
          <cell r="F3635">
            <v>7.8199999999999994</v>
          </cell>
          <cell r="G3635">
            <v>8.0299999999999994</v>
          </cell>
          <cell r="H3635">
            <v>8.629999999999999</v>
          </cell>
          <cell r="I3635">
            <v>9.2299999999999986</v>
          </cell>
        </row>
        <row r="3636">
          <cell r="A3636">
            <v>118746.75</v>
          </cell>
          <cell r="B3636" t="str">
            <v>PC</v>
          </cell>
          <cell r="C3636">
            <v>7.5</v>
          </cell>
          <cell r="D3636">
            <v>0.3</v>
          </cell>
          <cell r="E3636">
            <v>7.8</v>
          </cell>
          <cell r="F3636">
            <v>7.95</v>
          </cell>
          <cell r="G3636">
            <v>8.16</v>
          </cell>
          <cell r="H3636">
            <v>8.76</v>
          </cell>
          <cell r="I3636">
            <v>9.36</v>
          </cell>
        </row>
        <row r="3637">
          <cell r="A3637">
            <v>118750</v>
          </cell>
          <cell r="B3637" t="str">
            <v/>
          </cell>
          <cell r="C3637">
            <v>7.5</v>
          </cell>
          <cell r="D3637">
            <v>0.37</v>
          </cell>
          <cell r="E3637">
            <v>7.87</v>
          </cell>
          <cell r="F3637">
            <v>8.02</v>
          </cell>
          <cell r="G3637">
            <v>8.23</v>
          </cell>
          <cell r="H3637">
            <v>8.83</v>
          </cell>
          <cell r="I3637">
            <v>9.43</v>
          </cell>
        </row>
        <row r="3638">
          <cell r="A3638">
            <v>118760</v>
          </cell>
          <cell r="B3638" t="str">
            <v/>
          </cell>
          <cell r="C3638">
            <v>7.5</v>
          </cell>
          <cell r="D3638">
            <v>0.56999999999999995</v>
          </cell>
          <cell r="E3638">
            <v>8.07</v>
          </cell>
          <cell r="F3638">
            <v>8.2200000000000006</v>
          </cell>
          <cell r="G3638">
            <v>8.4300000000000015</v>
          </cell>
          <cell r="H3638">
            <v>9.0300000000000011</v>
          </cell>
          <cell r="I3638">
            <v>9.6300000000000008</v>
          </cell>
        </row>
        <row r="3639">
          <cell r="A3639">
            <v>118761.75</v>
          </cell>
          <cell r="B3639" t="str">
            <v>PY - MSE</v>
          </cell>
          <cell r="C3639">
            <v>7.5</v>
          </cell>
          <cell r="D3639">
            <v>0.6</v>
          </cell>
          <cell r="E3639">
            <v>8.1</v>
          </cell>
          <cell r="F3639">
            <v>8.25</v>
          </cell>
          <cell r="G3639">
            <v>8.4600000000000009</v>
          </cell>
          <cell r="H3639">
            <v>9.06</v>
          </cell>
          <cell r="I3639">
            <v>9.66</v>
          </cell>
        </row>
        <row r="3640">
          <cell r="A3640">
            <v>118770</v>
          </cell>
          <cell r="B3640" t="str">
            <v/>
          </cell>
          <cell r="C3640">
            <v>7.5</v>
          </cell>
          <cell r="D3640">
            <v>0.6</v>
          </cell>
          <cell r="E3640">
            <v>8.1</v>
          </cell>
          <cell r="F3640">
            <v>8.25</v>
          </cell>
          <cell r="G3640">
            <v>8.4600000000000009</v>
          </cell>
          <cell r="H3640">
            <v>9.06</v>
          </cell>
          <cell r="I3640">
            <v>9.66</v>
          </cell>
        </row>
        <row r="3641">
          <cell r="A3641">
            <v>118780</v>
          </cell>
          <cell r="B3641" t="str">
            <v/>
          </cell>
          <cell r="C3641">
            <v>7.5</v>
          </cell>
          <cell r="D3641">
            <v>0.6</v>
          </cell>
          <cell r="E3641">
            <v>8.1</v>
          </cell>
          <cell r="F3641">
            <v>8.25</v>
          </cell>
          <cell r="G3641">
            <v>8.4600000000000009</v>
          </cell>
          <cell r="H3641">
            <v>9.06</v>
          </cell>
          <cell r="I3641">
            <v>9.66</v>
          </cell>
        </row>
        <row r="3642">
          <cell r="A3642">
            <v>118790</v>
          </cell>
          <cell r="B3642" t="str">
            <v/>
          </cell>
          <cell r="C3642">
            <v>7.5</v>
          </cell>
          <cell r="D3642">
            <v>0.6</v>
          </cell>
          <cell r="E3642">
            <v>8.1</v>
          </cell>
          <cell r="F3642">
            <v>8.25</v>
          </cell>
          <cell r="G3642">
            <v>8.4600000000000009</v>
          </cell>
          <cell r="H3642">
            <v>9.06</v>
          </cell>
          <cell r="I3642">
            <v>9.66</v>
          </cell>
        </row>
        <row r="3643">
          <cell r="A3643">
            <v>118800</v>
          </cell>
          <cell r="B3643" t="str">
            <v/>
          </cell>
          <cell r="C3643">
            <v>7.5</v>
          </cell>
          <cell r="D3643">
            <v>0.6</v>
          </cell>
          <cell r="E3643">
            <v>8.1</v>
          </cell>
          <cell r="F3643">
            <v>8.25</v>
          </cell>
          <cell r="G3643">
            <v>8.4600000000000009</v>
          </cell>
          <cell r="H3643">
            <v>9.06</v>
          </cell>
          <cell r="I3643">
            <v>9.66</v>
          </cell>
        </row>
        <row r="3644">
          <cell r="A3644">
            <v>118810</v>
          </cell>
          <cell r="B3644" t="str">
            <v/>
          </cell>
          <cell r="C3644">
            <v>7.5</v>
          </cell>
          <cell r="D3644">
            <v>0.6</v>
          </cell>
          <cell r="E3644">
            <v>8.1</v>
          </cell>
          <cell r="F3644">
            <v>8.25</v>
          </cell>
          <cell r="G3644">
            <v>8.4600000000000009</v>
          </cell>
          <cell r="H3644">
            <v>9.06</v>
          </cell>
          <cell r="I3644">
            <v>9.66</v>
          </cell>
        </row>
        <row r="3645">
          <cell r="A3645">
            <v>118820</v>
          </cell>
          <cell r="B3645" t="str">
            <v/>
          </cell>
          <cell r="C3645">
            <v>7.5</v>
          </cell>
          <cell r="D3645">
            <v>0.6</v>
          </cell>
          <cell r="E3645">
            <v>8.1</v>
          </cell>
          <cell r="F3645">
            <v>8.25</v>
          </cell>
          <cell r="G3645">
            <v>8.4600000000000009</v>
          </cell>
          <cell r="H3645">
            <v>9.06</v>
          </cell>
          <cell r="I3645">
            <v>9.66</v>
          </cell>
        </row>
        <row r="3646">
          <cell r="A3646">
            <v>118830</v>
          </cell>
          <cell r="B3646" t="str">
            <v/>
          </cell>
          <cell r="C3646">
            <v>7.5</v>
          </cell>
          <cell r="D3646">
            <v>0.6</v>
          </cell>
          <cell r="E3646">
            <v>8.1</v>
          </cell>
          <cell r="F3646">
            <v>8.25</v>
          </cell>
          <cell r="G3646">
            <v>8.4600000000000009</v>
          </cell>
          <cell r="H3646">
            <v>9.06</v>
          </cell>
          <cell r="I3646">
            <v>9.66</v>
          </cell>
        </row>
        <row r="3647">
          <cell r="A3647">
            <v>118840</v>
          </cell>
          <cell r="B3647" t="str">
            <v/>
          </cell>
          <cell r="C3647">
            <v>7.5</v>
          </cell>
          <cell r="D3647">
            <v>0.6</v>
          </cell>
          <cell r="E3647">
            <v>8.1</v>
          </cell>
          <cell r="F3647">
            <v>8.25</v>
          </cell>
          <cell r="G3647">
            <v>8.4600000000000009</v>
          </cell>
          <cell r="H3647">
            <v>9.06</v>
          </cell>
          <cell r="I3647">
            <v>9.66</v>
          </cell>
        </row>
        <row r="3648">
          <cell r="A3648">
            <v>118850</v>
          </cell>
          <cell r="B3648" t="str">
            <v/>
          </cell>
          <cell r="C3648">
            <v>7.5</v>
          </cell>
          <cell r="D3648">
            <v>0.6</v>
          </cell>
          <cell r="E3648">
            <v>8.1</v>
          </cell>
          <cell r="F3648">
            <v>8.25</v>
          </cell>
          <cell r="G3648">
            <v>8.4600000000000009</v>
          </cell>
          <cell r="H3648">
            <v>9.06</v>
          </cell>
          <cell r="I3648">
            <v>9.66</v>
          </cell>
        </row>
        <row r="3649">
          <cell r="A3649">
            <v>118860</v>
          </cell>
          <cell r="B3649" t="str">
            <v/>
          </cell>
          <cell r="C3649">
            <v>7.5</v>
          </cell>
          <cell r="D3649">
            <v>0.6</v>
          </cell>
          <cell r="E3649">
            <v>8.1</v>
          </cell>
          <cell r="F3649">
            <v>8.25</v>
          </cell>
          <cell r="G3649">
            <v>8.4600000000000009</v>
          </cell>
          <cell r="H3649">
            <v>9.06</v>
          </cell>
          <cell r="I3649">
            <v>9.66</v>
          </cell>
        </row>
        <row r="3650">
          <cell r="A3650">
            <v>118870</v>
          </cell>
          <cell r="B3650" t="str">
            <v/>
          </cell>
          <cell r="C3650">
            <v>7.5</v>
          </cell>
          <cell r="D3650">
            <v>0.6</v>
          </cell>
          <cell r="E3650">
            <v>8.1</v>
          </cell>
          <cell r="F3650">
            <v>8.25</v>
          </cell>
          <cell r="G3650">
            <v>8.4600000000000009</v>
          </cell>
          <cell r="H3650">
            <v>9.06</v>
          </cell>
          <cell r="I3650">
            <v>9.66</v>
          </cell>
        </row>
        <row r="3651">
          <cell r="A3651">
            <v>118880</v>
          </cell>
          <cell r="B3651" t="str">
            <v/>
          </cell>
          <cell r="C3651">
            <v>7.5</v>
          </cell>
          <cell r="D3651">
            <v>0.6</v>
          </cell>
          <cell r="E3651">
            <v>8.1</v>
          </cell>
          <cell r="F3651">
            <v>8.25</v>
          </cell>
          <cell r="G3651">
            <v>8.4600000000000009</v>
          </cell>
          <cell r="H3651">
            <v>9.06</v>
          </cell>
          <cell r="I3651">
            <v>9.66</v>
          </cell>
        </row>
        <row r="3652">
          <cell r="A3652">
            <v>118890</v>
          </cell>
          <cell r="B3652" t="str">
            <v/>
          </cell>
          <cell r="C3652">
            <v>7.5</v>
          </cell>
          <cell r="D3652">
            <v>0.6</v>
          </cell>
          <cell r="E3652">
            <v>8.1</v>
          </cell>
          <cell r="F3652">
            <v>8.25</v>
          </cell>
          <cell r="G3652">
            <v>8.4600000000000009</v>
          </cell>
          <cell r="H3652">
            <v>9.06</v>
          </cell>
          <cell r="I3652">
            <v>9.66</v>
          </cell>
        </row>
        <row r="3653">
          <cell r="A3653">
            <v>118900</v>
          </cell>
          <cell r="B3653" t="str">
            <v/>
          </cell>
          <cell r="C3653">
            <v>7.5</v>
          </cell>
          <cell r="D3653">
            <v>0.6</v>
          </cell>
          <cell r="E3653">
            <v>8.1</v>
          </cell>
          <cell r="F3653">
            <v>8.25</v>
          </cell>
          <cell r="G3653">
            <v>8.4600000000000009</v>
          </cell>
          <cell r="H3653">
            <v>9.06</v>
          </cell>
          <cell r="I3653">
            <v>9.66</v>
          </cell>
        </row>
        <row r="3654">
          <cell r="A3654">
            <v>118910</v>
          </cell>
          <cell r="B3654" t="str">
            <v/>
          </cell>
          <cell r="C3654">
            <v>7.5</v>
          </cell>
          <cell r="D3654">
            <v>0.6</v>
          </cell>
          <cell r="E3654">
            <v>8.1</v>
          </cell>
          <cell r="F3654">
            <v>8.25</v>
          </cell>
          <cell r="G3654">
            <v>8.4600000000000009</v>
          </cell>
          <cell r="H3654">
            <v>9.06</v>
          </cell>
          <cell r="I3654">
            <v>9.66</v>
          </cell>
        </row>
        <row r="3655">
          <cell r="A3655">
            <v>118920</v>
          </cell>
          <cell r="B3655" t="str">
            <v/>
          </cell>
          <cell r="C3655">
            <v>7.5</v>
          </cell>
          <cell r="D3655">
            <v>0.6</v>
          </cell>
          <cell r="E3655">
            <v>8.1</v>
          </cell>
          <cell r="F3655">
            <v>8.25</v>
          </cell>
          <cell r="G3655">
            <v>8.4600000000000009</v>
          </cell>
          <cell r="H3655">
            <v>9.06</v>
          </cell>
          <cell r="I3655">
            <v>9.66</v>
          </cell>
        </row>
        <row r="3656">
          <cell r="A3656">
            <v>118930</v>
          </cell>
          <cell r="B3656" t="str">
            <v/>
          </cell>
          <cell r="C3656">
            <v>7.5</v>
          </cell>
          <cell r="D3656">
            <v>0.6</v>
          </cell>
          <cell r="E3656">
            <v>8.1</v>
          </cell>
          <cell r="F3656">
            <v>8.25</v>
          </cell>
          <cell r="G3656">
            <v>8.4600000000000009</v>
          </cell>
          <cell r="H3656">
            <v>9.06</v>
          </cell>
          <cell r="I3656">
            <v>9.66</v>
          </cell>
        </row>
        <row r="3657">
          <cell r="A3657">
            <v>118940</v>
          </cell>
          <cell r="B3657" t="str">
            <v/>
          </cell>
          <cell r="C3657">
            <v>7.5</v>
          </cell>
          <cell r="D3657">
            <v>0.6</v>
          </cell>
          <cell r="E3657">
            <v>8.1</v>
          </cell>
          <cell r="F3657">
            <v>8.25</v>
          </cell>
          <cell r="G3657">
            <v>8.4600000000000009</v>
          </cell>
          <cell r="H3657">
            <v>9.06</v>
          </cell>
          <cell r="I3657">
            <v>9.66</v>
          </cell>
        </row>
        <row r="3658">
          <cell r="A3658">
            <v>118950</v>
          </cell>
          <cell r="B3658" t="str">
            <v/>
          </cell>
          <cell r="C3658">
            <v>7.5</v>
          </cell>
          <cell r="D3658">
            <v>0.6</v>
          </cell>
          <cell r="E3658">
            <v>8.1</v>
          </cell>
          <cell r="F3658">
            <v>8.25</v>
          </cell>
          <cell r="G3658">
            <v>8.4600000000000009</v>
          </cell>
          <cell r="H3658">
            <v>9.06</v>
          </cell>
          <cell r="I3658">
            <v>9.66</v>
          </cell>
        </row>
        <row r="3659">
          <cell r="A3659">
            <v>118960</v>
          </cell>
          <cell r="B3659" t="str">
            <v/>
          </cell>
          <cell r="C3659">
            <v>7.5</v>
          </cell>
          <cell r="D3659">
            <v>0.6</v>
          </cell>
          <cell r="E3659">
            <v>8.1</v>
          </cell>
          <cell r="F3659">
            <v>8.25</v>
          </cell>
          <cell r="G3659">
            <v>8.4600000000000009</v>
          </cell>
          <cell r="H3659">
            <v>9.06</v>
          </cell>
          <cell r="I3659">
            <v>9.66</v>
          </cell>
        </row>
        <row r="3660">
          <cell r="A3660">
            <v>118970</v>
          </cell>
          <cell r="B3660" t="str">
            <v/>
          </cell>
          <cell r="C3660">
            <v>7.5</v>
          </cell>
          <cell r="D3660">
            <v>0.6</v>
          </cell>
          <cell r="E3660">
            <v>8.1</v>
          </cell>
          <cell r="F3660">
            <v>8.25</v>
          </cell>
          <cell r="G3660">
            <v>8.4600000000000009</v>
          </cell>
          <cell r="H3660">
            <v>9.06</v>
          </cell>
          <cell r="I3660">
            <v>9.66</v>
          </cell>
        </row>
        <row r="3661">
          <cell r="A3661">
            <v>118980</v>
          </cell>
          <cell r="B3661" t="str">
            <v/>
          </cell>
          <cell r="C3661">
            <v>7.5</v>
          </cell>
          <cell r="D3661">
            <v>0.6</v>
          </cell>
          <cell r="E3661">
            <v>8.1</v>
          </cell>
          <cell r="F3661">
            <v>8.25</v>
          </cell>
          <cell r="G3661">
            <v>8.4600000000000009</v>
          </cell>
          <cell r="H3661">
            <v>9.06</v>
          </cell>
          <cell r="I3661">
            <v>9.66</v>
          </cell>
        </row>
        <row r="3662">
          <cell r="A3662">
            <v>118990</v>
          </cell>
          <cell r="B3662" t="str">
            <v/>
          </cell>
          <cell r="C3662">
            <v>7.5</v>
          </cell>
          <cell r="D3662">
            <v>0.6</v>
          </cell>
          <cell r="E3662">
            <v>8.1</v>
          </cell>
          <cell r="F3662">
            <v>8.25</v>
          </cell>
          <cell r="G3662">
            <v>8.4600000000000009</v>
          </cell>
          <cell r="H3662">
            <v>9.06</v>
          </cell>
          <cell r="I3662">
            <v>9.66</v>
          </cell>
        </row>
        <row r="3663">
          <cell r="A3663">
            <v>119000</v>
          </cell>
          <cell r="B3663" t="str">
            <v/>
          </cell>
          <cell r="C3663">
            <v>7.5</v>
          </cell>
          <cell r="D3663">
            <v>0.6</v>
          </cell>
          <cell r="E3663">
            <v>8.1</v>
          </cell>
          <cell r="F3663">
            <v>8.25</v>
          </cell>
          <cell r="G3663">
            <v>8.4600000000000009</v>
          </cell>
          <cell r="H3663">
            <v>9.06</v>
          </cell>
          <cell r="I3663">
            <v>9.66</v>
          </cell>
        </row>
        <row r="3682">
          <cell r="A3682">
            <v>119000</v>
          </cell>
          <cell r="B3682" t="str">
            <v/>
          </cell>
          <cell r="C3682">
            <v>7.5</v>
          </cell>
          <cell r="D3682">
            <v>0.6</v>
          </cell>
          <cell r="E3682">
            <v>8.1</v>
          </cell>
          <cell r="F3682">
            <v>8.25</v>
          </cell>
          <cell r="G3682">
            <v>8.4600000000000009</v>
          </cell>
          <cell r="H3682">
            <v>9.06</v>
          </cell>
          <cell r="I3682">
            <v>9.66</v>
          </cell>
        </row>
        <row r="3683">
          <cell r="A3683">
            <v>119010</v>
          </cell>
          <cell r="B3683" t="str">
            <v/>
          </cell>
          <cell r="C3683">
            <v>7.5</v>
          </cell>
          <cell r="D3683">
            <v>0.6</v>
          </cell>
          <cell r="E3683">
            <v>8.1</v>
          </cell>
          <cell r="F3683">
            <v>8.25</v>
          </cell>
          <cell r="G3683">
            <v>8.4600000000000009</v>
          </cell>
          <cell r="H3683">
            <v>9.06</v>
          </cell>
          <cell r="I3683">
            <v>9.66</v>
          </cell>
        </row>
        <row r="3684">
          <cell r="A3684">
            <v>119020</v>
          </cell>
          <cell r="B3684" t="str">
            <v/>
          </cell>
          <cell r="C3684">
            <v>7.5</v>
          </cell>
          <cell r="D3684">
            <v>0.6</v>
          </cell>
          <cell r="E3684">
            <v>8.1</v>
          </cell>
          <cell r="F3684">
            <v>8.25</v>
          </cell>
          <cell r="G3684">
            <v>8.4600000000000009</v>
          </cell>
          <cell r="H3684">
            <v>9.06</v>
          </cell>
          <cell r="I3684">
            <v>9.66</v>
          </cell>
        </row>
        <row r="3685">
          <cell r="A3685">
            <v>119030</v>
          </cell>
          <cell r="B3685" t="str">
            <v/>
          </cell>
          <cell r="C3685">
            <v>7.5</v>
          </cell>
          <cell r="D3685">
            <v>0.6</v>
          </cell>
          <cell r="E3685">
            <v>8.1</v>
          </cell>
          <cell r="F3685">
            <v>8.25</v>
          </cell>
          <cell r="G3685">
            <v>8.4600000000000009</v>
          </cell>
          <cell r="H3685">
            <v>9.06</v>
          </cell>
          <cell r="I3685">
            <v>9.66</v>
          </cell>
        </row>
        <row r="3686">
          <cell r="A3686">
            <v>119040</v>
          </cell>
          <cell r="B3686" t="str">
            <v/>
          </cell>
          <cell r="C3686">
            <v>7.5</v>
          </cell>
          <cell r="D3686">
            <v>0.6</v>
          </cell>
          <cell r="E3686">
            <v>8.1</v>
          </cell>
          <cell r="F3686">
            <v>8.25</v>
          </cell>
          <cell r="G3686">
            <v>8.4600000000000009</v>
          </cell>
          <cell r="H3686">
            <v>9.06</v>
          </cell>
          <cell r="I3686">
            <v>9.66</v>
          </cell>
        </row>
        <row r="3687">
          <cell r="A3687">
            <v>119050</v>
          </cell>
          <cell r="B3687" t="str">
            <v/>
          </cell>
          <cell r="C3687">
            <v>7.5</v>
          </cell>
          <cell r="D3687">
            <v>0.6</v>
          </cell>
          <cell r="E3687">
            <v>8.1</v>
          </cell>
          <cell r="F3687">
            <v>8.25</v>
          </cell>
          <cell r="G3687">
            <v>8.4600000000000009</v>
          </cell>
          <cell r="H3687">
            <v>9.06</v>
          </cell>
          <cell r="I3687">
            <v>9.66</v>
          </cell>
        </row>
        <row r="3688">
          <cell r="A3688">
            <v>119060</v>
          </cell>
          <cell r="B3688" t="str">
            <v/>
          </cell>
          <cell r="C3688">
            <v>7.5</v>
          </cell>
          <cell r="D3688">
            <v>0.6</v>
          </cell>
          <cell r="E3688">
            <v>8.1</v>
          </cell>
          <cell r="F3688">
            <v>8.25</v>
          </cell>
          <cell r="G3688">
            <v>8.4600000000000009</v>
          </cell>
          <cell r="H3688">
            <v>9.06</v>
          </cell>
          <cell r="I3688">
            <v>9.66</v>
          </cell>
        </row>
        <row r="3689">
          <cell r="A3689">
            <v>119070</v>
          </cell>
          <cell r="B3689" t="str">
            <v/>
          </cell>
          <cell r="C3689">
            <v>7.5</v>
          </cell>
          <cell r="D3689">
            <v>0.6</v>
          </cell>
          <cell r="E3689">
            <v>8.1</v>
          </cell>
          <cell r="F3689">
            <v>8.25</v>
          </cell>
          <cell r="G3689">
            <v>8.4600000000000009</v>
          </cell>
          <cell r="H3689">
            <v>9.06</v>
          </cell>
          <cell r="I3689">
            <v>9.66</v>
          </cell>
        </row>
        <row r="3690">
          <cell r="A3690">
            <v>119080</v>
          </cell>
          <cell r="B3690" t="str">
            <v/>
          </cell>
          <cell r="C3690">
            <v>7.5</v>
          </cell>
          <cell r="D3690">
            <v>0.6</v>
          </cell>
          <cell r="E3690">
            <v>8.1</v>
          </cell>
          <cell r="F3690">
            <v>8.25</v>
          </cell>
          <cell r="G3690">
            <v>8.4600000000000009</v>
          </cell>
          <cell r="H3690">
            <v>9.06</v>
          </cell>
          <cell r="I3690">
            <v>9.66</v>
          </cell>
        </row>
        <row r="3691">
          <cell r="A3691">
            <v>119090</v>
          </cell>
          <cell r="B3691" t="str">
            <v/>
          </cell>
          <cell r="C3691">
            <v>7.5</v>
          </cell>
          <cell r="D3691">
            <v>0.6</v>
          </cell>
          <cell r="E3691">
            <v>8.1</v>
          </cell>
          <cell r="F3691">
            <v>8.25</v>
          </cell>
          <cell r="G3691">
            <v>8.4600000000000009</v>
          </cell>
          <cell r="H3691">
            <v>9.06</v>
          </cell>
          <cell r="I3691">
            <v>9.66</v>
          </cell>
        </row>
        <row r="3692">
          <cell r="A3692">
            <v>119100</v>
          </cell>
          <cell r="B3692" t="str">
            <v/>
          </cell>
          <cell r="C3692">
            <v>7.5</v>
          </cell>
          <cell r="D3692">
            <v>0.6</v>
          </cell>
          <cell r="E3692">
            <v>8.1</v>
          </cell>
          <cell r="F3692">
            <v>8.25</v>
          </cell>
          <cell r="G3692">
            <v>8.4600000000000009</v>
          </cell>
          <cell r="H3692">
            <v>9.06</v>
          </cell>
          <cell r="I3692">
            <v>9.66</v>
          </cell>
        </row>
        <row r="3693">
          <cell r="A3693">
            <v>119110</v>
          </cell>
          <cell r="B3693" t="str">
            <v/>
          </cell>
          <cell r="C3693">
            <v>7.5</v>
          </cell>
          <cell r="D3693">
            <v>0.6</v>
          </cell>
          <cell r="E3693">
            <v>8.1</v>
          </cell>
          <cell r="F3693">
            <v>8.25</v>
          </cell>
          <cell r="G3693">
            <v>8.4600000000000009</v>
          </cell>
          <cell r="H3693">
            <v>9.06</v>
          </cell>
          <cell r="I3693">
            <v>9.66</v>
          </cell>
        </row>
        <row r="3694">
          <cell r="A3694">
            <v>119120</v>
          </cell>
          <cell r="B3694" t="str">
            <v/>
          </cell>
          <cell r="C3694">
            <v>7.5</v>
          </cell>
          <cell r="D3694">
            <v>0.6</v>
          </cell>
          <cell r="E3694">
            <v>8.1</v>
          </cell>
          <cell r="F3694">
            <v>8.25</v>
          </cell>
          <cell r="G3694">
            <v>8.4600000000000009</v>
          </cell>
          <cell r="H3694">
            <v>9.06</v>
          </cell>
          <cell r="I3694">
            <v>9.66</v>
          </cell>
        </row>
        <row r="3695">
          <cell r="A3695">
            <v>119130</v>
          </cell>
          <cell r="B3695" t="str">
            <v/>
          </cell>
          <cell r="C3695">
            <v>7.5</v>
          </cell>
          <cell r="D3695">
            <v>0.6</v>
          </cell>
          <cell r="E3695">
            <v>8.1</v>
          </cell>
          <cell r="F3695">
            <v>8.25</v>
          </cell>
          <cell r="G3695">
            <v>8.4600000000000009</v>
          </cell>
          <cell r="H3695">
            <v>9.06</v>
          </cell>
          <cell r="I3695">
            <v>9.66</v>
          </cell>
        </row>
        <row r="3696">
          <cell r="A3696">
            <v>119140</v>
          </cell>
          <cell r="B3696" t="str">
            <v/>
          </cell>
          <cell r="C3696">
            <v>7.5</v>
          </cell>
          <cell r="D3696">
            <v>0.6</v>
          </cell>
          <cell r="E3696">
            <v>8.1</v>
          </cell>
          <cell r="F3696">
            <v>8.25</v>
          </cell>
          <cell r="G3696">
            <v>8.4600000000000009</v>
          </cell>
          <cell r="H3696">
            <v>9.06</v>
          </cell>
          <cell r="I3696">
            <v>9.66</v>
          </cell>
        </row>
        <row r="3697">
          <cell r="A3697">
            <v>119150</v>
          </cell>
          <cell r="B3697" t="str">
            <v/>
          </cell>
          <cell r="C3697">
            <v>7.5</v>
          </cell>
          <cell r="D3697">
            <v>0.6</v>
          </cell>
          <cell r="E3697">
            <v>8.1</v>
          </cell>
          <cell r="F3697">
            <v>8.25</v>
          </cell>
          <cell r="G3697">
            <v>8.4600000000000009</v>
          </cell>
          <cell r="H3697">
            <v>9.06</v>
          </cell>
          <cell r="I3697">
            <v>9.66</v>
          </cell>
        </row>
        <row r="3698">
          <cell r="A3698">
            <v>119160</v>
          </cell>
          <cell r="B3698" t="str">
            <v/>
          </cell>
          <cell r="C3698">
            <v>7.5</v>
          </cell>
          <cell r="D3698">
            <v>0.6</v>
          </cell>
          <cell r="E3698">
            <v>8.1</v>
          </cell>
          <cell r="F3698">
            <v>8.25</v>
          </cell>
          <cell r="G3698">
            <v>8.4600000000000009</v>
          </cell>
          <cell r="H3698">
            <v>9.06</v>
          </cell>
          <cell r="I3698">
            <v>9.66</v>
          </cell>
        </row>
        <row r="3699">
          <cell r="A3699">
            <v>119170</v>
          </cell>
          <cell r="B3699" t="str">
            <v/>
          </cell>
          <cell r="C3699">
            <v>7.5</v>
          </cell>
          <cell r="D3699">
            <v>0.6</v>
          </cell>
          <cell r="E3699">
            <v>8.1</v>
          </cell>
          <cell r="F3699">
            <v>8.25</v>
          </cell>
          <cell r="G3699">
            <v>8.4600000000000009</v>
          </cell>
          <cell r="H3699">
            <v>9.06</v>
          </cell>
          <cell r="I3699">
            <v>9.66</v>
          </cell>
        </row>
        <row r="3700">
          <cell r="A3700">
            <v>119180</v>
          </cell>
          <cell r="B3700" t="str">
            <v/>
          </cell>
          <cell r="C3700">
            <v>7.5</v>
          </cell>
          <cell r="D3700">
            <v>0.6</v>
          </cell>
          <cell r="E3700">
            <v>8.1</v>
          </cell>
          <cell r="F3700">
            <v>8.25</v>
          </cell>
          <cell r="G3700">
            <v>8.4600000000000009</v>
          </cell>
          <cell r="H3700">
            <v>9.06</v>
          </cell>
          <cell r="I3700">
            <v>9.66</v>
          </cell>
        </row>
        <row r="3701">
          <cell r="A3701">
            <v>119190</v>
          </cell>
          <cell r="B3701" t="str">
            <v/>
          </cell>
          <cell r="C3701">
            <v>7.5</v>
          </cell>
          <cell r="D3701">
            <v>0.6</v>
          </cell>
          <cell r="E3701">
            <v>8.1</v>
          </cell>
          <cell r="F3701">
            <v>8.25</v>
          </cell>
          <cell r="G3701">
            <v>8.4600000000000009</v>
          </cell>
          <cell r="H3701">
            <v>9.06</v>
          </cell>
          <cell r="I3701">
            <v>9.66</v>
          </cell>
        </row>
        <row r="3702">
          <cell r="A3702">
            <v>119200</v>
          </cell>
          <cell r="B3702" t="str">
            <v/>
          </cell>
          <cell r="C3702">
            <v>7.5</v>
          </cell>
          <cell r="D3702">
            <v>0.6</v>
          </cell>
          <cell r="E3702">
            <v>8.1</v>
          </cell>
          <cell r="F3702">
            <v>8.25</v>
          </cell>
          <cell r="G3702">
            <v>8.4600000000000009</v>
          </cell>
          <cell r="H3702">
            <v>9.06</v>
          </cell>
          <cell r="I3702">
            <v>9.66</v>
          </cell>
        </row>
        <row r="3703">
          <cell r="A3703">
            <v>119210</v>
          </cell>
          <cell r="B3703" t="str">
            <v/>
          </cell>
          <cell r="C3703">
            <v>7.5</v>
          </cell>
          <cell r="D3703">
            <v>0.6</v>
          </cell>
          <cell r="E3703">
            <v>8.1</v>
          </cell>
          <cell r="F3703">
            <v>8.25</v>
          </cell>
          <cell r="G3703">
            <v>8.4600000000000009</v>
          </cell>
          <cell r="H3703">
            <v>9.06</v>
          </cell>
          <cell r="I3703">
            <v>9.66</v>
          </cell>
        </row>
        <row r="3704">
          <cell r="A3704">
            <v>119214.65</v>
          </cell>
          <cell r="B3704" t="str">
            <v>PY - MSE</v>
          </cell>
          <cell r="C3704">
            <v>7.5</v>
          </cell>
          <cell r="D3704">
            <v>0.6</v>
          </cell>
          <cell r="E3704">
            <v>8.1</v>
          </cell>
          <cell r="F3704">
            <v>8.25</v>
          </cell>
          <cell r="G3704">
            <v>8.4600000000000009</v>
          </cell>
          <cell r="H3704">
            <v>9.06</v>
          </cell>
          <cell r="I3704">
            <v>9.66</v>
          </cell>
        </row>
        <row r="3705">
          <cell r="A3705">
            <v>119220</v>
          </cell>
          <cell r="B3705" t="str">
            <v/>
          </cell>
          <cell r="C3705">
            <v>7.5</v>
          </cell>
          <cell r="D3705">
            <v>0.49</v>
          </cell>
          <cell r="E3705">
            <v>7.99</v>
          </cell>
          <cell r="F3705">
            <v>8.14</v>
          </cell>
          <cell r="G3705">
            <v>8.3500000000000014</v>
          </cell>
          <cell r="H3705">
            <v>8.9500000000000011</v>
          </cell>
          <cell r="I3705">
            <v>9.5500000000000007</v>
          </cell>
        </row>
        <row r="3706">
          <cell r="A3706">
            <v>119229.65</v>
          </cell>
          <cell r="B3706" t="str">
            <v>PT</v>
          </cell>
          <cell r="C3706">
            <v>7.5</v>
          </cell>
          <cell r="D3706">
            <v>0.3</v>
          </cell>
          <cell r="E3706">
            <v>7.8</v>
          </cell>
          <cell r="F3706">
            <v>7.95</v>
          </cell>
          <cell r="G3706">
            <v>8.16</v>
          </cell>
          <cell r="H3706">
            <v>8.76</v>
          </cell>
          <cell r="I3706">
            <v>9.36</v>
          </cell>
        </row>
        <row r="3707">
          <cell r="A3707">
            <v>119230</v>
          </cell>
          <cell r="B3707" t="str">
            <v/>
          </cell>
          <cell r="C3707">
            <v>7.5</v>
          </cell>
          <cell r="D3707">
            <v>0.28999999999999998</v>
          </cell>
          <cell r="E3707">
            <v>7.79</v>
          </cell>
          <cell r="F3707">
            <v>7.94</v>
          </cell>
          <cell r="G3707">
            <v>8.15</v>
          </cell>
          <cell r="H3707">
            <v>8.75</v>
          </cell>
          <cell r="I3707">
            <v>9.35</v>
          </cell>
        </row>
        <row r="3708">
          <cell r="A3708">
            <v>119240</v>
          </cell>
          <cell r="B3708" t="str">
            <v/>
          </cell>
          <cell r="C3708">
            <v>7.5</v>
          </cell>
          <cell r="D3708">
            <v>0.09</v>
          </cell>
          <cell r="E3708">
            <v>7.59</v>
          </cell>
          <cell r="F3708">
            <v>7.74</v>
          </cell>
          <cell r="G3708">
            <v>7.95</v>
          </cell>
          <cell r="H3708">
            <v>8.5500000000000007</v>
          </cell>
          <cell r="I3708">
            <v>9.15</v>
          </cell>
        </row>
        <row r="3709">
          <cell r="A3709">
            <v>119244.65</v>
          </cell>
          <cell r="B3709" t="str">
            <v>PX</v>
          </cell>
          <cell r="C3709">
            <v>7.5</v>
          </cell>
          <cell r="D3709">
            <v>0</v>
          </cell>
          <cell r="E3709">
            <v>7.5</v>
          </cell>
          <cell r="F3709">
            <v>7.65</v>
          </cell>
          <cell r="G3709">
            <v>7.86</v>
          </cell>
          <cell r="H3709">
            <v>8.4600000000000009</v>
          </cell>
          <cell r="I3709">
            <v>9.06</v>
          </cell>
        </row>
        <row r="3710">
          <cell r="A3710">
            <v>119250</v>
          </cell>
          <cell r="B3710" t="str">
            <v/>
          </cell>
          <cell r="C3710">
            <v>7.5</v>
          </cell>
          <cell r="D3710">
            <v>0</v>
          </cell>
          <cell r="E3710">
            <v>7.5</v>
          </cell>
          <cell r="F3710">
            <v>7.65</v>
          </cell>
          <cell r="G3710">
            <v>7.86</v>
          </cell>
          <cell r="H3710">
            <v>8.4600000000000009</v>
          </cell>
          <cell r="I3710">
            <v>9.06</v>
          </cell>
        </row>
        <row r="3711">
          <cell r="A3711">
            <v>119260</v>
          </cell>
          <cell r="B3711" t="str">
            <v/>
          </cell>
          <cell r="C3711">
            <v>7.5</v>
          </cell>
          <cell r="D3711">
            <v>0</v>
          </cell>
          <cell r="E3711">
            <v>7.5</v>
          </cell>
          <cell r="F3711">
            <v>7.65</v>
          </cell>
          <cell r="G3711">
            <v>7.86</v>
          </cell>
          <cell r="H3711">
            <v>8.4600000000000009</v>
          </cell>
          <cell r="I3711">
            <v>9.06</v>
          </cell>
        </row>
        <row r="3712">
          <cell r="A3712">
            <v>119265.01</v>
          </cell>
          <cell r="C3712">
            <v>7.5</v>
          </cell>
          <cell r="D3712">
            <v>0</v>
          </cell>
          <cell r="E3712">
            <v>7.5</v>
          </cell>
          <cell r="F3712">
            <v>7.65</v>
          </cell>
          <cell r="G3712">
            <v>7.86</v>
          </cell>
          <cell r="H3712">
            <v>8.4600000000000009</v>
          </cell>
          <cell r="I3712">
            <v>9.06</v>
          </cell>
        </row>
        <row r="3714">
          <cell r="A3714">
            <v>119265.76</v>
          </cell>
          <cell r="C3714">
            <v>7.5</v>
          </cell>
          <cell r="D3714">
            <v>0</v>
          </cell>
          <cell r="E3714">
            <v>7.5</v>
          </cell>
          <cell r="F3714">
            <v>7.65</v>
          </cell>
          <cell r="G3714">
            <v>7.86</v>
          </cell>
          <cell r="H3714">
            <v>8.4600000000000009</v>
          </cell>
          <cell r="I3714">
            <v>9.06</v>
          </cell>
        </row>
        <row r="3715">
          <cell r="A3715">
            <v>119270</v>
          </cell>
          <cell r="B3715" t="str">
            <v/>
          </cell>
          <cell r="C3715">
            <v>7.5</v>
          </cell>
          <cell r="D3715">
            <v>0</v>
          </cell>
          <cell r="E3715">
            <v>7.5</v>
          </cell>
          <cell r="F3715">
            <v>7.65</v>
          </cell>
          <cell r="G3715">
            <v>7.86</v>
          </cell>
          <cell r="H3715">
            <v>8.4600000000000009</v>
          </cell>
          <cell r="I3715">
            <v>9.06</v>
          </cell>
        </row>
        <row r="3716">
          <cell r="A3716">
            <v>119274.65</v>
          </cell>
          <cell r="B3716" t="str">
            <v>BS</v>
          </cell>
          <cell r="C3716">
            <v>7.5</v>
          </cell>
          <cell r="D3716">
            <v>0</v>
          </cell>
          <cell r="E3716">
            <v>7.5</v>
          </cell>
          <cell r="F3716">
            <v>7.65</v>
          </cell>
          <cell r="G3716">
            <v>7.86</v>
          </cell>
          <cell r="H3716">
            <v>8.4600000000000009</v>
          </cell>
          <cell r="I3716">
            <v>9.06</v>
          </cell>
        </row>
        <row r="3717">
          <cell r="A3717">
            <v>119280</v>
          </cell>
          <cell r="B3717" t="str">
            <v/>
          </cell>
          <cell r="C3717">
            <v>7.5</v>
          </cell>
          <cell r="D3717">
            <v>0</v>
          </cell>
          <cell r="E3717">
            <v>7.5</v>
          </cell>
          <cell r="F3717">
            <v>7.65</v>
          </cell>
          <cell r="G3717">
            <v>7.86</v>
          </cell>
          <cell r="H3717">
            <v>8.4600000000000009</v>
          </cell>
          <cell r="I3717">
            <v>9.06</v>
          </cell>
        </row>
        <row r="3718">
          <cell r="A3718">
            <v>119282.76</v>
          </cell>
          <cell r="B3718" t="str">
            <v>BS</v>
          </cell>
          <cell r="C3718">
            <v>7.5</v>
          </cell>
          <cell r="D3718">
            <v>0</v>
          </cell>
          <cell r="E3718">
            <v>7.5</v>
          </cell>
          <cell r="F3718">
            <v>7.65</v>
          </cell>
          <cell r="G3718">
            <v>7.86</v>
          </cell>
          <cell r="H3718">
            <v>8.4600000000000009</v>
          </cell>
          <cell r="I3718">
            <v>9.06</v>
          </cell>
        </row>
        <row r="3719">
          <cell r="A3719">
            <v>119290</v>
          </cell>
          <cell r="B3719" t="str">
            <v/>
          </cell>
          <cell r="C3719">
            <v>7.5</v>
          </cell>
          <cell r="D3719">
            <v>0</v>
          </cell>
          <cell r="E3719">
            <v>7.5</v>
          </cell>
          <cell r="F3719">
            <v>7.65</v>
          </cell>
          <cell r="G3719">
            <v>7.86</v>
          </cell>
          <cell r="H3719">
            <v>8.4600000000000009</v>
          </cell>
          <cell r="I3719">
            <v>9.06</v>
          </cell>
        </row>
        <row r="3720">
          <cell r="A3720">
            <v>119300</v>
          </cell>
          <cell r="B3720" t="str">
            <v/>
          </cell>
          <cell r="C3720">
            <v>7.5</v>
          </cell>
          <cell r="D3720">
            <v>0</v>
          </cell>
          <cell r="E3720">
            <v>7.5</v>
          </cell>
          <cell r="F3720">
            <v>7.65</v>
          </cell>
          <cell r="G3720">
            <v>7.86</v>
          </cell>
          <cell r="H3720">
            <v>8.4600000000000009</v>
          </cell>
          <cell r="I3720">
            <v>9.06</v>
          </cell>
        </row>
        <row r="3721">
          <cell r="A3721">
            <v>119310</v>
          </cell>
          <cell r="B3721" t="str">
            <v/>
          </cell>
          <cell r="C3721">
            <v>7.5</v>
          </cell>
          <cell r="D3721">
            <v>0</v>
          </cell>
          <cell r="E3721">
            <v>7.5</v>
          </cell>
          <cell r="F3721">
            <v>7.65</v>
          </cell>
          <cell r="G3721">
            <v>7.86</v>
          </cell>
          <cell r="H3721">
            <v>8.4600000000000009</v>
          </cell>
          <cell r="I3721">
            <v>9.06</v>
          </cell>
        </row>
        <row r="3722">
          <cell r="A3722">
            <v>119312.76</v>
          </cell>
          <cell r="B3722" t="str">
            <v>PX</v>
          </cell>
          <cell r="C3722">
            <v>7.5</v>
          </cell>
          <cell r="D3722">
            <v>0</v>
          </cell>
          <cell r="E3722">
            <v>7.5</v>
          </cell>
          <cell r="F3722">
            <v>7.65</v>
          </cell>
          <cell r="G3722">
            <v>7.86</v>
          </cell>
          <cell r="H3722">
            <v>8.4600000000000009</v>
          </cell>
          <cell r="I3722">
            <v>9.06</v>
          </cell>
        </row>
        <row r="3723">
          <cell r="A3723">
            <v>119320</v>
          </cell>
          <cell r="B3723" t="str">
            <v/>
          </cell>
          <cell r="C3723">
            <v>7.5</v>
          </cell>
          <cell r="D3723">
            <v>0.11</v>
          </cell>
          <cell r="E3723">
            <v>7.61</v>
          </cell>
          <cell r="F3723">
            <v>7.7600000000000007</v>
          </cell>
          <cell r="G3723">
            <v>7.9700000000000006</v>
          </cell>
          <cell r="H3723">
            <v>8.57</v>
          </cell>
          <cell r="I3723">
            <v>9.17</v>
          </cell>
        </row>
        <row r="3724">
          <cell r="A3724">
            <v>119330</v>
          </cell>
          <cell r="B3724" t="str">
            <v/>
          </cell>
          <cell r="C3724">
            <v>7.5</v>
          </cell>
          <cell r="D3724">
            <v>0.26</v>
          </cell>
          <cell r="E3724">
            <v>7.76</v>
          </cell>
          <cell r="F3724">
            <v>7.91</v>
          </cell>
          <cell r="G3724">
            <v>8.120000000000001</v>
          </cell>
          <cell r="H3724">
            <v>8.7200000000000006</v>
          </cell>
          <cell r="I3724">
            <v>9.32</v>
          </cell>
        </row>
        <row r="3725">
          <cell r="A3725">
            <v>119332.76</v>
          </cell>
          <cell r="B3725" t="str">
            <v>PC</v>
          </cell>
          <cell r="C3725">
            <v>7.5</v>
          </cell>
          <cell r="D3725">
            <v>0.3</v>
          </cell>
          <cell r="E3725">
            <v>7.8</v>
          </cell>
          <cell r="F3725">
            <v>7.95</v>
          </cell>
          <cell r="G3725">
            <v>8.16</v>
          </cell>
          <cell r="H3725">
            <v>8.76</v>
          </cell>
          <cell r="I3725">
            <v>9.36</v>
          </cell>
        </row>
        <row r="3726">
          <cell r="A3726">
            <v>119340</v>
          </cell>
          <cell r="B3726" t="str">
            <v/>
          </cell>
          <cell r="C3726">
            <v>7.5</v>
          </cell>
          <cell r="D3726">
            <v>0.41</v>
          </cell>
          <cell r="E3726">
            <v>7.91</v>
          </cell>
          <cell r="F3726">
            <v>8.06</v>
          </cell>
          <cell r="G3726">
            <v>8.2700000000000014</v>
          </cell>
          <cell r="H3726">
            <v>8.870000000000001</v>
          </cell>
          <cell r="I3726">
            <v>9.4700000000000006</v>
          </cell>
        </row>
        <row r="3727">
          <cell r="A3727">
            <v>119342.76</v>
          </cell>
          <cell r="B3727" t="str">
            <v>PY</v>
          </cell>
          <cell r="C3727">
            <v>7.5</v>
          </cell>
          <cell r="D3727">
            <v>0.45</v>
          </cell>
          <cell r="E3727">
            <v>7.95</v>
          </cell>
          <cell r="F3727">
            <v>8.1</v>
          </cell>
          <cell r="G3727">
            <v>8.31</v>
          </cell>
          <cell r="H3727">
            <v>8.91</v>
          </cell>
          <cell r="I3727">
            <v>9.51</v>
          </cell>
        </row>
        <row r="3728">
          <cell r="A3728">
            <v>119350</v>
          </cell>
          <cell r="B3728" t="str">
            <v/>
          </cell>
          <cell r="C3728">
            <v>7.5</v>
          </cell>
          <cell r="D3728">
            <v>0.56000000000000005</v>
          </cell>
          <cell r="E3728">
            <v>8.06</v>
          </cell>
          <cell r="F3728">
            <v>8.2100000000000009</v>
          </cell>
          <cell r="G3728">
            <v>8.4200000000000017</v>
          </cell>
          <cell r="H3728">
            <v>9.0200000000000014</v>
          </cell>
          <cell r="I3728">
            <v>9.620000000000001</v>
          </cell>
        </row>
        <row r="3729">
          <cell r="A3729">
            <v>119352.76</v>
          </cell>
          <cell r="B3729" t="str">
            <v>MSE</v>
          </cell>
          <cell r="C3729">
            <v>7.5</v>
          </cell>
          <cell r="D3729">
            <v>0.6</v>
          </cell>
          <cell r="E3729">
            <v>8.1</v>
          </cell>
          <cell r="F3729">
            <v>8.25</v>
          </cell>
          <cell r="G3729">
            <v>8.4600000000000009</v>
          </cell>
          <cell r="H3729">
            <v>9.06</v>
          </cell>
          <cell r="I3729">
            <v>9.66</v>
          </cell>
        </row>
        <row r="3730">
          <cell r="A3730">
            <v>119360</v>
          </cell>
          <cell r="B3730" t="str">
            <v/>
          </cell>
          <cell r="C3730">
            <v>7.5</v>
          </cell>
          <cell r="D3730">
            <v>0.6</v>
          </cell>
          <cell r="E3730">
            <v>8.1</v>
          </cell>
          <cell r="F3730">
            <v>8.25</v>
          </cell>
          <cell r="G3730">
            <v>8.4600000000000009</v>
          </cell>
          <cell r="H3730">
            <v>9.06</v>
          </cell>
          <cell r="I3730">
            <v>9.66</v>
          </cell>
        </row>
        <row r="3731">
          <cell r="A3731">
            <v>119370</v>
          </cell>
          <cell r="B3731" t="str">
            <v/>
          </cell>
          <cell r="C3731">
            <v>7.5</v>
          </cell>
          <cell r="D3731">
            <v>0.6</v>
          </cell>
          <cell r="E3731">
            <v>8.1</v>
          </cell>
          <cell r="F3731">
            <v>8.25</v>
          </cell>
          <cell r="G3731">
            <v>8.4600000000000009</v>
          </cell>
          <cell r="H3731">
            <v>9.06</v>
          </cell>
          <cell r="I3731">
            <v>9.66</v>
          </cell>
        </row>
        <row r="3732">
          <cell r="A3732">
            <v>119378.6</v>
          </cell>
          <cell r="B3732" t="str">
            <v>MSE</v>
          </cell>
          <cell r="C3732">
            <v>7.5</v>
          </cell>
          <cell r="D3732">
            <v>0.6</v>
          </cell>
          <cell r="E3732">
            <v>8.1</v>
          </cell>
          <cell r="F3732">
            <v>8.25</v>
          </cell>
          <cell r="G3732">
            <v>8.4600000000000009</v>
          </cell>
          <cell r="H3732">
            <v>9.06</v>
          </cell>
          <cell r="I3732">
            <v>9.66</v>
          </cell>
        </row>
        <row r="3733">
          <cell r="A3733">
            <v>119380</v>
          </cell>
          <cell r="B3733" t="str">
            <v/>
          </cell>
          <cell r="C3733">
            <v>7.5</v>
          </cell>
          <cell r="D3733">
            <v>0.57999999999999996</v>
          </cell>
          <cell r="E3733">
            <v>8.08</v>
          </cell>
          <cell r="F3733">
            <v>8.23</v>
          </cell>
          <cell r="G3733">
            <v>8.4400000000000013</v>
          </cell>
          <cell r="H3733">
            <v>9.0400000000000009</v>
          </cell>
          <cell r="I3733">
            <v>9.64</v>
          </cell>
        </row>
        <row r="3734">
          <cell r="A3734">
            <v>119388.6</v>
          </cell>
          <cell r="B3734" t="str">
            <v>PY</v>
          </cell>
          <cell r="C3734">
            <v>7.5</v>
          </cell>
          <cell r="D3734">
            <v>0.45</v>
          </cell>
          <cell r="E3734">
            <v>7.95</v>
          </cell>
          <cell r="F3734">
            <v>8.1</v>
          </cell>
          <cell r="G3734">
            <v>8.31</v>
          </cell>
          <cell r="H3734">
            <v>8.91</v>
          </cell>
          <cell r="I3734">
            <v>9.51</v>
          </cell>
        </row>
        <row r="3735">
          <cell r="A3735">
            <v>119390</v>
          </cell>
          <cell r="B3735" t="str">
            <v/>
          </cell>
          <cell r="C3735">
            <v>7.5</v>
          </cell>
          <cell r="D3735">
            <v>0.43</v>
          </cell>
          <cell r="E3735">
            <v>7.93</v>
          </cell>
          <cell r="F3735">
            <v>8.08</v>
          </cell>
          <cell r="G3735">
            <v>8.2900000000000009</v>
          </cell>
          <cell r="H3735">
            <v>8.89</v>
          </cell>
          <cell r="I3735">
            <v>9.49</v>
          </cell>
        </row>
        <row r="3736">
          <cell r="A3736">
            <v>119398.6</v>
          </cell>
          <cell r="B3736" t="str">
            <v>PT</v>
          </cell>
          <cell r="C3736">
            <v>7.5</v>
          </cell>
          <cell r="D3736">
            <v>0.3</v>
          </cell>
          <cell r="E3736">
            <v>7.8</v>
          </cell>
          <cell r="F3736">
            <v>7.95</v>
          </cell>
          <cell r="G3736">
            <v>8.16</v>
          </cell>
          <cell r="H3736">
            <v>8.76</v>
          </cell>
          <cell r="I3736">
            <v>9.36</v>
          </cell>
        </row>
        <row r="3737">
          <cell r="A3737">
            <v>119400</v>
          </cell>
          <cell r="B3737" t="str">
            <v/>
          </cell>
          <cell r="C3737">
            <v>7.5</v>
          </cell>
          <cell r="D3737">
            <v>0.28000000000000003</v>
          </cell>
          <cell r="E3737">
            <v>7.78</v>
          </cell>
          <cell r="F3737">
            <v>7.9300000000000006</v>
          </cell>
          <cell r="G3737">
            <v>8.14</v>
          </cell>
          <cell r="H3737">
            <v>8.74</v>
          </cell>
          <cell r="I3737">
            <v>9.34</v>
          </cell>
        </row>
        <row r="3738">
          <cell r="A3738">
            <v>119410</v>
          </cell>
          <cell r="B3738" t="str">
            <v/>
          </cell>
          <cell r="C3738">
            <v>7.5</v>
          </cell>
          <cell r="D3738">
            <v>0.13</v>
          </cell>
          <cell r="E3738">
            <v>7.63</v>
          </cell>
          <cell r="F3738">
            <v>7.78</v>
          </cell>
          <cell r="G3738">
            <v>7.99</v>
          </cell>
          <cell r="H3738">
            <v>8.59</v>
          </cell>
          <cell r="I3738">
            <v>9.19</v>
          </cell>
        </row>
        <row r="3739">
          <cell r="A3739">
            <v>119418.6</v>
          </cell>
          <cell r="B3739" t="str">
            <v>PX</v>
          </cell>
          <cell r="C3739">
            <v>7.5</v>
          </cell>
          <cell r="D3739">
            <v>0</v>
          </cell>
          <cell r="E3739">
            <v>7.5</v>
          </cell>
          <cell r="F3739">
            <v>7.65</v>
          </cell>
          <cell r="G3739">
            <v>7.86</v>
          </cell>
          <cell r="H3739">
            <v>8.4600000000000009</v>
          </cell>
          <cell r="I3739">
            <v>9.06</v>
          </cell>
        </row>
        <row r="3740">
          <cell r="A3740">
            <v>119420</v>
          </cell>
          <cell r="B3740" t="str">
            <v/>
          </cell>
          <cell r="C3740">
            <v>7.5</v>
          </cell>
          <cell r="D3740">
            <v>0</v>
          </cell>
          <cell r="E3740">
            <v>7.5</v>
          </cell>
          <cell r="F3740">
            <v>7.65</v>
          </cell>
          <cell r="G3740">
            <v>7.86</v>
          </cell>
          <cell r="H3740">
            <v>8.4600000000000009</v>
          </cell>
          <cell r="I3740">
            <v>9.06</v>
          </cell>
        </row>
        <row r="3741">
          <cell r="A3741">
            <v>119430</v>
          </cell>
          <cell r="B3741" t="str">
            <v/>
          </cell>
          <cell r="C3741">
            <v>7.5</v>
          </cell>
          <cell r="D3741">
            <v>0</v>
          </cell>
          <cell r="E3741">
            <v>7.5</v>
          </cell>
          <cell r="F3741">
            <v>7.65</v>
          </cell>
          <cell r="G3741">
            <v>7.86</v>
          </cell>
          <cell r="H3741">
            <v>8.4600000000000009</v>
          </cell>
          <cell r="I3741">
            <v>9.06</v>
          </cell>
        </row>
        <row r="3742">
          <cell r="A3742">
            <v>119440</v>
          </cell>
          <cell r="B3742" t="str">
            <v/>
          </cell>
          <cell r="C3742">
            <v>7.5</v>
          </cell>
          <cell r="D3742">
            <v>0</v>
          </cell>
          <cell r="E3742">
            <v>7.5</v>
          </cell>
          <cell r="F3742">
            <v>7.65</v>
          </cell>
          <cell r="G3742">
            <v>7.86</v>
          </cell>
          <cell r="H3742">
            <v>8.4600000000000009</v>
          </cell>
          <cell r="I3742">
            <v>9.06</v>
          </cell>
        </row>
        <row r="3743">
          <cell r="A3743">
            <v>119448.6</v>
          </cell>
          <cell r="B3743" t="str">
            <v>BS</v>
          </cell>
          <cell r="C3743">
            <v>7.5</v>
          </cell>
          <cell r="D3743">
            <v>0</v>
          </cell>
          <cell r="E3743">
            <v>7.5</v>
          </cell>
          <cell r="F3743">
            <v>7.65</v>
          </cell>
          <cell r="G3743">
            <v>7.86</v>
          </cell>
          <cell r="H3743">
            <v>8.4600000000000009</v>
          </cell>
          <cell r="I3743">
            <v>9.06</v>
          </cell>
        </row>
        <row r="3744">
          <cell r="A3744">
            <v>119450</v>
          </cell>
          <cell r="B3744" t="str">
            <v/>
          </cell>
          <cell r="C3744">
            <v>7.5</v>
          </cell>
          <cell r="D3744">
            <v>0</v>
          </cell>
          <cell r="E3744">
            <v>7.5</v>
          </cell>
          <cell r="F3744">
            <v>7.65</v>
          </cell>
          <cell r="G3744">
            <v>7.86</v>
          </cell>
          <cell r="H3744">
            <v>8.4600000000000009</v>
          </cell>
          <cell r="I3744">
            <v>9.06</v>
          </cell>
        </row>
        <row r="3745">
          <cell r="A3745">
            <v>119460</v>
          </cell>
          <cell r="B3745" t="str">
            <v/>
          </cell>
          <cell r="C3745">
            <v>7.5</v>
          </cell>
          <cell r="D3745">
            <v>0</v>
          </cell>
          <cell r="E3745">
            <v>7.5</v>
          </cell>
          <cell r="F3745">
            <v>7.65</v>
          </cell>
          <cell r="G3745">
            <v>7.86</v>
          </cell>
          <cell r="H3745">
            <v>8.4600000000000009</v>
          </cell>
          <cell r="I3745">
            <v>9.06</v>
          </cell>
        </row>
        <row r="3746">
          <cell r="A3746">
            <v>119470</v>
          </cell>
          <cell r="B3746" t="str">
            <v/>
          </cell>
          <cell r="C3746">
            <v>7.5</v>
          </cell>
          <cell r="D3746">
            <v>0</v>
          </cell>
          <cell r="E3746">
            <v>7.5</v>
          </cell>
          <cell r="F3746">
            <v>7.65</v>
          </cell>
          <cell r="G3746">
            <v>7.86</v>
          </cell>
          <cell r="H3746">
            <v>8.4600000000000009</v>
          </cell>
          <cell r="I3746">
            <v>9.06</v>
          </cell>
        </row>
        <row r="3747">
          <cell r="A3747">
            <v>119480</v>
          </cell>
          <cell r="B3747" t="str">
            <v/>
          </cell>
          <cell r="C3747">
            <v>7.5</v>
          </cell>
          <cell r="D3747">
            <v>0</v>
          </cell>
          <cell r="E3747">
            <v>7.5</v>
          </cell>
          <cell r="F3747">
            <v>7.65</v>
          </cell>
          <cell r="G3747">
            <v>7.86</v>
          </cell>
          <cell r="H3747">
            <v>8.4600000000000009</v>
          </cell>
          <cell r="I3747">
            <v>9.06</v>
          </cell>
        </row>
        <row r="3748">
          <cell r="A3748">
            <v>119490</v>
          </cell>
          <cell r="B3748" t="str">
            <v/>
          </cell>
          <cell r="C3748">
            <v>7.5</v>
          </cell>
          <cell r="D3748">
            <v>0</v>
          </cell>
          <cell r="E3748">
            <v>7.5</v>
          </cell>
          <cell r="F3748">
            <v>7.65</v>
          </cell>
          <cell r="G3748">
            <v>7.86</v>
          </cell>
          <cell r="H3748">
            <v>8.4600000000000009</v>
          </cell>
          <cell r="I3748">
            <v>9.06</v>
          </cell>
        </row>
        <row r="3749">
          <cell r="A3749">
            <v>119500</v>
          </cell>
          <cell r="B3749" t="str">
            <v/>
          </cell>
          <cell r="C3749">
            <v>7.5</v>
          </cell>
          <cell r="D3749">
            <v>0</v>
          </cell>
          <cell r="E3749">
            <v>7.5</v>
          </cell>
          <cell r="F3749">
            <v>7.65</v>
          </cell>
          <cell r="G3749">
            <v>7.86</v>
          </cell>
          <cell r="H3749">
            <v>8.4600000000000009</v>
          </cell>
          <cell r="I3749">
            <v>9.06</v>
          </cell>
        </row>
        <row r="3750">
          <cell r="A3750">
            <v>119510</v>
          </cell>
          <cell r="B3750" t="str">
            <v/>
          </cell>
          <cell r="C3750">
            <v>7.5</v>
          </cell>
          <cell r="D3750">
            <v>0</v>
          </cell>
          <cell r="E3750">
            <v>7.5</v>
          </cell>
          <cell r="F3750">
            <v>7.65</v>
          </cell>
          <cell r="G3750">
            <v>7.86</v>
          </cell>
          <cell r="H3750">
            <v>8.4600000000000009</v>
          </cell>
          <cell r="I3750">
            <v>9.06</v>
          </cell>
        </row>
        <row r="3751">
          <cell r="A3751">
            <v>119520</v>
          </cell>
          <cell r="B3751" t="str">
            <v/>
          </cell>
          <cell r="C3751">
            <v>7.5</v>
          </cell>
          <cell r="D3751">
            <v>0</v>
          </cell>
          <cell r="E3751">
            <v>7.5</v>
          </cell>
          <cell r="F3751">
            <v>7.65</v>
          </cell>
          <cell r="G3751">
            <v>7.86</v>
          </cell>
          <cell r="H3751">
            <v>8.4600000000000009</v>
          </cell>
          <cell r="I3751">
            <v>9.06</v>
          </cell>
        </row>
        <row r="3752">
          <cell r="A3752">
            <v>119530</v>
          </cell>
          <cell r="B3752" t="str">
            <v/>
          </cell>
          <cell r="C3752">
            <v>7.5</v>
          </cell>
          <cell r="D3752">
            <v>0</v>
          </cell>
          <cell r="E3752">
            <v>7.5</v>
          </cell>
          <cell r="F3752">
            <v>7.65</v>
          </cell>
          <cell r="G3752">
            <v>7.86</v>
          </cell>
          <cell r="H3752">
            <v>8.4600000000000009</v>
          </cell>
          <cell r="I3752">
            <v>9.06</v>
          </cell>
        </row>
        <row r="3753">
          <cell r="A3753">
            <v>119540</v>
          </cell>
          <cell r="B3753" t="str">
            <v/>
          </cell>
          <cell r="C3753">
            <v>7.5</v>
          </cell>
          <cell r="D3753">
            <v>0</v>
          </cell>
          <cell r="E3753">
            <v>7.5</v>
          </cell>
          <cell r="F3753">
            <v>7.65</v>
          </cell>
          <cell r="G3753">
            <v>7.86</v>
          </cell>
          <cell r="H3753">
            <v>8.4600000000000009</v>
          </cell>
          <cell r="I3753">
            <v>9.06</v>
          </cell>
        </row>
        <row r="3754">
          <cell r="A3754">
            <v>119550</v>
          </cell>
          <cell r="B3754" t="str">
            <v/>
          </cell>
          <cell r="C3754">
            <v>7.5</v>
          </cell>
          <cell r="D3754">
            <v>0</v>
          </cell>
          <cell r="E3754">
            <v>7.5</v>
          </cell>
          <cell r="F3754">
            <v>7.65</v>
          </cell>
          <cell r="G3754">
            <v>7.86</v>
          </cell>
          <cell r="H3754">
            <v>8.4600000000000009</v>
          </cell>
          <cell r="I3754">
            <v>9.06</v>
          </cell>
        </row>
        <row r="3755">
          <cell r="A3755">
            <v>119560</v>
          </cell>
          <cell r="B3755" t="str">
            <v/>
          </cell>
          <cell r="C3755">
            <v>7.5</v>
          </cell>
          <cell r="D3755">
            <v>0</v>
          </cell>
          <cell r="E3755">
            <v>7.5</v>
          </cell>
          <cell r="F3755">
            <v>7.65</v>
          </cell>
          <cell r="G3755">
            <v>7.86</v>
          </cell>
          <cell r="H3755">
            <v>8.4600000000000009</v>
          </cell>
          <cell r="I3755">
            <v>9.06</v>
          </cell>
        </row>
        <row r="3756">
          <cell r="A3756">
            <v>119570</v>
          </cell>
          <cell r="B3756" t="str">
            <v/>
          </cell>
          <cell r="C3756">
            <v>7.5</v>
          </cell>
          <cell r="D3756">
            <v>0</v>
          </cell>
          <cell r="E3756">
            <v>7.5</v>
          </cell>
          <cell r="F3756">
            <v>7.65</v>
          </cell>
          <cell r="G3756">
            <v>7.86</v>
          </cell>
          <cell r="H3756">
            <v>8.4600000000000009</v>
          </cell>
          <cell r="I3756">
            <v>9.06</v>
          </cell>
        </row>
        <row r="3757">
          <cell r="A3757">
            <v>119580</v>
          </cell>
          <cell r="B3757" t="str">
            <v/>
          </cell>
          <cell r="C3757">
            <v>7.5</v>
          </cell>
          <cell r="D3757">
            <v>0</v>
          </cell>
          <cell r="E3757">
            <v>7.5</v>
          </cell>
          <cell r="F3757">
            <v>7.65</v>
          </cell>
          <cell r="G3757">
            <v>7.86</v>
          </cell>
          <cell r="H3757">
            <v>8.4600000000000009</v>
          </cell>
          <cell r="I3757">
            <v>9.06</v>
          </cell>
        </row>
        <row r="3758">
          <cell r="A3758">
            <v>119590</v>
          </cell>
          <cell r="B3758" t="str">
            <v/>
          </cell>
          <cell r="C3758">
            <v>7.5</v>
          </cell>
          <cell r="D3758">
            <v>0</v>
          </cell>
          <cell r="E3758">
            <v>7.5</v>
          </cell>
          <cell r="F3758">
            <v>7.65</v>
          </cell>
          <cell r="G3758">
            <v>7.86</v>
          </cell>
          <cell r="H3758">
            <v>8.4600000000000009</v>
          </cell>
          <cell r="I3758">
            <v>9.06</v>
          </cell>
        </row>
        <row r="3759">
          <cell r="A3759">
            <v>119600</v>
          </cell>
          <cell r="B3759" t="str">
            <v/>
          </cell>
          <cell r="C3759">
            <v>7.5</v>
          </cell>
          <cell r="D3759">
            <v>0</v>
          </cell>
          <cell r="E3759">
            <v>7.5</v>
          </cell>
          <cell r="F3759">
            <v>7.65</v>
          </cell>
          <cell r="G3759">
            <v>7.86</v>
          </cell>
          <cell r="H3759">
            <v>8.4600000000000009</v>
          </cell>
          <cell r="I3759">
            <v>9.06</v>
          </cell>
        </row>
        <row r="3760">
          <cell r="A3760">
            <v>119610</v>
          </cell>
          <cell r="B3760" t="str">
            <v/>
          </cell>
          <cell r="C3760">
            <v>7.5</v>
          </cell>
          <cell r="D3760">
            <v>0</v>
          </cell>
          <cell r="E3760">
            <v>7.5</v>
          </cell>
          <cell r="F3760">
            <v>7.65</v>
          </cell>
          <cell r="G3760">
            <v>7.86</v>
          </cell>
          <cell r="H3760">
            <v>8.4600000000000009</v>
          </cell>
          <cell r="I3760">
            <v>9.06</v>
          </cell>
        </row>
        <row r="3761">
          <cell r="A3761">
            <v>119620</v>
          </cell>
          <cell r="B3761" t="str">
            <v/>
          </cell>
          <cell r="C3761">
            <v>7.5</v>
          </cell>
          <cell r="D3761">
            <v>0</v>
          </cell>
          <cell r="E3761">
            <v>7.5</v>
          </cell>
          <cell r="F3761">
            <v>7.65</v>
          </cell>
          <cell r="G3761">
            <v>7.86</v>
          </cell>
          <cell r="H3761">
            <v>8.4600000000000009</v>
          </cell>
          <cell r="I3761">
            <v>9.06</v>
          </cell>
        </row>
        <row r="3762">
          <cell r="A3762">
            <v>119630</v>
          </cell>
          <cell r="B3762" t="str">
            <v/>
          </cell>
          <cell r="C3762">
            <v>7.5</v>
          </cell>
          <cell r="D3762">
            <v>0</v>
          </cell>
          <cell r="E3762">
            <v>7.5</v>
          </cell>
          <cell r="F3762">
            <v>7.65</v>
          </cell>
          <cell r="G3762">
            <v>7.86</v>
          </cell>
          <cell r="H3762">
            <v>8.4600000000000009</v>
          </cell>
          <cell r="I3762">
            <v>9.06</v>
          </cell>
        </row>
        <row r="3763">
          <cell r="A3763">
            <v>119640</v>
          </cell>
          <cell r="B3763" t="str">
            <v/>
          </cell>
          <cell r="C3763">
            <v>7.5</v>
          </cell>
          <cell r="D3763">
            <v>0</v>
          </cell>
          <cell r="E3763">
            <v>7.5</v>
          </cell>
          <cell r="F3763">
            <v>7.65</v>
          </cell>
          <cell r="G3763">
            <v>7.86</v>
          </cell>
          <cell r="H3763">
            <v>8.4600000000000009</v>
          </cell>
          <cell r="I3763">
            <v>9.06</v>
          </cell>
        </row>
        <row r="3764">
          <cell r="A3764">
            <v>119650</v>
          </cell>
          <cell r="B3764" t="str">
            <v/>
          </cell>
          <cell r="C3764">
            <v>7.5</v>
          </cell>
          <cell r="D3764">
            <v>0</v>
          </cell>
          <cell r="E3764">
            <v>7.5</v>
          </cell>
          <cell r="F3764">
            <v>7.65</v>
          </cell>
          <cell r="G3764">
            <v>7.86</v>
          </cell>
          <cell r="H3764">
            <v>8.4600000000000009</v>
          </cell>
          <cell r="I3764">
            <v>9.06</v>
          </cell>
        </row>
        <row r="3765">
          <cell r="A3765">
            <v>119660</v>
          </cell>
          <cell r="B3765" t="str">
            <v/>
          </cell>
          <cell r="C3765">
            <v>7.5</v>
          </cell>
          <cell r="D3765">
            <v>0</v>
          </cell>
          <cell r="E3765">
            <v>7.5</v>
          </cell>
          <cell r="F3765">
            <v>7.65</v>
          </cell>
          <cell r="G3765">
            <v>7.86</v>
          </cell>
          <cell r="H3765">
            <v>8.4600000000000009</v>
          </cell>
          <cell r="I3765">
            <v>9.06</v>
          </cell>
        </row>
        <row r="3766">
          <cell r="A3766">
            <v>119670</v>
          </cell>
          <cell r="B3766" t="str">
            <v/>
          </cell>
          <cell r="C3766">
            <v>7.5</v>
          </cell>
          <cell r="D3766">
            <v>0</v>
          </cell>
          <cell r="E3766">
            <v>7.5</v>
          </cell>
          <cell r="F3766">
            <v>7.65</v>
          </cell>
          <cell r="G3766">
            <v>7.86</v>
          </cell>
          <cell r="H3766">
            <v>8.4600000000000009</v>
          </cell>
          <cell r="I3766">
            <v>9.06</v>
          </cell>
        </row>
        <row r="3767">
          <cell r="A3767">
            <v>119680</v>
          </cell>
          <cell r="B3767" t="str">
            <v/>
          </cell>
          <cell r="C3767">
            <v>7.5</v>
          </cell>
          <cell r="D3767">
            <v>0</v>
          </cell>
          <cell r="E3767">
            <v>7.5</v>
          </cell>
          <cell r="F3767">
            <v>7.65</v>
          </cell>
          <cell r="G3767">
            <v>7.86</v>
          </cell>
          <cell r="H3767">
            <v>8.4600000000000009</v>
          </cell>
          <cell r="I3767">
            <v>9.06</v>
          </cell>
        </row>
        <row r="3768">
          <cell r="A3768">
            <v>119690</v>
          </cell>
          <cell r="B3768" t="str">
            <v/>
          </cell>
          <cell r="C3768">
            <v>7.5</v>
          </cell>
          <cell r="D3768">
            <v>0</v>
          </cell>
          <cell r="E3768">
            <v>7.5</v>
          </cell>
          <cell r="F3768">
            <v>7.65</v>
          </cell>
          <cell r="G3768">
            <v>7.86</v>
          </cell>
          <cell r="H3768">
            <v>8.4600000000000009</v>
          </cell>
          <cell r="I3768">
            <v>9.06</v>
          </cell>
        </row>
        <row r="3769">
          <cell r="A3769">
            <v>119700</v>
          </cell>
          <cell r="B3769" t="str">
            <v/>
          </cell>
          <cell r="C3769">
            <v>7.5</v>
          </cell>
          <cell r="D3769">
            <v>0</v>
          </cell>
          <cell r="E3769">
            <v>7.5</v>
          </cell>
          <cell r="F3769">
            <v>7.65</v>
          </cell>
          <cell r="G3769">
            <v>7.86</v>
          </cell>
          <cell r="H3769">
            <v>8.4600000000000009</v>
          </cell>
          <cell r="I3769">
            <v>9.06</v>
          </cell>
        </row>
        <row r="3770">
          <cell r="A3770">
            <v>119710</v>
          </cell>
          <cell r="B3770" t="str">
            <v/>
          </cell>
          <cell r="C3770">
            <v>7.5</v>
          </cell>
          <cell r="D3770">
            <v>0</v>
          </cell>
          <cell r="E3770">
            <v>7.5</v>
          </cell>
          <cell r="F3770">
            <v>7.65</v>
          </cell>
          <cell r="G3770">
            <v>7.86</v>
          </cell>
          <cell r="H3770">
            <v>8.4600000000000009</v>
          </cell>
          <cell r="I3770">
            <v>9.06</v>
          </cell>
        </row>
        <row r="3771">
          <cell r="A3771">
            <v>119720</v>
          </cell>
          <cell r="B3771" t="str">
            <v/>
          </cell>
          <cell r="C3771">
            <v>7.5</v>
          </cell>
          <cell r="D3771">
            <v>0</v>
          </cell>
          <cell r="E3771">
            <v>7.5</v>
          </cell>
          <cell r="F3771">
            <v>7.65</v>
          </cell>
          <cell r="G3771">
            <v>7.86</v>
          </cell>
          <cell r="H3771">
            <v>8.4600000000000009</v>
          </cell>
          <cell r="I3771">
            <v>9.06</v>
          </cell>
        </row>
        <row r="3772">
          <cell r="A3772">
            <v>119727</v>
          </cell>
          <cell r="B3772" t="str">
            <v>BS</v>
          </cell>
          <cell r="C3772">
            <v>7.5</v>
          </cell>
          <cell r="D3772">
            <v>0</v>
          </cell>
          <cell r="E3772">
            <v>7.5</v>
          </cell>
          <cell r="F3772">
            <v>7.65</v>
          </cell>
          <cell r="G3772">
            <v>7.86</v>
          </cell>
          <cell r="H3772">
            <v>8.4600000000000009</v>
          </cell>
          <cell r="I3772">
            <v>9.06</v>
          </cell>
        </row>
        <row r="3773">
          <cell r="A3773">
            <v>119730</v>
          </cell>
          <cell r="B3773" t="str">
            <v/>
          </cell>
          <cell r="C3773">
            <v>7.5</v>
          </cell>
          <cell r="D3773">
            <v>0</v>
          </cell>
          <cell r="E3773">
            <v>7.5</v>
          </cell>
          <cell r="F3773">
            <v>7.65</v>
          </cell>
          <cell r="G3773">
            <v>7.86</v>
          </cell>
          <cell r="H3773">
            <v>8.4600000000000009</v>
          </cell>
          <cell r="I3773">
            <v>9.06</v>
          </cell>
        </row>
        <row r="3774">
          <cell r="A3774">
            <v>119740</v>
          </cell>
          <cell r="B3774" t="str">
            <v/>
          </cell>
          <cell r="C3774">
            <v>7.5</v>
          </cell>
          <cell r="D3774">
            <v>0</v>
          </cell>
          <cell r="E3774">
            <v>7.5</v>
          </cell>
          <cell r="F3774">
            <v>7.65</v>
          </cell>
          <cell r="G3774">
            <v>7.86</v>
          </cell>
          <cell r="H3774">
            <v>8.4600000000000009</v>
          </cell>
          <cell r="I3774">
            <v>9.06</v>
          </cell>
        </row>
        <row r="3775">
          <cell r="A3775">
            <v>119750</v>
          </cell>
          <cell r="B3775" t="str">
            <v/>
          </cell>
          <cell r="C3775">
            <v>7.5</v>
          </cell>
          <cell r="D3775">
            <v>0</v>
          </cell>
          <cell r="E3775">
            <v>7.5</v>
          </cell>
          <cell r="F3775">
            <v>7.65</v>
          </cell>
          <cell r="G3775">
            <v>7.86</v>
          </cell>
          <cell r="H3775">
            <v>8.4600000000000009</v>
          </cell>
          <cell r="I3775">
            <v>9.06</v>
          </cell>
        </row>
        <row r="3776">
          <cell r="A3776">
            <v>119752.71</v>
          </cell>
          <cell r="B3776" t="str">
            <v>PX</v>
          </cell>
          <cell r="C3776">
            <v>7.5</v>
          </cell>
          <cell r="D3776">
            <v>0</v>
          </cell>
          <cell r="E3776">
            <v>7.5</v>
          </cell>
          <cell r="F3776">
            <v>7.65</v>
          </cell>
          <cell r="G3776">
            <v>7.86</v>
          </cell>
          <cell r="H3776">
            <v>8.4600000000000009</v>
          </cell>
          <cell r="I3776">
            <v>9.06</v>
          </cell>
        </row>
        <row r="3777">
          <cell r="A3777">
            <v>119760</v>
          </cell>
          <cell r="B3777" t="str">
            <v/>
          </cell>
          <cell r="C3777">
            <v>7.5</v>
          </cell>
          <cell r="D3777">
            <v>0.15</v>
          </cell>
          <cell r="E3777">
            <v>7.65</v>
          </cell>
          <cell r="F3777">
            <v>7.8000000000000007</v>
          </cell>
          <cell r="G3777">
            <v>8.0100000000000016</v>
          </cell>
          <cell r="H3777">
            <v>8.6100000000000012</v>
          </cell>
          <cell r="I3777">
            <v>9.2100000000000009</v>
          </cell>
        </row>
        <row r="3778">
          <cell r="A3778">
            <v>119767.71</v>
          </cell>
          <cell r="B3778" t="str">
            <v>PC</v>
          </cell>
          <cell r="C3778">
            <v>7.5</v>
          </cell>
          <cell r="D3778">
            <v>0.3</v>
          </cell>
          <cell r="E3778">
            <v>7.8</v>
          </cell>
          <cell r="F3778">
            <v>7.95</v>
          </cell>
          <cell r="G3778">
            <v>8.16</v>
          </cell>
          <cell r="H3778">
            <v>8.76</v>
          </cell>
          <cell r="I3778">
            <v>9.36</v>
          </cell>
        </row>
        <row r="3779">
          <cell r="A3779">
            <v>119770</v>
          </cell>
          <cell r="B3779" t="str">
            <v/>
          </cell>
          <cell r="C3779">
            <v>7.5</v>
          </cell>
          <cell r="D3779">
            <v>0.35</v>
          </cell>
          <cell r="E3779">
            <v>7.85</v>
          </cell>
          <cell r="F3779">
            <v>8</v>
          </cell>
          <cell r="G3779">
            <v>8.2100000000000009</v>
          </cell>
          <cell r="H3779">
            <v>8.81</v>
          </cell>
          <cell r="I3779">
            <v>9.41</v>
          </cell>
        </row>
        <row r="3780">
          <cell r="A3780">
            <v>119778.42</v>
          </cell>
          <cell r="B3780" t="str">
            <v>PY</v>
          </cell>
          <cell r="C3780">
            <v>7.5</v>
          </cell>
          <cell r="D3780">
            <v>0.51</v>
          </cell>
          <cell r="E3780">
            <v>8.01</v>
          </cell>
          <cell r="F3780">
            <v>8.16</v>
          </cell>
          <cell r="G3780">
            <v>8.370000000000001</v>
          </cell>
          <cell r="H3780">
            <v>8.9700000000000006</v>
          </cell>
          <cell r="I3780">
            <v>9.57</v>
          </cell>
        </row>
        <row r="3781">
          <cell r="A3781">
            <v>119780</v>
          </cell>
          <cell r="B3781" t="str">
            <v/>
          </cell>
          <cell r="C3781">
            <v>7.5</v>
          </cell>
          <cell r="D3781">
            <v>0.55000000000000004</v>
          </cell>
          <cell r="E3781">
            <v>8.0500000000000007</v>
          </cell>
          <cell r="F3781">
            <v>8.2000000000000011</v>
          </cell>
          <cell r="G3781">
            <v>8.4100000000000019</v>
          </cell>
          <cell r="H3781">
            <v>9.0100000000000016</v>
          </cell>
          <cell r="I3781">
            <v>9.6100000000000012</v>
          </cell>
        </row>
        <row r="3782">
          <cell r="A3782">
            <v>119782.71</v>
          </cell>
          <cell r="B3782" t="str">
            <v>MSE</v>
          </cell>
          <cell r="C3782">
            <v>7.5</v>
          </cell>
          <cell r="D3782">
            <v>0.6</v>
          </cell>
          <cell r="E3782">
            <v>8.1</v>
          </cell>
          <cell r="F3782">
            <v>8.25</v>
          </cell>
          <cell r="G3782">
            <v>8.4600000000000009</v>
          </cell>
          <cell r="H3782">
            <v>9.06</v>
          </cell>
          <cell r="I3782">
            <v>9.66</v>
          </cell>
        </row>
        <row r="3783">
          <cell r="A3783">
            <v>119790</v>
          </cell>
          <cell r="B3783" t="str">
            <v/>
          </cell>
          <cell r="C3783">
            <v>7.5</v>
          </cell>
          <cell r="D3783">
            <v>0.6</v>
          </cell>
          <cell r="E3783">
            <v>8.1</v>
          </cell>
          <cell r="F3783">
            <v>8.25</v>
          </cell>
          <cell r="G3783">
            <v>8.4600000000000009</v>
          </cell>
          <cell r="H3783">
            <v>9.06</v>
          </cell>
          <cell r="I3783">
            <v>9.66</v>
          </cell>
        </row>
        <row r="3784">
          <cell r="A3784">
            <v>119800</v>
          </cell>
          <cell r="B3784" t="str">
            <v/>
          </cell>
          <cell r="C3784">
            <v>7.5</v>
          </cell>
          <cell r="D3784">
            <v>0.6</v>
          </cell>
          <cell r="E3784">
            <v>8.1</v>
          </cell>
          <cell r="F3784">
            <v>8.25</v>
          </cell>
          <cell r="G3784">
            <v>8.4600000000000009</v>
          </cell>
          <cell r="H3784">
            <v>9.06</v>
          </cell>
          <cell r="I3784">
            <v>9.66</v>
          </cell>
        </row>
        <row r="3785">
          <cell r="A3785">
            <v>119810</v>
          </cell>
          <cell r="B3785" t="str">
            <v/>
          </cell>
          <cell r="C3785">
            <v>7.5</v>
          </cell>
          <cell r="D3785">
            <v>0.6</v>
          </cell>
          <cell r="E3785">
            <v>8.1</v>
          </cell>
          <cell r="F3785">
            <v>8.25</v>
          </cell>
          <cell r="G3785">
            <v>8.4600000000000009</v>
          </cell>
          <cell r="H3785">
            <v>9.06</v>
          </cell>
          <cell r="I3785">
            <v>9.66</v>
          </cell>
        </row>
        <row r="3786">
          <cell r="A3786">
            <v>119820</v>
          </cell>
          <cell r="B3786" t="str">
            <v/>
          </cell>
          <cell r="C3786">
            <v>7.5</v>
          </cell>
          <cell r="D3786">
            <v>0.6</v>
          </cell>
          <cell r="E3786">
            <v>8.1</v>
          </cell>
          <cell r="F3786">
            <v>8.25</v>
          </cell>
          <cell r="G3786">
            <v>8.4600000000000009</v>
          </cell>
          <cell r="H3786">
            <v>9.06</v>
          </cell>
          <cell r="I3786">
            <v>9.66</v>
          </cell>
        </row>
        <row r="3787">
          <cell r="A3787">
            <v>119830</v>
          </cell>
          <cell r="B3787" t="str">
            <v/>
          </cell>
          <cell r="C3787">
            <v>7.5</v>
          </cell>
          <cell r="D3787">
            <v>0.6</v>
          </cell>
          <cell r="E3787">
            <v>8.1</v>
          </cell>
          <cell r="F3787">
            <v>8.25</v>
          </cell>
          <cell r="G3787">
            <v>8.4600000000000009</v>
          </cell>
          <cell r="H3787">
            <v>9.06</v>
          </cell>
          <cell r="I3787">
            <v>9.66</v>
          </cell>
        </row>
        <row r="3788">
          <cell r="A3788">
            <v>119840</v>
          </cell>
          <cell r="B3788" t="str">
            <v/>
          </cell>
          <cell r="C3788">
            <v>7.5</v>
          </cell>
          <cell r="D3788">
            <v>0.6</v>
          </cell>
          <cell r="E3788">
            <v>8.1</v>
          </cell>
          <cell r="F3788">
            <v>8.25</v>
          </cell>
          <cell r="G3788">
            <v>8.4600000000000009</v>
          </cell>
          <cell r="H3788">
            <v>9.06</v>
          </cell>
          <cell r="I3788">
            <v>9.66</v>
          </cell>
        </row>
        <row r="3789">
          <cell r="A3789">
            <v>119850</v>
          </cell>
          <cell r="B3789" t="str">
            <v/>
          </cell>
          <cell r="C3789">
            <v>7.5</v>
          </cell>
          <cell r="D3789">
            <v>0.6</v>
          </cell>
          <cell r="E3789">
            <v>8.1</v>
          </cell>
          <cell r="F3789">
            <v>8.25</v>
          </cell>
          <cell r="G3789">
            <v>8.4600000000000009</v>
          </cell>
          <cell r="H3789">
            <v>9.06</v>
          </cell>
          <cell r="I3789">
            <v>9.66</v>
          </cell>
        </row>
        <row r="3790">
          <cell r="A3790">
            <v>119860</v>
          </cell>
          <cell r="B3790" t="str">
            <v/>
          </cell>
          <cell r="C3790">
            <v>7.5</v>
          </cell>
          <cell r="D3790">
            <v>0.6</v>
          </cell>
          <cell r="E3790">
            <v>8.1</v>
          </cell>
          <cell r="F3790">
            <v>8.25</v>
          </cell>
          <cell r="G3790">
            <v>8.4600000000000009</v>
          </cell>
          <cell r="H3790">
            <v>9.06</v>
          </cell>
          <cell r="I3790">
            <v>9.66</v>
          </cell>
        </row>
        <row r="3791">
          <cell r="A3791">
            <v>119870</v>
          </cell>
          <cell r="B3791" t="str">
            <v/>
          </cell>
          <cell r="C3791">
            <v>7.5</v>
          </cell>
          <cell r="D3791">
            <v>0.6</v>
          </cell>
          <cell r="E3791">
            <v>8.1</v>
          </cell>
          <cell r="F3791">
            <v>8.25</v>
          </cell>
          <cell r="G3791">
            <v>8.4600000000000009</v>
          </cell>
          <cell r="H3791">
            <v>9.06</v>
          </cell>
          <cell r="I3791">
            <v>9.66</v>
          </cell>
        </row>
        <row r="3792">
          <cell r="A3792">
            <v>119880</v>
          </cell>
          <cell r="B3792" t="str">
            <v/>
          </cell>
          <cell r="C3792">
            <v>7.5</v>
          </cell>
          <cell r="D3792">
            <v>0.6</v>
          </cell>
          <cell r="E3792">
            <v>8.1</v>
          </cell>
          <cell r="F3792">
            <v>8.25</v>
          </cell>
          <cell r="G3792">
            <v>8.4600000000000009</v>
          </cell>
          <cell r="H3792">
            <v>9.06</v>
          </cell>
          <cell r="I3792">
            <v>9.66</v>
          </cell>
        </row>
        <row r="3793">
          <cell r="A3793">
            <v>119890</v>
          </cell>
          <cell r="B3793" t="str">
            <v/>
          </cell>
          <cell r="C3793">
            <v>7.5</v>
          </cell>
          <cell r="D3793">
            <v>0.6</v>
          </cell>
          <cell r="E3793">
            <v>8.1</v>
          </cell>
          <cell r="F3793">
            <v>8.25</v>
          </cell>
          <cell r="G3793">
            <v>8.4600000000000009</v>
          </cell>
          <cell r="H3793">
            <v>9.06</v>
          </cell>
          <cell r="I3793">
            <v>9.66</v>
          </cell>
        </row>
        <row r="3794">
          <cell r="A3794">
            <v>119900</v>
          </cell>
          <cell r="B3794" t="str">
            <v/>
          </cell>
          <cell r="C3794">
            <v>7.5</v>
          </cell>
          <cell r="D3794">
            <v>0.6</v>
          </cell>
          <cell r="E3794">
            <v>8.1</v>
          </cell>
          <cell r="F3794">
            <v>8.25</v>
          </cell>
          <cell r="G3794">
            <v>8.4600000000000009</v>
          </cell>
          <cell r="H3794">
            <v>9.06</v>
          </cell>
          <cell r="I3794">
            <v>9.66</v>
          </cell>
        </row>
        <row r="3795">
          <cell r="A3795">
            <v>119910</v>
          </cell>
          <cell r="B3795" t="str">
            <v/>
          </cell>
          <cell r="C3795">
            <v>7.5</v>
          </cell>
          <cell r="D3795">
            <v>0.6</v>
          </cell>
          <cell r="E3795">
            <v>8.1</v>
          </cell>
          <cell r="F3795">
            <v>8.25</v>
          </cell>
          <cell r="G3795">
            <v>8.4600000000000009</v>
          </cell>
          <cell r="H3795">
            <v>9.06</v>
          </cell>
          <cell r="I3795">
            <v>9.66</v>
          </cell>
        </row>
        <row r="3796">
          <cell r="A3796">
            <v>119920</v>
          </cell>
          <cell r="B3796" t="str">
            <v/>
          </cell>
          <cell r="C3796">
            <v>7.5</v>
          </cell>
          <cell r="D3796">
            <v>0.6</v>
          </cell>
          <cell r="E3796">
            <v>8.1</v>
          </cell>
          <cell r="F3796">
            <v>8.25</v>
          </cell>
          <cell r="G3796">
            <v>8.4600000000000009</v>
          </cell>
          <cell r="H3796">
            <v>9.06</v>
          </cell>
          <cell r="I3796">
            <v>9.66</v>
          </cell>
        </row>
        <row r="3797">
          <cell r="A3797">
            <v>119930</v>
          </cell>
          <cell r="B3797" t="str">
            <v/>
          </cell>
          <cell r="C3797">
            <v>7.5</v>
          </cell>
          <cell r="D3797">
            <v>0.6</v>
          </cell>
          <cell r="E3797">
            <v>8.1</v>
          </cell>
          <cell r="F3797">
            <v>8.25</v>
          </cell>
          <cell r="G3797">
            <v>8.4600000000000009</v>
          </cell>
          <cell r="H3797">
            <v>9.06</v>
          </cell>
          <cell r="I3797">
            <v>9.66</v>
          </cell>
        </row>
        <row r="3798">
          <cell r="A3798">
            <v>119940</v>
          </cell>
          <cell r="B3798" t="str">
            <v/>
          </cell>
          <cell r="C3798">
            <v>7.5</v>
          </cell>
          <cell r="D3798">
            <v>0.6</v>
          </cell>
          <cell r="E3798">
            <v>8.1</v>
          </cell>
          <cell r="F3798">
            <v>8.25</v>
          </cell>
          <cell r="G3798">
            <v>8.4600000000000009</v>
          </cell>
          <cell r="H3798">
            <v>9.06</v>
          </cell>
          <cell r="I3798">
            <v>9.66</v>
          </cell>
        </row>
        <row r="3799">
          <cell r="A3799">
            <v>119950</v>
          </cell>
          <cell r="B3799" t="str">
            <v/>
          </cell>
          <cell r="C3799">
            <v>7.5</v>
          </cell>
          <cell r="D3799">
            <v>0.6</v>
          </cell>
          <cell r="E3799">
            <v>8.1</v>
          </cell>
          <cell r="F3799">
            <v>8.25</v>
          </cell>
          <cell r="G3799">
            <v>8.4600000000000009</v>
          </cell>
          <cell r="H3799">
            <v>9.06</v>
          </cell>
          <cell r="I3799">
            <v>9.66</v>
          </cell>
        </row>
        <row r="3800">
          <cell r="A3800">
            <v>119960</v>
          </cell>
          <cell r="B3800" t="str">
            <v/>
          </cell>
          <cell r="C3800">
            <v>7.5</v>
          </cell>
          <cell r="D3800">
            <v>0.6</v>
          </cell>
          <cell r="E3800">
            <v>8.1</v>
          </cell>
          <cell r="F3800">
            <v>8.25</v>
          </cell>
          <cell r="G3800">
            <v>8.4600000000000009</v>
          </cell>
          <cell r="H3800">
            <v>9.06</v>
          </cell>
          <cell r="I3800">
            <v>9.66</v>
          </cell>
        </row>
        <row r="3801">
          <cell r="A3801">
            <v>119970</v>
          </cell>
          <cell r="B3801" t="str">
            <v/>
          </cell>
          <cell r="C3801">
            <v>7.5</v>
          </cell>
          <cell r="D3801">
            <v>0.6</v>
          </cell>
          <cell r="E3801">
            <v>8.1</v>
          </cell>
          <cell r="F3801">
            <v>8.25</v>
          </cell>
          <cell r="G3801">
            <v>8.4600000000000009</v>
          </cell>
          <cell r="H3801">
            <v>9.06</v>
          </cell>
          <cell r="I3801">
            <v>9.66</v>
          </cell>
        </row>
        <row r="3802">
          <cell r="A3802">
            <v>119980</v>
          </cell>
          <cell r="B3802" t="str">
            <v/>
          </cell>
          <cell r="C3802">
            <v>7.5</v>
          </cell>
          <cell r="D3802">
            <v>0.6</v>
          </cell>
          <cell r="E3802">
            <v>8.1</v>
          </cell>
          <cell r="F3802">
            <v>8.25</v>
          </cell>
          <cell r="G3802">
            <v>8.4600000000000009</v>
          </cell>
          <cell r="H3802">
            <v>9.06</v>
          </cell>
          <cell r="I3802">
            <v>9.66</v>
          </cell>
        </row>
        <row r="3803">
          <cell r="A3803">
            <v>119990</v>
          </cell>
          <cell r="B3803" t="str">
            <v/>
          </cell>
          <cell r="C3803">
            <v>7.5</v>
          </cell>
          <cell r="D3803">
            <v>0.6</v>
          </cell>
          <cell r="E3803">
            <v>8.1</v>
          </cell>
          <cell r="F3803">
            <v>8.25</v>
          </cell>
          <cell r="G3803">
            <v>8.4600000000000009</v>
          </cell>
          <cell r="H3803">
            <v>9.06</v>
          </cell>
          <cell r="I3803">
            <v>9.66</v>
          </cell>
        </row>
        <row r="3804">
          <cell r="A3804">
            <v>120000</v>
          </cell>
          <cell r="B3804" t="str">
            <v/>
          </cell>
          <cell r="C3804">
            <v>7.5</v>
          </cell>
          <cell r="D3804">
            <v>0.6</v>
          </cell>
          <cell r="E3804">
            <v>8.1</v>
          </cell>
          <cell r="F3804">
            <v>8.25</v>
          </cell>
          <cell r="G3804">
            <v>8.4600000000000009</v>
          </cell>
          <cell r="H3804">
            <v>9.06</v>
          </cell>
          <cell r="I3804">
            <v>9.66</v>
          </cell>
        </row>
        <row r="3823">
          <cell r="A3823">
            <v>120000</v>
          </cell>
          <cell r="B3823" t="str">
            <v/>
          </cell>
          <cell r="C3823">
            <v>7.5</v>
          </cell>
          <cell r="D3823">
            <v>0.6</v>
          </cell>
          <cell r="E3823">
            <v>8.1</v>
          </cell>
          <cell r="F3823">
            <v>8.25</v>
          </cell>
          <cell r="G3823">
            <v>8.4600000000000009</v>
          </cell>
          <cell r="H3823">
            <v>9.06</v>
          </cell>
          <cell r="I3823">
            <v>9.66</v>
          </cell>
        </row>
        <row r="3824">
          <cell r="A3824">
            <v>120010</v>
          </cell>
          <cell r="B3824" t="str">
            <v/>
          </cell>
          <cell r="C3824">
            <v>7.5</v>
          </cell>
          <cell r="D3824">
            <v>0.6</v>
          </cell>
          <cell r="E3824">
            <v>8.1</v>
          </cell>
          <cell r="F3824">
            <v>8.25</v>
          </cell>
          <cell r="G3824">
            <v>8.4600000000000009</v>
          </cell>
          <cell r="H3824">
            <v>9.06</v>
          </cell>
          <cell r="I3824">
            <v>9.66</v>
          </cell>
        </row>
        <row r="3825">
          <cell r="A3825">
            <v>120020</v>
          </cell>
          <cell r="B3825" t="str">
            <v/>
          </cell>
          <cell r="C3825">
            <v>7.5</v>
          </cell>
          <cell r="D3825">
            <v>0.6</v>
          </cell>
          <cell r="E3825">
            <v>8.1</v>
          </cell>
          <cell r="F3825">
            <v>8.25</v>
          </cell>
          <cell r="G3825">
            <v>8.4600000000000009</v>
          </cell>
          <cell r="H3825">
            <v>9.06</v>
          </cell>
          <cell r="I3825">
            <v>9.66</v>
          </cell>
        </row>
        <row r="3826">
          <cell r="A3826">
            <v>120030</v>
          </cell>
          <cell r="B3826" t="str">
            <v/>
          </cell>
          <cell r="C3826">
            <v>7.5</v>
          </cell>
          <cell r="D3826">
            <v>0.6</v>
          </cell>
          <cell r="E3826">
            <v>8.1</v>
          </cell>
          <cell r="F3826">
            <v>8.25</v>
          </cell>
          <cell r="G3826">
            <v>8.4600000000000009</v>
          </cell>
          <cell r="H3826">
            <v>9.06</v>
          </cell>
          <cell r="I3826">
            <v>9.66</v>
          </cell>
        </row>
        <row r="3827">
          <cell r="A3827">
            <v>120040</v>
          </cell>
          <cell r="B3827" t="str">
            <v/>
          </cell>
          <cell r="C3827">
            <v>7.5</v>
          </cell>
          <cell r="D3827">
            <v>0.6</v>
          </cell>
          <cell r="E3827">
            <v>8.1</v>
          </cell>
          <cell r="F3827">
            <v>8.25</v>
          </cell>
          <cell r="G3827">
            <v>8.4600000000000009</v>
          </cell>
          <cell r="H3827">
            <v>9.06</v>
          </cell>
          <cell r="I3827">
            <v>9.66</v>
          </cell>
        </row>
        <row r="3828">
          <cell r="A3828">
            <v>120050</v>
          </cell>
          <cell r="B3828" t="str">
            <v/>
          </cell>
          <cell r="C3828">
            <v>7.5</v>
          </cell>
          <cell r="D3828">
            <v>0.6</v>
          </cell>
          <cell r="E3828">
            <v>8.1</v>
          </cell>
          <cell r="F3828">
            <v>8.25</v>
          </cell>
          <cell r="G3828">
            <v>8.4600000000000009</v>
          </cell>
          <cell r="H3828">
            <v>9.06</v>
          </cell>
          <cell r="I3828">
            <v>9.66</v>
          </cell>
        </row>
        <row r="3829">
          <cell r="A3829">
            <v>120060</v>
          </cell>
          <cell r="B3829" t="str">
            <v/>
          </cell>
          <cell r="C3829">
            <v>7.5</v>
          </cell>
          <cell r="D3829">
            <v>0.6</v>
          </cell>
          <cell r="E3829">
            <v>8.1</v>
          </cell>
          <cell r="F3829">
            <v>8.25</v>
          </cell>
          <cell r="G3829">
            <v>8.4600000000000009</v>
          </cell>
          <cell r="H3829">
            <v>9.06</v>
          </cell>
          <cell r="I3829">
            <v>9.66</v>
          </cell>
        </row>
        <row r="3830">
          <cell r="A3830">
            <v>120070</v>
          </cell>
          <cell r="B3830" t="str">
            <v/>
          </cell>
          <cell r="C3830">
            <v>7.5</v>
          </cell>
          <cell r="D3830">
            <v>0.6</v>
          </cell>
          <cell r="E3830">
            <v>8.1</v>
          </cell>
          <cell r="F3830">
            <v>8.25</v>
          </cell>
          <cell r="G3830">
            <v>8.4600000000000009</v>
          </cell>
          <cell r="H3830">
            <v>9.06</v>
          </cell>
          <cell r="I3830">
            <v>9.66</v>
          </cell>
        </row>
        <row r="3831">
          <cell r="A3831">
            <v>120080</v>
          </cell>
          <cell r="B3831" t="str">
            <v/>
          </cell>
          <cell r="C3831">
            <v>7.5</v>
          </cell>
          <cell r="D3831">
            <v>0.6</v>
          </cell>
          <cell r="E3831">
            <v>8.1</v>
          </cell>
          <cell r="F3831">
            <v>8.25</v>
          </cell>
          <cell r="G3831">
            <v>8.4600000000000009</v>
          </cell>
          <cell r="H3831">
            <v>9.06</v>
          </cell>
          <cell r="I3831">
            <v>9.66</v>
          </cell>
        </row>
        <row r="3832">
          <cell r="A3832">
            <v>120081.33</v>
          </cell>
          <cell r="B3832" t="str">
            <v>MSE</v>
          </cell>
          <cell r="C3832">
            <v>7.5</v>
          </cell>
          <cell r="D3832">
            <v>0.6</v>
          </cell>
          <cell r="E3832">
            <v>8.1</v>
          </cell>
          <cell r="F3832">
            <v>8.25</v>
          </cell>
          <cell r="G3832">
            <v>8.4600000000000009</v>
          </cell>
          <cell r="H3832">
            <v>9.06</v>
          </cell>
          <cell r="I3832">
            <v>9.66</v>
          </cell>
        </row>
        <row r="3833">
          <cell r="A3833">
            <v>120085.65</v>
          </cell>
          <cell r="B3833" t="str">
            <v>PY</v>
          </cell>
          <cell r="C3833">
            <v>7.5</v>
          </cell>
          <cell r="D3833">
            <v>0.51</v>
          </cell>
          <cell r="E3833">
            <v>8.01</v>
          </cell>
          <cell r="F3833">
            <v>8.16</v>
          </cell>
          <cell r="G3833">
            <v>8.370000000000001</v>
          </cell>
          <cell r="H3833">
            <v>8.9700000000000006</v>
          </cell>
          <cell r="I3833">
            <v>9.57</v>
          </cell>
        </row>
        <row r="3834">
          <cell r="A3834">
            <v>120090</v>
          </cell>
          <cell r="B3834" t="str">
            <v/>
          </cell>
          <cell r="C3834">
            <v>7.5</v>
          </cell>
          <cell r="D3834">
            <v>0.43</v>
          </cell>
          <cell r="E3834">
            <v>7.93</v>
          </cell>
          <cell r="F3834">
            <v>8.08</v>
          </cell>
          <cell r="G3834">
            <v>8.2900000000000009</v>
          </cell>
          <cell r="H3834">
            <v>8.89</v>
          </cell>
          <cell r="I3834">
            <v>9.49</v>
          </cell>
        </row>
        <row r="3835">
          <cell r="A3835">
            <v>120096.33</v>
          </cell>
          <cell r="B3835" t="str">
            <v>PT</v>
          </cell>
          <cell r="C3835">
            <v>7.5</v>
          </cell>
          <cell r="D3835">
            <v>0.3</v>
          </cell>
          <cell r="E3835">
            <v>7.8</v>
          </cell>
          <cell r="F3835">
            <v>7.95</v>
          </cell>
          <cell r="G3835">
            <v>8.16</v>
          </cell>
          <cell r="H3835">
            <v>8.76</v>
          </cell>
          <cell r="I3835">
            <v>9.36</v>
          </cell>
        </row>
        <row r="3836">
          <cell r="A3836">
            <v>120100</v>
          </cell>
          <cell r="B3836" t="str">
            <v/>
          </cell>
          <cell r="C3836">
            <v>7.5</v>
          </cell>
          <cell r="D3836">
            <v>0.23</v>
          </cell>
          <cell r="E3836">
            <v>7.73</v>
          </cell>
          <cell r="F3836">
            <v>7.8800000000000008</v>
          </cell>
          <cell r="G3836">
            <v>8.0900000000000016</v>
          </cell>
          <cell r="H3836">
            <v>8.6900000000000013</v>
          </cell>
          <cell r="I3836">
            <v>9.2900000000000009</v>
          </cell>
        </row>
        <row r="3837">
          <cell r="A3837">
            <v>120110</v>
          </cell>
          <cell r="B3837" t="str">
            <v/>
          </cell>
          <cell r="C3837">
            <v>7.5</v>
          </cell>
          <cell r="D3837">
            <v>0.03</v>
          </cell>
          <cell r="E3837">
            <v>7.53</v>
          </cell>
          <cell r="F3837">
            <v>7.6800000000000006</v>
          </cell>
          <cell r="G3837">
            <v>7.8900000000000006</v>
          </cell>
          <cell r="H3837">
            <v>8.49</v>
          </cell>
          <cell r="I3837">
            <v>9.09</v>
          </cell>
        </row>
        <row r="3838">
          <cell r="A3838">
            <v>120111.33</v>
          </cell>
          <cell r="B3838" t="str">
            <v>PX</v>
          </cell>
          <cell r="C3838">
            <v>7.5</v>
          </cell>
          <cell r="D3838">
            <v>0</v>
          </cell>
          <cell r="E3838">
            <v>7.5</v>
          </cell>
          <cell r="F3838">
            <v>7.65</v>
          </cell>
          <cell r="G3838">
            <v>7.86</v>
          </cell>
          <cell r="H3838">
            <v>8.4600000000000009</v>
          </cell>
          <cell r="I3838">
            <v>9.06</v>
          </cell>
        </row>
        <row r="3839">
          <cell r="A3839">
            <v>120120</v>
          </cell>
          <cell r="B3839" t="str">
            <v/>
          </cell>
          <cell r="C3839">
            <v>7.5</v>
          </cell>
          <cell r="D3839">
            <v>0</v>
          </cell>
          <cell r="E3839">
            <v>7.5</v>
          </cell>
          <cell r="F3839">
            <v>7.65</v>
          </cell>
          <cell r="G3839">
            <v>7.86</v>
          </cell>
          <cell r="H3839">
            <v>8.4600000000000009</v>
          </cell>
          <cell r="I3839">
            <v>9.06</v>
          </cell>
        </row>
        <row r="3840">
          <cell r="A3840">
            <v>120127.52</v>
          </cell>
          <cell r="B3840" t="str">
            <v/>
          </cell>
          <cell r="C3840">
            <v>7.5</v>
          </cell>
          <cell r="D3840">
            <v>0</v>
          </cell>
          <cell r="E3840">
            <v>7.5</v>
          </cell>
          <cell r="F3840">
            <v>7.65</v>
          </cell>
          <cell r="G3840">
            <v>7.86</v>
          </cell>
          <cell r="H3840">
            <v>8.4600000000000009</v>
          </cell>
          <cell r="I3840">
            <v>9.06</v>
          </cell>
        </row>
        <row r="3842">
          <cell r="A3842">
            <v>120199.58</v>
          </cell>
          <cell r="B3842" t="str">
            <v/>
          </cell>
          <cell r="C3842">
            <v>7.5</v>
          </cell>
          <cell r="D3842">
            <v>0</v>
          </cell>
          <cell r="E3842">
            <v>7.5</v>
          </cell>
          <cell r="F3842">
            <v>7.65</v>
          </cell>
          <cell r="G3842">
            <v>7.86</v>
          </cell>
          <cell r="H3842">
            <v>8.4600000000000009</v>
          </cell>
          <cell r="I3842">
            <v>9.06</v>
          </cell>
        </row>
        <row r="3843">
          <cell r="A3843">
            <v>120210</v>
          </cell>
          <cell r="B3843" t="str">
            <v/>
          </cell>
          <cell r="C3843">
            <v>7.5</v>
          </cell>
          <cell r="D3843">
            <v>0</v>
          </cell>
          <cell r="E3843">
            <v>7.5</v>
          </cell>
          <cell r="F3843">
            <v>7.65</v>
          </cell>
          <cell r="G3843">
            <v>7.86</v>
          </cell>
          <cell r="H3843">
            <v>8.4600000000000009</v>
          </cell>
          <cell r="I3843">
            <v>9.06</v>
          </cell>
        </row>
        <row r="3844">
          <cell r="A3844">
            <v>120220</v>
          </cell>
          <cell r="B3844" t="str">
            <v/>
          </cell>
          <cell r="C3844">
            <v>7.5</v>
          </cell>
          <cell r="D3844">
            <v>0</v>
          </cell>
          <cell r="E3844">
            <v>7.5</v>
          </cell>
          <cell r="F3844">
            <v>7.65</v>
          </cell>
          <cell r="G3844">
            <v>7.86</v>
          </cell>
          <cell r="H3844">
            <v>8.4600000000000009</v>
          </cell>
          <cell r="I3844">
            <v>9.06</v>
          </cell>
        </row>
        <row r="3845">
          <cell r="A3845">
            <v>120230</v>
          </cell>
          <cell r="B3845" t="str">
            <v/>
          </cell>
          <cell r="C3845">
            <v>7.5</v>
          </cell>
          <cell r="D3845">
            <v>0</v>
          </cell>
          <cell r="E3845">
            <v>7.5</v>
          </cell>
          <cell r="F3845">
            <v>7.65</v>
          </cell>
          <cell r="G3845">
            <v>7.86</v>
          </cell>
          <cell r="H3845">
            <v>8.4600000000000009</v>
          </cell>
          <cell r="I3845">
            <v>9.06</v>
          </cell>
        </row>
        <row r="3846">
          <cell r="A3846">
            <v>120240</v>
          </cell>
          <cell r="B3846" t="str">
            <v/>
          </cell>
          <cell r="C3846">
            <v>7.5</v>
          </cell>
          <cell r="D3846">
            <v>0</v>
          </cell>
          <cell r="E3846">
            <v>7.5</v>
          </cell>
          <cell r="F3846">
            <v>7.65</v>
          </cell>
          <cell r="G3846">
            <v>7.86</v>
          </cell>
          <cell r="H3846">
            <v>8.4600000000000009</v>
          </cell>
          <cell r="I3846">
            <v>9.06</v>
          </cell>
        </row>
        <row r="3847">
          <cell r="A3847">
            <v>120250</v>
          </cell>
          <cell r="B3847" t="str">
            <v/>
          </cell>
          <cell r="C3847">
            <v>7.5</v>
          </cell>
          <cell r="D3847">
            <v>0</v>
          </cell>
          <cell r="E3847">
            <v>7.5</v>
          </cell>
          <cell r="F3847">
            <v>7.65</v>
          </cell>
          <cell r="G3847">
            <v>7.86</v>
          </cell>
          <cell r="H3847">
            <v>8.4600000000000009</v>
          </cell>
          <cell r="I3847">
            <v>9.06</v>
          </cell>
        </row>
        <row r="3848">
          <cell r="A3848">
            <v>120260</v>
          </cell>
          <cell r="B3848" t="str">
            <v/>
          </cell>
          <cell r="C3848">
            <v>7.5</v>
          </cell>
          <cell r="D3848">
            <v>0</v>
          </cell>
          <cell r="E3848">
            <v>7.5</v>
          </cell>
          <cell r="F3848">
            <v>7.65</v>
          </cell>
          <cell r="G3848">
            <v>7.86</v>
          </cell>
          <cell r="H3848">
            <v>8.4600000000000009</v>
          </cell>
          <cell r="I3848">
            <v>9.06</v>
          </cell>
        </row>
        <row r="3849">
          <cell r="A3849">
            <v>120270</v>
          </cell>
          <cell r="B3849" t="str">
            <v/>
          </cell>
          <cell r="C3849">
            <v>7.5</v>
          </cell>
          <cell r="D3849">
            <v>0</v>
          </cell>
          <cell r="E3849">
            <v>7.5</v>
          </cell>
          <cell r="F3849">
            <v>7.65</v>
          </cell>
          <cell r="G3849">
            <v>7.86</v>
          </cell>
          <cell r="H3849">
            <v>8.4600000000000009</v>
          </cell>
          <cell r="I3849">
            <v>9.06</v>
          </cell>
        </row>
        <row r="3850">
          <cell r="A3850">
            <v>120280</v>
          </cell>
          <cell r="B3850" t="str">
            <v/>
          </cell>
          <cell r="C3850">
            <v>7.5</v>
          </cell>
          <cell r="D3850">
            <v>0</v>
          </cell>
          <cell r="E3850">
            <v>7.5</v>
          </cell>
          <cell r="F3850">
            <v>7.65</v>
          </cell>
          <cell r="G3850">
            <v>7.86</v>
          </cell>
          <cell r="H3850">
            <v>8.4600000000000009</v>
          </cell>
          <cell r="I3850">
            <v>9.06</v>
          </cell>
        </row>
        <row r="3851">
          <cell r="A3851">
            <v>120290</v>
          </cell>
          <cell r="B3851" t="str">
            <v/>
          </cell>
          <cell r="C3851">
            <v>7.5</v>
          </cell>
          <cell r="D3851">
            <v>0</v>
          </cell>
          <cell r="E3851">
            <v>7.5</v>
          </cell>
          <cell r="F3851">
            <v>7.65</v>
          </cell>
          <cell r="G3851">
            <v>7.86</v>
          </cell>
          <cell r="H3851">
            <v>8.4600000000000009</v>
          </cell>
          <cell r="I3851">
            <v>9.06</v>
          </cell>
        </row>
        <row r="3852">
          <cell r="A3852">
            <v>120295.69</v>
          </cell>
          <cell r="B3852" t="str">
            <v>BS</v>
          </cell>
          <cell r="C3852">
            <v>7.5</v>
          </cell>
          <cell r="D3852">
            <v>0</v>
          </cell>
          <cell r="E3852">
            <v>7.5</v>
          </cell>
          <cell r="F3852">
            <v>7.65</v>
          </cell>
          <cell r="G3852">
            <v>7.86</v>
          </cell>
          <cell r="H3852">
            <v>8.4600000000000009</v>
          </cell>
          <cell r="I3852">
            <v>9.06</v>
          </cell>
        </row>
        <row r="3853">
          <cell r="A3853">
            <v>120300</v>
          </cell>
          <cell r="B3853" t="str">
            <v/>
          </cell>
          <cell r="C3853">
            <v>7.5</v>
          </cell>
          <cell r="D3853">
            <v>0</v>
          </cell>
          <cell r="E3853">
            <v>7.5</v>
          </cell>
          <cell r="F3853">
            <v>7.65</v>
          </cell>
          <cell r="G3853">
            <v>7.86</v>
          </cell>
          <cell r="H3853">
            <v>8.4600000000000009</v>
          </cell>
          <cell r="I3853">
            <v>9.06</v>
          </cell>
        </row>
        <row r="3854">
          <cell r="A3854">
            <v>120310</v>
          </cell>
          <cell r="B3854" t="str">
            <v/>
          </cell>
          <cell r="C3854">
            <v>7.5</v>
          </cell>
          <cell r="D3854">
            <v>0</v>
          </cell>
          <cell r="E3854">
            <v>7.5</v>
          </cell>
          <cell r="F3854">
            <v>7.65</v>
          </cell>
          <cell r="G3854">
            <v>7.86</v>
          </cell>
          <cell r="H3854">
            <v>8.4600000000000009</v>
          </cell>
          <cell r="I3854">
            <v>9.06</v>
          </cell>
        </row>
        <row r="3855">
          <cell r="A3855">
            <v>120320</v>
          </cell>
          <cell r="B3855" t="str">
            <v/>
          </cell>
          <cell r="C3855">
            <v>7.5</v>
          </cell>
          <cell r="D3855">
            <v>0</v>
          </cell>
          <cell r="E3855">
            <v>7.5</v>
          </cell>
          <cell r="F3855">
            <v>7.65</v>
          </cell>
          <cell r="G3855">
            <v>7.86</v>
          </cell>
          <cell r="H3855">
            <v>8.4600000000000009</v>
          </cell>
          <cell r="I3855">
            <v>9.06</v>
          </cell>
        </row>
        <row r="3856">
          <cell r="A3856">
            <v>120330</v>
          </cell>
          <cell r="B3856" t="str">
            <v/>
          </cell>
          <cell r="C3856">
            <v>7.5</v>
          </cell>
          <cell r="D3856">
            <v>0.09</v>
          </cell>
          <cell r="E3856">
            <v>7.59</v>
          </cell>
          <cell r="F3856">
            <v>7.74</v>
          </cell>
          <cell r="G3856">
            <v>7.95</v>
          </cell>
          <cell r="H3856">
            <v>8.5500000000000007</v>
          </cell>
          <cell r="I3856">
            <v>9.15</v>
          </cell>
        </row>
        <row r="3857">
          <cell r="A3857">
            <v>120340</v>
          </cell>
          <cell r="B3857" t="str">
            <v/>
          </cell>
          <cell r="C3857">
            <v>7.5</v>
          </cell>
          <cell r="D3857">
            <v>0.28999999999999998</v>
          </cell>
          <cell r="E3857">
            <v>7.79</v>
          </cell>
          <cell r="F3857">
            <v>7.94</v>
          </cell>
          <cell r="G3857">
            <v>8.15</v>
          </cell>
          <cell r="H3857">
            <v>8.75</v>
          </cell>
          <cell r="I3857">
            <v>9.35</v>
          </cell>
        </row>
        <row r="3858">
          <cell r="A3858">
            <v>120340.69</v>
          </cell>
          <cell r="B3858" t="str">
            <v>PC</v>
          </cell>
          <cell r="C3858">
            <v>7.5</v>
          </cell>
          <cell r="D3858">
            <v>0.3</v>
          </cell>
          <cell r="E3858">
            <v>7.8</v>
          </cell>
          <cell r="F3858">
            <v>7.95</v>
          </cell>
          <cell r="G3858">
            <v>8.16</v>
          </cell>
          <cell r="H3858">
            <v>8.76</v>
          </cell>
          <cell r="I3858">
            <v>9.36</v>
          </cell>
        </row>
        <row r="3859">
          <cell r="A3859">
            <v>120350</v>
          </cell>
          <cell r="B3859" t="str">
            <v/>
          </cell>
          <cell r="C3859">
            <v>7.5</v>
          </cell>
          <cell r="D3859">
            <v>0.49</v>
          </cell>
          <cell r="E3859">
            <v>7.99</v>
          </cell>
          <cell r="F3859">
            <v>8.14</v>
          </cell>
          <cell r="G3859">
            <v>8.3500000000000014</v>
          </cell>
          <cell r="H3859">
            <v>8.9500000000000011</v>
          </cell>
          <cell r="I3859">
            <v>9.5500000000000007</v>
          </cell>
        </row>
        <row r="3860">
          <cell r="A3860">
            <v>120355.69</v>
          </cell>
          <cell r="B3860" t="str">
            <v>PY - MSE</v>
          </cell>
          <cell r="C3860">
            <v>7.5</v>
          </cell>
          <cell r="D3860">
            <v>0.6</v>
          </cell>
          <cell r="E3860">
            <v>8.1</v>
          </cell>
          <cell r="F3860">
            <v>8.25</v>
          </cell>
          <cell r="G3860">
            <v>8.4600000000000009</v>
          </cell>
          <cell r="H3860">
            <v>9.06</v>
          </cell>
          <cell r="I3860">
            <v>9.66</v>
          </cell>
        </row>
        <row r="3861">
          <cell r="A3861">
            <v>120360</v>
          </cell>
          <cell r="B3861" t="str">
            <v/>
          </cell>
          <cell r="C3861">
            <v>7.5</v>
          </cell>
          <cell r="D3861">
            <v>0.6</v>
          </cell>
          <cell r="E3861">
            <v>8.1</v>
          </cell>
          <cell r="F3861">
            <v>8.25</v>
          </cell>
          <cell r="G3861">
            <v>8.4600000000000009</v>
          </cell>
          <cell r="H3861">
            <v>9.06</v>
          </cell>
          <cell r="I3861">
            <v>9.66</v>
          </cell>
        </row>
        <row r="3862">
          <cell r="A3862">
            <v>120370</v>
          </cell>
          <cell r="B3862" t="str">
            <v/>
          </cell>
          <cell r="C3862">
            <v>7.5</v>
          </cell>
          <cell r="D3862">
            <v>0.6</v>
          </cell>
          <cell r="E3862">
            <v>8.1</v>
          </cell>
          <cell r="F3862">
            <v>8.25</v>
          </cell>
          <cell r="G3862">
            <v>8.4600000000000009</v>
          </cell>
          <cell r="H3862">
            <v>9.06</v>
          </cell>
          <cell r="I3862">
            <v>9.66</v>
          </cell>
        </row>
        <row r="3863">
          <cell r="A3863">
            <v>120380</v>
          </cell>
          <cell r="B3863" t="str">
            <v/>
          </cell>
          <cell r="C3863">
            <v>7.5</v>
          </cell>
          <cell r="D3863">
            <v>0.6</v>
          </cell>
          <cell r="E3863">
            <v>8.1</v>
          </cell>
          <cell r="F3863">
            <v>8.25</v>
          </cell>
          <cell r="G3863">
            <v>8.4600000000000009</v>
          </cell>
          <cell r="H3863">
            <v>9.06</v>
          </cell>
          <cell r="I3863">
            <v>9.66</v>
          </cell>
        </row>
        <row r="3864">
          <cell r="A3864">
            <v>120390</v>
          </cell>
          <cell r="B3864" t="str">
            <v/>
          </cell>
          <cell r="C3864">
            <v>7.5</v>
          </cell>
          <cell r="D3864">
            <v>0.6</v>
          </cell>
          <cell r="E3864">
            <v>8.1</v>
          </cell>
          <cell r="F3864">
            <v>8.25</v>
          </cell>
          <cell r="G3864">
            <v>8.4600000000000009</v>
          </cell>
          <cell r="H3864">
            <v>9.06</v>
          </cell>
          <cell r="I3864">
            <v>9.66</v>
          </cell>
        </row>
        <row r="3865">
          <cell r="A3865">
            <v>120400</v>
          </cell>
          <cell r="B3865" t="str">
            <v/>
          </cell>
          <cell r="C3865">
            <v>7.5</v>
          </cell>
          <cell r="D3865">
            <v>0.6</v>
          </cell>
          <cell r="E3865">
            <v>8.1</v>
          </cell>
          <cell r="F3865">
            <v>8.25</v>
          </cell>
          <cell r="G3865">
            <v>8.4600000000000009</v>
          </cell>
          <cell r="H3865">
            <v>9.06</v>
          </cell>
          <cell r="I3865">
            <v>9.66</v>
          </cell>
        </row>
        <row r="3866">
          <cell r="A3866">
            <v>120410</v>
          </cell>
          <cell r="B3866" t="str">
            <v/>
          </cell>
          <cell r="C3866">
            <v>7.5</v>
          </cell>
          <cell r="D3866">
            <v>0.6</v>
          </cell>
          <cell r="E3866">
            <v>8.1</v>
          </cell>
          <cell r="F3866">
            <v>8.25</v>
          </cell>
          <cell r="G3866">
            <v>8.4600000000000009</v>
          </cell>
          <cell r="H3866">
            <v>9.06</v>
          </cell>
          <cell r="I3866">
            <v>9.66</v>
          </cell>
        </row>
        <row r="3867">
          <cell r="A3867">
            <v>120420</v>
          </cell>
          <cell r="B3867" t="str">
            <v/>
          </cell>
          <cell r="C3867">
            <v>7.5</v>
          </cell>
          <cell r="D3867">
            <v>0.6</v>
          </cell>
          <cell r="E3867">
            <v>8.1</v>
          </cell>
          <cell r="F3867">
            <v>8.25</v>
          </cell>
          <cell r="G3867">
            <v>8.4600000000000009</v>
          </cell>
          <cell r="H3867">
            <v>9.06</v>
          </cell>
          <cell r="I3867">
            <v>9.66</v>
          </cell>
        </row>
        <row r="3868">
          <cell r="A3868">
            <v>120430</v>
          </cell>
          <cell r="B3868" t="str">
            <v/>
          </cell>
          <cell r="C3868">
            <v>7.5</v>
          </cell>
          <cell r="D3868">
            <v>0.6</v>
          </cell>
          <cell r="E3868">
            <v>8.1</v>
          </cell>
          <cell r="F3868">
            <v>8.25</v>
          </cell>
          <cell r="G3868">
            <v>8.4600000000000009</v>
          </cell>
          <cell r="H3868">
            <v>9.06</v>
          </cell>
          <cell r="I3868">
            <v>9.66</v>
          </cell>
        </row>
        <row r="3869">
          <cell r="A3869">
            <v>120440</v>
          </cell>
          <cell r="B3869" t="str">
            <v/>
          </cell>
          <cell r="C3869">
            <v>7.5</v>
          </cell>
          <cell r="D3869">
            <v>0.6</v>
          </cell>
          <cell r="E3869">
            <v>8.1</v>
          </cell>
          <cell r="F3869">
            <v>8.25</v>
          </cell>
          <cell r="G3869">
            <v>8.4600000000000009</v>
          </cell>
          <cell r="H3869">
            <v>9.06</v>
          </cell>
          <cell r="I3869">
            <v>9.66</v>
          </cell>
        </row>
        <row r="3870">
          <cell r="A3870">
            <v>120450</v>
          </cell>
          <cell r="B3870" t="str">
            <v/>
          </cell>
          <cell r="C3870">
            <v>7.5</v>
          </cell>
          <cell r="D3870">
            <v>0.6</v>
          </cell>
          <cell r="E3870">
            <v>8.1</v>
          </cell>
          <cell r="F3870">
            <v>8.25</v>
          </cell>
          <cell r="G3870">
            <v>8.4600000000000009</v>
          </cell>
          <cell r="H3870">
            <v>9.06</v>
          </cell>
          <cell r="I3870">
            <v>9.66</v>
          </cell>
        </row>
        <row r="3871">
          <cell r="A3871">
            <v>120460</v>
          </cell>
          <cell r="B3871" t="str">
            <v/>
          </cell>
          <cell r="C3871">
            <v>7.5</v>
          </cell>
          <cell r="D3871">
            <v>0.6</v>
          </cell>
          <cell r="E3871">
            <v>8.1</v>
          </cell>
          <cell r="F3871">
            <v>8.25</v>
          </cell>
          <cell r="G3871">
            <v>8.4600000000000009</v>
          </cell>
          <cell r="H3871">
            <v>9.06</v>
          </cell>
          <cell r="I3871">
            <v>9.66</v>
          </cell>
        </row>
        <row r="3872">
          <cell r="A3872">
            <v>120470</v>
          </cell>
          <cell r="B3872" t="str">
            <v/>
          </cell>
          <cell r="C3872">
            <v>7.5</v>
          </cell>
          <cell r="D3872">
            <v>0.6</v>
          </cell>
          <cell r="E3872">
            <v>8.1</v>
          </cell>
          <cell r="F3872">
            <v>8.25</v>
          </cell>
          <cell r="G3872">
            <v>8.4600000000000009</v>
          </cell>
          <cell r="H3872">
            <v>9.06</v>
          </cell>
          <cell r="I3872">
            <v>9.66</v>
          </cell>
        </row>
        <row r="3873">
          <cell r="A3873">
            <v>120480</v>
          </cell>
          <cell r="B3873" t="str">
            <v/>
          </cell>
          <cell r="C3873">
            <v>7.5</v>
          </cell>
          <cell r="D3873">
            <v>0.6</v>
          </cell>
          <cell r="E3873">
            <v>8.1</v>
          </cell>
          <cell r="F3873">
            <v>8.25</v>
          </cell>
          <cell r="G3873">
            <v>8.4600000000000009</v>
          </cell>
          <cell r="H3873">
            <v>9.06</v>
          </cell>
          <cell r="I3873">
            <v>9.66</v>
          </cell>
        </row>
        <row r="3874">
          <cell r="A3874">
            <v>120490</v>
          </cell>
          <cell r="B3874" t="str">
            <v/>
          </cell>
          <cell r="C3874">
            <v>7.5</v>
          </cell>
          <cell r="D3874">
            <v>0.6</v>
          </cell>
          <cell r="E3874">
            <v>8.1</v>
          </cell>
          <cell r="F3874">
            <v>8.25</v>
          </cell>
          <cell r="G3874">
            <v>8.4600000000000009</v>
          </cell>
          <cell r="H3874">
            <v>9.06</v>
          </cell>
          <cell r="I3874">
            <v>9.66</v>
          </cell>
        </row>
        <row r="3875">
          <cell r="A3875">
            <v>120500</v>
          </cell>
          <cell r="B3875" t="str">
            <v/>
          </cell>
          <cell r="C3875">
            <v>7.5</v>
          </cell>
          <cell r="D3875">
            <v>0.6</v>
          </cell>
          <cell r="E3875">
            <v>8.1</v>
          </cell>
          <cell r="F3875">
            <v>8.25</v>
          </cell>
          <cell r="G3875">
            <v>8.4600000000000009</v>
          </cell>
          <cell r="H3875">
            <v>9.06</v>
          </cell>
          <cell r="I3875">
            <v>9.66</v>
          </cell>
        </row>
        <row r="3876">
          <cell r="A3876">
            <v>120510</v>
          </cell>
          <cell r="B3876" t="str">
            <v/>
          </cell>
          <cell r="C3876">
            <v>7.5</v>
          </cell>
          <cell r="D3876">
            <v>0.6</v>
          </cell>
          <cell r="E3876">
            <v>8.1</v>
          </cell>
          <cell r="F3876">
            <v>8.25</v>
          </cell>
          <cell r="G3876">
            <v>8.4600000000000009</v>
          </cell>
          <cell r="H3876">
            <v>9.06</v>
          </cell>
          <cell r="I3876">
            <v>9.66</v>
          </cell>
        </row>
        <row r="3877">
          <cell r="A3877">
            <v>120520</v>
          </cell>
          <cell r="B3877" t="str">
            <v/>
          </cell>
          <cell r="C3877">
            <v>7.5</v>
          </cell>
          <cell r="D3877">
            <v>0.6</v>
          </cell>
          <cell r="E3877">
            <v>8.1</v>
          </cell>
          <cell r="F3877">
            <v>8.25</v>
          </cell>
          <cell r="G3877">
            <v>8.4600000000000009</v>
          </cell>
          <cell r="H3877">
            <v>9.06</v>
          </cell>
          <cell r="I3877">
            <v>9.66</v>
          </cell>
        </row>
        <row r="3878">
          <cell r="A3878">
            <v>120530</v>
          </cell>
          <cell r="B3878" t="str">
            <v/>
          </cell>
          <cell r="C3878">
            <v>7.5</v>
          </cell>
          <cell r="D3878">
            <v>0.6</v>
          </cell>
          <cell r="E3878">
            <v>8.1</v>
          </cell>
          <cell r="F3878">
            <v>8.25</v>
          </cell>
          <cell r="G3878">
            <v>8.4600000000000009</v>
          </cell>
          <cell r="H3878">
            <v>9.06</v>
          </cell>
          <cell r="I3878">
            <v>9.66</v>
          </cell>
        </row>
        <row r="3879">
          <cell r="A3879">
            <v>120535.72</v>
          </cell>
          <cell r="B3879" t="str">
            <v>PY - MSE</v>
          </cell>
          <cell r="C3879">
            <v>7.5</v>
          </cell>
          <cell r="D3879">
            <v>0.6</v>
          </cell>
          <cell r="E3879">
            <v>8.1</v>
          </cell>
          <cell r="F3879">
            <v>8.25</v>
          </cell>
          <cell r="G3879">
            <v>8.4600000000000009</v>
          </cell>
          <cell r="H3879">
            <v>9.06</v>
          </cell>
          <cell r="I3879">
            <v>9.66</v>
          </cell>
        </row>
        <row r="3880">
          <cell r="A3880">
            <v>120540</v>
          </cell>
          <cell r="B3880" t="str">
            <v/>
          </cell>
          <cell r="C3880">
            <v>7.5</v>
          </cell>
          <cell r="D3880">
            <v>0.51</v>
          </cell>
          <cell r="E3880">
            <v>8.01</v>
          </cell>
          <cell r="F3880">
            <v>8.16</v>
          </cell>
          <cell r="G3880">
            <v>8.370000000000001</v>
          </cell>
          <cell r="H3880">
            <v>8.9700000000000006</v>
          </cell>
          <cell r="I3880">
            <v>9.57</v>
          </cell>
        </row>
        <row r="3881">
          <cell r="A3881">
            <v>120550</v>
          </cell>
          <cell r="B3881" t="str">
            <v/>
          </cell>
          <cell r="C3881">
            <v>7.5</v>
          </cell>
          <cell r="D3881">
            <v>0.31</v>
          </cell>
          <cell r="E3881">
            <v>7.81</v>
          </cell>
          <cell r="F3881">
            <v>7.96</v>
          </cell>
          <cell r="G3881">
            <v>8.17</v>
          </cell>
          <cell r="H3881">
            <v>8.77</v>
          </cell>
          <cell r="I3881">
            <v>9.3699999999999992</v>
          </cell>
        </row>
        <row r="3882">
          <cell r="A3882">
            <v>120550.72</v>
          </cell>
          <cell r="B3882" t="str">
            <v>PT</v>
          </cell>
          <cell r="C3882">
            <v>7.5</v>
          </cell>
          <cell r="D3882">
            <v>0.3</v>
          </cell>
          <cell r="E3882">
            <v>7.8</v>
          </cell>
          <cell r="F3882">
            <v>7.95</v>
          </cell>
          <cell r="G3882">
            <v>8.16</v>
          </cell>
          <cell r="H3882">
            <v>8.76</v>
          </cell>
          <cell r="I3882">
            <v>9.36</v>
          </cell>
        </row>
        <row r="3883">
          <cell r="A3883">
            <v>120560</v>
          </cell>
          <cell r="B3883" t="str">
            <v/>
          </cell>
          <cell r="C3883">
            <v>7.5</v>
          </cell>
          <cell r="D3883">
            <v>0.11</v>
          </cell>
          <cell r="E3883">
            <v>7.61</v>
          </cell>
          <cell r="F3883">
            <v>7.7600000000000007</v>
          </cell>
          <cell r="G3883">
            <v>7.9700000000000006</v>
          </cell>
          <cell r="H3883">
            <v>8.57</v>
          </cell>
          <cell r="I3883">
            <v>9.17</v>
          </cell>
        </row>
        <row r="3884">
          <cell r="A3884">
            <v>120565.72</v>
          </cell>
          <cell r="B3884" t="str">
            <v>PX</v>
          </cell>
          <cell r="C3884">
            <v>7.5</v>
          </cell>
          <cell r="D3884">
            <v>0</v>
          </cell>
          <cell r="E3884">
            <v>7.5</v>
          </cell>
          <cell r="F3884">
            <v>7.65</v>
          </cell>
          <cell r="G3884">
            <v>7.86</v>
          </cell>
          <cell r="H3884">
            <v>8.4600000000000009</v>
          </cell>
          <cell r="I3884">
            <v>9.06</v>
          </cell>
        </row>
        <row r="3885">
          <cell r="A3885">
            <v>120570</v>
          </cell>
          <cell r="B3885" t="str">
            <v/>
          </cell>
          <cell r="C3885">
            <v>7.5</v>
          </cell>
          <cell r="D3885">
            <v>0</v>
          </cell>
          <cell r="E3885">
            <v>7.5</v>
          </cell>
          <cell r="F3885">
            <v>7.65</v>
          </cell>
          <cell r="G3885">
            <v>7.86</v>
          </cell>
          <cell r="H3885">
            <v>8.4600000000000009</v>
          </cell>
          <cell r="I3885">
            <v>9.06</v>
          </cell>
        </row>
        <row r="3886">
          <cell r="A3886">
            <v>120580</v>
          </cell>
          <cell r="B3886" t="str">
            <v/>
          </cell>
          <cell r="C3886">
            <v>7.5</v>
          </cell>
          <cell r="D3886">
            <v>0</v>
          </cell>
          <cell r="E3886">
            <v>7.5</v>
          </cell>
          <cell r="F3886">
            <v>7.65</v>
          </cell>
          <cell r="G3886">
            <v>7.86</v>
          </cell>
          <cell r="H3886">
            <v>8.4600000000000009</v>
          </cell>
          <cell r="I3886">
            <v>9.06</v>
          </cell>
        </row>
        <row r="3887">
          <cell r="A3887">
            <v>120590</v>
          </cell>
          <cell r="B3887" t="str">
            <v/>
          </cell>
          <cell r="C3887">
            <v>7.5</v>
          </cell>
          <cell r="D3887">
            <v>0</v>
          </cell>
          <cell r="E3887">
            <v>7.5</v>
          </cell>
          <cell r="F3887">
            <v>7.65</v>
          </cell>
          <cell r="G3887">
            <v>7.86</v>
          </cell>
          <cell r="H3887">
            <v>8.4600000000000009</v>
          </cell>
          <cell r="I3887">
            <v>9.06</v>
          </cell>
        </row>
        <row r="3888">
          <cell r="A3888">
            <v>120595.72</v>
          </cell>
          <cell r="B3888" t="str">
            <v>BS</v>
          </cell>
          <cell r="C3888">
            <v>7.5</v>
          </cell>
          <cell r="D3888">
            <v>0</v>
          </cell>
          <cell r="E3888">
            <v>7.5</v>
          </cell>
          <cell r="F3888">
            <v>7.65</v>
          </cell>
          <cell r="G3888">
            <v>7.86</v>
          </cell>
          <cell r="H3888">
            <v>8.4600000000000009</v>
          </cell>
          <cell r="I3888">
            <v>9.06</v>
          </cell>
        </row>
        <row r="3889">
          <cell r="A3889">
            <v>120600</v>
          </cell>
          <cell r="B3889" t="str">
            <v/>
          </cell>
          <cell r="C3889">
            <v>7.5</v>
          </cell>
          <cell r="D3889">
            <v>0</v>
          </cell>
          <cell r="E3889">
            <v>7.5</v>
          </cell>
          <cell r="F3889">
            <v>7.65</v>
          </cell>
          <cell r="G3889">
            <v>7.86</v>
          </cell>
          <cell r="H3889">
            <v>8.4600000000000009</v>
          </cell>
          <cell r="I3889">
            <v>9.06</v>
          </cell>
        </row>
        <row r="3890">
          <cell r="A3890">
            <v>120610</v>
          </cell>
          <cell r="B3890" t="str">
            <v/>
          </cell>
          <cell r="C3890">
            <v>7.5</v>
          </cell>
          <cell r="D3890">
            <v>0</v>
          </cell>
          <cell r="E3890">
            <v>7.5</v>
          </cell>
          <cell r="F3890">
            <v>7.65</v>
          </cell>
          <cell r="G3890">
            <v>7.86</v>
          </cell>
          <cell r="H3890">
            <v>8.4600000000000009</v>
          </cell>
          <cell r="I3890">
            <v>9.06</v>
          </cell>
        </row>
        <row r="3891">
          <cell r="A3891">
            <v>120620</v>
          </cell>
          <cell r="B3891" t="str">
            <v/>
          </cell>
          <cell r="C3891">
            <v>7.5</v>
          </cell>
          <cell r="D3891">
            <v>0</v>
          </cell>
          <cell r="E3891">
            <v>7.5</v>
          </cell>
          <cell r="F3891">
            <v>7.65</v>
          </cell>
          <cell r="G3891">
            <v>7.86</v>
          </cell>
          <cell r="H3891">
            <v>8.4600000000000009</v>
          </cell>
          <cell r="I3891">
            <v>9.06</v>
          </cell>
        </row>
        <row r="3892">
          <cell r="A3892">
            <v>120630</v>
          </cell>
          <cell r="B3892" t="str">
            <v/>
          </cell>
          <cell r="C3892">
            <v>7.5</v>
          </cell>
          <cell r="D3892">
            <v>0</v>
          </cell>
          <cell r="E3892">
            <v>7.5</v>
          </cell>
          <cell r="F3892">
            <v>7.65</v>
          </cell>
          <cell r="G3892">
            <v>7.86</v>
          </cell>
          <cell r="H3892">
            <v>8.4600000000000009</v>
          </cell>
          <cell r="I3892">
            <v>9.06</v>
          </cell>
        </row>
        <row r="3893">
          <cell r="A3893">
            <v>120640</v>
          </cell>
          <cell r="B3893" t="str">
            <v/>
          </cell>
          <cell r="C3893">
            <v>7.5</v>
          </cell>
          <cell r="D3893">
            <v>0</v>
          </cell>
          <cell r="E3893">
            <v>7.5</v>
          </cell>
          <cell r="F3893">
            <v>7.65</v>
          </cell>
          <cell r="G3893">
            <v>7.86</v>
          </cell>
          <cell r="H3893">
            <v>8.4600000000000009</v>
          </cell>
          <cell r="I3893">
            <v>9.06</v>
          </cell>
        </row>
        <row r="3894">
          <cell r="A3894">
            <v>120650</v>
          </cell>
          <cell r="B3894" t="str">
            <v/>
          </cell>
          <cell r="C3894">
            <v>7.5</v>
          </cell>
          <cell r="D3894">
            <v>0</v>
          </cell>
          <cell r="E3894">
            <v>7.5</v>
          </cell>
          <cell r="F3894">
            <v>7.65</v>
          </cell>
          <cell r="G3894">
            <v>7.86</v>
          </cell>
          <cell r="H3894">
            <v>8.4600000000000009</v>
          </cell>
          <cell r="I3894">
            <v>9.06</v>
          </cell>
        </row>
        <row r="3895">
          <cell r="A3895">
            <v>120660</v>
          </cell>
          <cell r="B3895" t="str">
            <v/>
          </cell>
          <cell r="C3895">
            <v>7.5</v>
          </cell>
          <cell r="D3895">
            <v>0</v>
          </cell>
          <cell r="E3895">
            <v>7.5</v>
          </cell>
          <cell r="F3895">
            <v>7.65</v>
          </cell>
          <cell r="G3895">
            <v>7.86</v>
          </cell>
          <cell r="H3895">
            <v>8.4600000000000009</v>
          </cell>
          <cell r="I3895">
            <v>9.06</v>
          </cell>
        </row>
        <row r="3896">
          <cell r="A3896">
            <v>120670</v>
          </cell>
          <cell r="B3896" t="str">
            <v/>
          </cell>
          <cell r="C3896">
            <v>7.5</v>
          </cell>
          <cell r="D3896">
            <v>0</v>
          </cell>
          <cell r="E3896">
            <v>7.5</v>
          </cell>
          <cell r="F3896">
            <v>7.65</v>
          </cell>
          <cell r="G3896">
            <v>7.86</v>
          </cell>
          <cell r="H3896">
            <v>8.4600000000000009</v>
          </cell>
          <cell r="I3896">
            <v>9.06</v>
          </cell>
        </row>
        <row r="3897">
          <cell r="A3897">
            <v>120680</v>
          </cell>
          <cell r="B3897" t="str">
            <v/>
          </cell>
          <cell r="C3897">
            <v>7.5</v>
          </cell>
          <cell r="D3897">
            <v>0</v>
          </cell>
          <cell r="E3897">
            <v>7.5</v>
          </cell>
          <cell r="F3897">
            <v>7.65</v>
          </cell>
          <cell r="G3897">
            <v>7.86</v>
          </cell>
          <cell r="H3897">
            <v>8.4600000000000009</v>
          </cell>
          <cell r="I3897">
            <v>9.06</v>
          </cell>
        </row>
        <row r="3898">
          <cell r="A3898">
            <v>120690</v>
          </cell>
          <cell r="B3898" t="str">
            <v/>
          </cell>
          <cell r="C3898">
            <v>7.5</v>
          </cell>
          <cell r="D3898">
            <v>0</v>
          </cell>
          <cell r="E3898">
            <v>7.5</v>
          </cell>
          <cell r="F3898">
            <v>7.65</v>
          </cell>
          <cell r="G3898">
            <v>7.86</v>
          </cell>
          <cell r="H3898">
            <v>8.4600000000000009</v>
          </cell>
          <cell r="I3898">
            <v>9.06</v>
          </cell>
        </row>
        <row r="3899">
          <cell r="A3899">
            <v>120700</v>
          </cell>
          <cell r="B3899" t="str">
            <v/>
          </cell>
          <cell r="C3899">
            <v>7.5</v>
          </cell>
          <cell r="D3899">
            <v>0</v>
          </cell>
          <cell r="E3899">
            <v>7.5</v>
          </cell>
          <cell r="F3899">
            <v>7.65</v>
          </cell>
          <cell r="G3899">
            <v>7.86</v>
          </cell>
          <cell r="H3899">
            <v>8.4600000000000009</v>
          </cell>
          <cell r="I3899">
            <v>9.06</v>
          </cell>
        </row>
        <row r="3900">
          <cell r="A3900">
            <v>120710</v>
          </cell>
          <cell r="B3900" t="str">
            <v/>
          </cell>
          <cell r="C3900">
            <v>7.5</v>
          </cell>
          <cell r="D3900">
            <v>0</v>
          </cell>
          <cell r="E3900">
            <v>7.5</v>
          </cell>
          <cell r="F3900">
            <v>7.65</v>
          </cell>
          <cell r="G3900">
            <v>7.86</v>
          </cell>
          <cell r="H3900">
            <v>8.4600000000000009</v>
          </cell>
          <cell r="I3900">
            <v>9.06</v>
          </cell>
        </row>
        <row r="3901">
          <cell r="A3901">
            <v>120720</v>
          </cell>
          <cell r="B3901" t="str">
            <v/>
          </cell>
          <cell r="C3901">
            <v>7.5</v>
          </cell>
          <cell r="D3901">
            <v>0</v>
          </cell>
          <cell r="E3901">
            <v>7.5</v>
          </cell>
          <cell r="F3901">
            <v>7.65</v>
          </cell>
          <cell r="G3901">
            <v>7.86</v>
          </cell>
          <cell r="H3901">
            <v>8.4600000000000009</v>
          </cell>
          <cell r="I3901">
            <v>9.06</v>
          </cell>
        </row>
        <row r="3902">
          <cell r="A3902">
            <v>120730</v>
          </cell>
          <cell r="B3902" t="str">
            <v/>
          </cell>
          <cell r="C3902">
            <v>7.5</v>
          </cell>
          <cell r="D3902">
            <v>0</v>
          </cell>
          <cell r="E3902">
            <v>7.5</v>
          </cell>
          <cell r="F3902">
            <v>7.65</v>
          </cell>
          <cell r="G3902">
            <v>7.86</v>
          </cell>
          <cell r="H3902">
            <v>8.4600000000000009</v>
          </cell>
          <cell r="I3902">
            <v>9.06</v>
          </cell>
        </row>
        <row r="3903">
          <cell r="A3903">
            <v>120740</v>
          </cell>
          <cell r="B3903" t="str">
            <v/>
          </cell>
          <cell r="C3903">
            <v>7.5</v>
          </cell>
          <cell r="D3903">
            <v>0</v>
          </cell>
          <cell r="E3903">
            <v>7.5</v>
          </cell>
          <cell r="F3903">
            <v>7.65</v>
          </cell>
          <cell r="G3903">
            <v>7.86</v>
          </cell>
          <cell r="H3903">
            <v>8.4600000000000009</v>
          </cell>
          <cell r="I3903">
            <v>9.06</v>
          </cell>
        </row>
        <row r="3904">
          <cell r="A3904">
            <v>120750</v>
          </cell>
          <cell r="B3904" t="str">
            <v/>
          </cell>
          <cell r="C3904">
            <v>7.5</v>
          </cell>
          <cell r="D3904">
            <v>0</v>
          </cell>
          <cell r="E3904">
            <v>7.5</v>
          </cell>
          <cell r="F3904">
            <v>7.65</v>
          </cell>
          <cell r="G3904">
            <v>7.86</v>
          </cell>
          <cell r="H3904">
            <v>8.4600000000000009</v>
          </cell>
          <cell r="I3904">
            <v>9.06</v>
          </cell>
        </row>
        <row r="3905">
          <cell r="A3905">
            <v>120760</v>
          </cell>
          <cell r="B3905" t="str">
            <v/>
          </cell>
          <cell r="C3905">
            <v>7.5</v>
          </cell>
          <cell r="D3905">
            <v>0</v>
          </cell>
          <cell r="E3905">
            <v>7.5</v>
          </cell>
          <cell r="F3905">
            <v>7.65</v>
          </cell>
          <cell r="G3905">
            <v>7.86</v>
          </cell>
          <cell r="H3905">
            <v>8.4600000000000009</v>
          </cell>
          <cell r="I3905">
            <v>9.06</v>
          </cell>
        </row>
        <row r="3906">
          <cell r="A3906">
            <v>120770</v>
          </cell>
          <cell r="B3906" t="str">
            <v/>
          </cell>
          <cell r="C3906">
            <v>7.5</v>
          </cell>
          <cell r="D3906">
            <v>0</v>
          </cell>
          <cell r="E3906">
            <v>7.5</v>
          </cell>
          <cell r="F3906">
            <v>7.65</v>
          </cell>
          <cell r="G3906">
            <v>7.86</v>
          </cell>
          <cell r="H3906">
            <v>8.4600000000000009</v>
          </cell>
          <cell r="I3906">
            <v>9.06</v>
          </cell>
        </row>
        <row r="3907">
          <cell r="A3907">
            <v>120780</v>
          </cell>
          <cell r="B3907" t="str">
            <v/>
          </cell>
          <cell r="C3907">
            <v>7.5</v>
          </cell>
          <cell r="D3907">
            <v>0</v>
          </cell>
          <cell r="E3907">
            <v>7.5</v>
          </cell>
          <cell r="F3907">
            <v>7.65</v>
          </cell>
          <cell r="G3907">
            <v>7.86</v>
          </cell>
          <cell r="H3907">
            <v>8.4600000000000009</v>
          </cell>
          <cell r="I3907">
            <v>9.06</v>
          </cell>
        </row>
        <row r="3908">
          <cell r="A3908">
            <v>120790</v>
          </cell>
          <cell r="B3908" t="str">
            <v/>
          </cell>
          <cell r="C3908">
            <v>7.5</v>
          </cell>
          <cell r="D3908">
            <v>0</v>
          </cell>
          <cell r="E3908">
            <v>7.5</v>
          </cell>
          <cell r="F3908">
            <v>7.65</v>
          </cell>
          <cell r="G3908">
            <v>7.86</v>
          </cell>
          <cell r="H3908">
            <v>8.4600000000000009</v>
          </cell>
          <cell r="I3908">
            <v>9.06</v>
          </cell>
        </row>
        <row r="3909">
          <cell r="A3909">
            <v>120800</v>
          </cell>
          <cell r="B3909" t="str">
            <v/>
          </cell>
          <cell r="C3909">
            <v>7.5</v>
          </cell>
          <cell r="D3909">
            <v>0</v>
          </cell>
          <cell r="E3909">
            <v>7.5</v>
          </cell>
          <cell r="F3909">
            <v>7.65</v>
          </cell>
          <cell r="G3909">
            <v>7.86</v>
          </cell>
          <cell r="H3909">
            <v>8.4600000000000009</v>
          </cell>
          <cell r="I3909">
            <v>9.06</v>
          </cell>
        </row>
        <row r="3910">
          <cell r="A3910">
            <v>120810</v>
          </cell>
          <cell r="B3910" t="str">
            <v/>
          </cell>
          <cell r="C3910">
            <v>7.5</v>
          </cell>
          <cell r="D3910">
            <v>0</v>
          </cell>
          <cell r="E3910">
            <v>7.5</v>
          </cell>
          <cell r="F3910">
            <v>7.65</v>
          </cell>
          <cell r="G3910">
            <v>7.86</v>
          </cell>
          <cell r="H3910">
            <v>8.4600000000000009</v>
          </cell>
          <cell r="I3910">
            <v>9.06</v>
          </cell>
        </row>
        <row r="3911">
          <cell r="A3911">
            <v>120820</v>
          </cell>
          <cell r="B3911" t="str">
            <v/>
          </cell>
          <cell r="C3911">
            <v>7.5</v>
          </cell>
          <cell r="D3911">
            <v>0</v>
          </cell>
          <cell r="E3911">
            <v>7.5</v>
          </cell>
          <cell r="F3911">
            <v>7.65</v>
          </cell>
          <cell r="G3911">
            <v>7.86</v>
          </cell>
          <cell r="H3911">
            <v>8.4600000000000009</v>
          </cell>
          <cell r="I3911">
            <v>9.06</v>
          </cell>
        </row>
        <row r="3912">
          <cell r="A3912">
            <v>120830</v>
          </cell>
          <cell r="B3912" t="str">
            <v/>
          </cell>
          <cell r="C3912">
            <v>7.5</v>
          </cell>
          <cell r="D3912">
            <v>0</v>
          </cell>
          <cell r="E3912">
            <v>7.5</v>
          </cell>
          <cell r="F3912">
            <v>7.65</v>
          </cell>
          <cell r="G3912">
            <v>7.86</v>
          </cell>
          <cell r="H3912">
            <v>8.4600000000000009</v>
          </cell>
          <cell r="I3912">
            <v>9.06</v>
          </cell>
        </row>
        <row r="3913">
          <cell r="A3913">
            <v>120840</v>
          </cell>
          <cell r="B3913" t="str">
            <v/>
          </cell>
          <cell r="C3913">
            <v>7.5</v>
          </cell>
          <cell r="D3913">
            <v>0</v>
          </cell>
          <cell r="E3913">
            <v>7.5</v>
          </cell>
          <cell r="F3913">
            <v>7.65</v>
          </cell>
          <cell r="G3913">
            <v>7.86</v>
          </cell>
          <cell r="H3913">
            <v>8.4600000000000009</v>
          </cell>
          <cell r="I3913">
            <v>9.06</v>
          </cell>
        </row>
        <row r="3914">
          <cell r="A3914">
            <v>120850</v>
          </cell>
          <cell r="B3914" t="str">
            <v/>
          </cell>
          <cell r="C3914">
            <v>7.5</v>
          </cell>
          <cell r="D3914">
            <v>0</v>
          </cell>
          <cell r="E3914">
            <v>7.5</v>
          </cell>
          <cell r="F3914">
            <v>7.65</v>
          </cell>
          <cell r="G3914">
            <v>7.86</v>
          </cell>
          <cell r="H3914">
            <v>8.4600000000000009</v>
          </cell>
          <cell r="I3914">
            <v>9.06</v>
          </cell>
        </row>
        <row r="3915">
          <cell r="A3915">
            <v>120860</v>
          </cell>
          <cell r="B3915" t="str">
            <v/>
          </cell>
          <cell r="C3915">
            <v>7.5</v>
          </cell>
          <cell r="D3915">
            <v>0</v>
          </cell>
          <cell r="E3915">
            <v>7.5</v>
          </cell>
          <cell r="F3915">
            <v>7.65</v>
          </cell>
          <cell r="G3915">
            <v>7.86</v>
          </cell>
          <cell r="H3915">
            <v>8.4600000000000009</v>
          </cell>
          <cell r="I3915">
            <v>9.06</v>
          </cell>
        </row>
        <row r="3916">
          <cell r="A3916">
            <v>120870</v>
          </cell>
          <cell r="B3916" t="str">
            <v/>
          </cell>
          <cell r="C3916">
            <v>7.5</v>
          </cell>
          <cell r="D3916">
            <v>0</v>
          </cell>
          <cell r="E3916">
            <v>7.5</v>
          </cell>
          <cell r="F3916">
            <v>7.65</v>
          </cell>
          <cell r="G3916">
            <v>7.86</v>
          </cell>
          <cell r="H3916">
            <v>8.4600000000000009</v>
          </cell>
          <cell r="I3916">
            <v>9.06</v>
          </cell>
        </row>
        <row r="3917">
          <cell r="A3917">
            <v>120880</v>
          </cell>
          <cell r="B3917" t="str">
            <v/>
          </cell>
          <cell r="C3917">
            <v>7.5</v>
          </cell>
          <cell r="D3917">
            <v>0</v>
          </cell>
          <cell r="E3917">
            <v>7.5</v>
          </cell>
          <cell r="F3917">
            <v>7.65</v>
          </cell>
          <cell r="G3917">
            <v>7.86</v>
          </cell>
          <cell r="H3917">
            <v>8.4600000000000009</v>
          </cell>
          <cell r="I3917">
            <v>9.06</v>
          </cell>
        </row>
        <row r="3918">
          <cell r="A3918">
            <v>120890</v>
          </cell>
          <cell r="B3918" t="str">
            <v/>
          </cell>
          <cell r="C3918">
            <v>7.5</v>
          </cell>
          <cell r="D3918">
            <v>0</v>
          </cell>
          <cell r="E3918">
            <v>7.5</v>
          </cell>
          <cell r="F3918">
            <v>7.65</v>
          </cell>
          <cell r="G3918">
            <v>7.86</v>
          </cell>
          <cell r="H3918">
            <v>8.4600000000000009</v>
          </cell>
          <cell r="I3918">
            <v>9.06</v>
          </cell>
        </row>
        <row r="3919">
          <cell r="A3919">
            <v>120900</v>
          </cell>
          <cell r="B3919" t="str">
            <v/>
          </cell>
          <cell r="C3919">
            <v>7.5</v>
          </cell>
          <cell r="D3919">
            <v>0</v>
          </cell>
          <cell r="E3919">
            <v>7.5</v>
          </cell>
          <cell r="F3919">
            <v>7.65</v>
          </cell>
          <cell r="G3919">
            <v>7.86</v>
          </cell>
          <cell r="H3919">
            <v>8.4600000000000009</v>
          </cell>
          <cell r="I3919">
            <v>9.06</v>
          </cell>
        </row>
        <row r="3920">
          <cell r="A3920">
            <v>120910</v>
          </cell>
          <cell r="B3920" t="str">
            <v/>
          </cell>
          <cell r="C3920">
            <v>7.5</v>
          </cell>
          <cell r="D3920">
            <v>0</v>
          </cell>
          <cell r="E3920">
            <v>7.5</v>
          </cell>
          <cell r="F3920">
            <v>7.65</v>
          </cell>
          <cell r="G3920">
            <v>7.86</v>
          </cell>
          <cell r="H3920">
            <v>8.4600000000000009</v>
          </cell>
          <cell r="I3920">
            <v>9.06</v>
          </cell>
        </row>
        <row r="3921">
          <cell r="A3921">
            <v>120920</v>
          </cell>
          <cell r="B3921" t="str">
            <v/>
          </cell>
          <cell r="C3921">
            <v>7.5</v>
          </cell>
          <cell r="D3921">
            <v>0</v>
          </cell>
          <cell r="E3921">
            <v>7.5</v>
          </cell>
          <cell r="F3921">
            <v>7.65</v>
          </cell>
          <cell r="G3921">
            <v>7.86</v>
          </cell>
          <cell r="H3921">
            <v>8.4600000000000009</v>
          </cell>
          <cell r="I3921">
            <v>9.06</v>
          </cell>
        </row>
        <row r="3922">
          <cell r="A3922">
            <v>120930</v>
          </cell>
          <cell r="B3922" t="str">
            <v/>
          </cell>
          <cell r="C3922">
            <v>7.5</v>
          </cell>
          <cell r="D3922">
            <v>0</v>
          </cell>
          <cell r="E3922">
            <v>7.5</v>
          </cell>
          <cell r="F3922">
            <v>7.65</v>
          </cell>
          <cell r="G3922">
            <v>7.86</v>
          </cell>
          <cell r="H3922">
            <v>8.4600000000000009</v>
          </cell>
          <cell r="I3922">
            <v>9.06</v>
          </cell>
        </row>
        <row r="3923">
          <cell r="A3923">
            <v>120935.2</v>
          </cell>
          <cell r="B3923" t="str">
            <v/>
          </cell>
          <cell r="C3923">
            <v>7.5</v>
          </cell>
          <cell r="D3923">
            <v>0</v>
          </cell>
          <cell r="E3923">
            <v>7.5</v>
          </cell>
          <cell r="F3923">
            <v>7.65</v>
          </cell>
          <cell r="G3923">
            <v>7.86</v>
          </cell>
          <cell r="H3923">
            <v>8.4600000000000009</v>
          </cell>
          <cell r="I3923">
            <v>9.06</v>
          </cell>
        </row>
        <row r="3924">
          <cell r="A3924">
            <v>120940</v>
          </cell>
          <cell r="B3924" t="str">
            <v/>
          </cell>
          <cell r="C3924">
            <v>7.5</v>
          </cell>
          <cell r="D3924">
            <v>0</v>
          </cell>
          <cell r="E3924">
            <v>7.5</v>
          </cell>
          <cell r="F3924">
            <v>7.65</v>
          </cell>
          <cell r="G3924">
            <v>7.86</v>
          </cell>
          <cell r="H3924">
            <v>8.4600000000000009</v>
          </cell>
          <cell r="I3924">
            <v>9.06</v>
          </cell>
        </row>
        <row r="3925">
          <cell r="A3925">
            <v>120950</v>
          </cell>
          <cell r="B3925" t="str">
            <v/>
          </cell>
          <cell r="C3925">
            <v>7.5</v>
          </cell>
          <cell r="D3925">
            <v>0</v>
          </cell>
          <cell r="E3925">
            <v>7.5</v>
          </cell>
          <cell r="F3925">
            <v>7.65</v>
          </cell>
          <cell r="G3925">
            <v>7.86</v>
          </cell>
          <cell r="H3925">
            <v>8.4600000000000009</v>
          </cell>
          <cell r="I3925">
            <v>9.06</v>
          </cell>
        </row>
        <row r="3926">
          <cell r="A3926">
            <v>120960</v>
          </cell>
          <cell r="B3926" t="str">
            <v/>
          </cell>
          <cell r="C3926">
            <v>7.5</v>
          </cell>
          <cell r="D3926">
            <v>0</v>
          </cell>
          <cell r="E3926">
            <v>7.5</v>
          </cell>
          <cell r="F3926">
            <v>7.65</v>
          </cell>
          <cell r="G3926">
            <v>7.86</v>
          </cell>
          <cell r="H3926">
            <v>8.4600000000000009</v>
          </cell>
          <cell r="I3926">
            <v>9.06</v>
          </cell>
        </row>
        <row r="3927">
          <cell r="A3927">
            <v>120970</v>
          </cell>
          <cell r="B3927" t="str">
            <v/>
          </cell>
          <cell r="C3927">
            <v>7.5</v>
          </cell>
          <cell r="D3927">
            <v>0</v>
          </cell>
          <cell r="E3927">
            <v>7.5</v>
          </cell>
          <cell r="F3927">
            <v>7.65</v>
          </cell>
          <cell r="G3927">
            <v>7.86</v>
          </cell>
          <cell r="H3927">
            <v>8.4600000000000009</v>
          </cell>
          <cell r="I3927">
            <v>9.06</v>
          </cell>
        </row>
        <row r="3928">
          <cell r="A3928">
            <v>120980</v>
          </cell>
          <cell r="B3928" t="str">
            <v/>
          </cell>
          <cell r="C3928">
            <v>7.5</v>
          </cell>
          <cell r="D3928">
            <v>0</v>
          </cell>
          <cell r="E3928">
            <v>7.5</v>
          </cell>
          <cell r="F3928">
            <v>7.65</v>
          </cell>
          <cell r="G3928">
            <v>7.86</v>
          </cell>
          <cell r="H3928">
            <v>8.4600000000000009</v>
          </cell>
          <cell r="I3928">
            <v>9.06</v>
          </cell>
        </row>
        <row r="3929">
          <cell r="A3929">
            <v>120990</v>
          </cell>
          <cell r="B3929" t="str">
            <v/>
          </cell>
          <cell r="C3929">
            <v>7.5</v>
          </cell>
          <cell r="D3929">
            <v>0</v>
          </cell>
          <cell r="E3929">
            <v>7.5</v>
          </cell>
          <cell r="F3929">
            <v>7.65</v>
          </cell>
          <cell r="G3929">
            <v>7.86</v>
          </cell>
          <cell r="H3929">
            <v>8.4600000000000009</v>
          </cell>
          <cell r="I3929">
            <v>9.06</v>
          </cell>
        </row>
        <row r="3930">
          <cell r="A3930">
            <v>121000</v>
          </cell>
          <cell r="B3930" t="str">
            <v/>
          </cell>
          <cell r="C3930">
            <v>7.5</v>
          </cell>
          <cell r="D3930">
            <v>0</v>
          </cell>
          <cell r="E3930">
            <v>7.5</v>
          </cell>
          <cell r="F3930">
            <v>7.65</v>
          </cell>
          <cell r="G3930">
            <v>7.86</v>
          </cell>
          <cell r="H3930">
            <v>8.4600000000000009</v>
          </cell>
          <cell r="I3930">
            <v>9.06</v>
          </cell>
        </row>
        <row r="3949">
          <cell r="A3949">
            <v>121000</v>
          </cell>
          <cell r="B3949" t="str">
            <v/>
          </cell>
          <cell r="C3949">
            <v>7.5</v>
          </cell>
          <cell r="D3949">
            <v>0</v>
          </cell>
          <cell r="E3949">
            <v>7.5</v>
          </cell>
          <cell r="F3949">
            <v>7.65</v>
          </cell>
          <cell r="G3949">
            <v>7.86</v>
          </cell>
          <cell r="H3949">
            <v>8.4600000000000009</v>
          </cell>
          <cell r="I3949">
            <v>9.06</v>
          </cell>
        </row>
        <row r="3950">
          <cell r="A3950">
            <v>121010</v>
          </cell>
          <cell r="B3950" t="str">
            <v/>
          </cell>
          <cell r="C3950">
            <v>7.5</v>
          </cell>
          <cell r="D3950">
            <v>0</v>
          </cell>
          <cell r="E3950">
            <v>7.5</v>
          </cell>
          <cell r="F3950">
            <v>7.65</v>
          </cell>
          <cell r="G3950">
            <v>7.86</v>
          </cell>
          <cell r="H3950">
            <v>8.4600000000000009</v>
          </cell>
          <cell r="I3950">
            <v>9.06</v>
          </cell>
        </row>
        <row r="3951">
          <cell r="A3951">
            <v>121020</v>
          </cell>
          <cell r="B3951" t="str">
            <v/>
          </cell>
          <cell r="C3951">
            <v>7.5</v>
          </cell>
          <cell r="D3951">
            <v>0</v>
          </cell>
          <cell r="E3951">
            <v>7.5</v>
          </cell>
          <cell r="F3951">
            <v>7.65</v>
          </cell>
          <cell r="G3951">
            <v>7.86</v>
          </cell>
          <cell r="H3951">
            <v>8.4600000000000009</v>
          </cell>
          <cell r="I3951">
            <v>9.06</v>
          </cell>
        </row>
        <row r="3952">
          <cell r="A3952">
            <v>121030</v>
          </cell>
          <cell r="B3952" t="str">
            <v/>
          </cell>
          <cell r="C3952">
            <v>7.5</v>
          </cell>
          <cell r="D3952">
            <v>0</v>
          </cell>
          <cell r="E3952">
            <v>7.5</v>
          </cell>
          <cell r="F3952">
            <v>7.65</v>
          </cell>
          <cell r="G3952">
            <v>7.86</v>
          </cell>
          <cell r="H3952">
            <v>8.4600000000000009</v>
          </cell>
          <cell r="I3952">
            <v>9.06</v>
          </cell>
        </row>
        <row r="3953">
          <cell r="A3953">
            <v>121040</v>
          </cell>
          <cell r="B3953" t="str">
            <v/>
          </cell>
          <cell r="C3953">
            <v>7.5</v>
          </cell>
          <cell r="D3953">
            <v>0</v>
          </cell>
          <cell r="E3953">
            <v>7.5</v>
          </cell>
          <cell r="F3953">
            <v>7.65</v>
          </cell>
          <cell r="G3953">
            <v>7.86</v>
          </cell>
          <cell r="H3953">
            <v>8.4600000000000009</v>
          </cell>
          <cell r="I3953">
            <v>9.06</v>
          </cell>
        </row>
        <row r="3954">
          <cell r="A3954">
            <v>121050</v>
          </cell>
          <cell r="B3954" t="str">
            <v/>
          </cell>
          <cell r="C3954">
            <v>7.5</v>
          </cell>
          <cell r="D3954">
            <v>0</v>
          </cell>
          <cell r="E3954">
            <v>7.5</v>
          </cell>
          <cell r="F3954">
            <v>7.65</v>
          </cell>
          <cell r="G3954">
            <v>7.86</v>
          </cell>
          <cell r="H3954">
            <v>8.4600000000000009</v>
          </cell>
          <cell r="I3954">
            <v>9.06</v>
          </cell>
        </row>
        <row r="3955">
          <cell r="A3955">
            <v>121060</v>
          </cell>
          <cell r="B3955" t="str">
            <v/>
          </cell>
          <cell r="C3955">
            <v>7.5</v>
          </cell>
          <cell r="D3955">
            <v>0</v>
          </cell>
          <cell r="E3955">
            <v>7.5</v>
          </cell>
          <cell r="F3955">
            <v>7.65</v>
          </cell>
          <cell r="G3955">
            <v>7.86</v>
          </cell>
          <cell r="H3955">
            <v>8.4600000000000009</v>
          </cell>
          <cell r="I3955">
            <v>9.06</v>
          </cell>
        </row>
        <row r="3956">
          <cell r="A3956">
            <v>121070</v>
          </cell>
          <cell r="B3956" t="str">
            <v/>
          </cell>
          <cell r="C3956">
            <v>7.5</v>
          </cell>
          <cell r="D3956">
            <v>0</v>
          </cell>
          <cell r="E3956">
            <v>7.5</v>
          </cell>
          <cell r="F3956">
            <v>7.65</v>
          </cell>
          <cell r="G3956">
            <v>7.86</v>
          </cell>
          <cell r="H3956">
            <v>8.4600000000000009</v>
          </cell>
          <cell r="I3956">
            <v>9.06</v>
          </cell>
        </row>
        <row r="3957">
          <cell r="A3957">
            <v>121080</v>
          </cell>
          <cell r="B3957" t="str">
            <v/>
          </cell>
          <cell r="C3957">
            <v>7.5</v>
          </cell>
          <cell r="D3957">
            <v>0</v>
          </cell>
          <cell r="E3957">
            <v>7.5</v>
          </cell>
          <cell r="F3957">
            <v>7.65</v>
          </cell>
          <cell r="G3957">
            <v>7.86</v>
          </cell>
          <cell r="H3957">
            <v>8.4600000000000009</v>
          </cell>
          <cell r="I3957">
            <v>9.06</v>
          </cell>
        </row>
        <row r="3958">
          <cell r="A3958">
            <v>121090</v>
          </cell>
          <cell r="B3958" t="str">
            <v/>
          </cell>
          <cell r="C3958">
            <v>7.5</v>
          </cell>
          <cell r="D3958">
            <v>0</v>
          </cell>
          <cell r="E3958">
            <v>7.5</v>
          </cell>
          <cell r="F3958">
            <v>7.65</v>
          </cell>
          <cell r="G3958">
            <v>7.86</v>
          </cell>
          <cell r="H3958">
            <v>8.4600000000000009</v>
          </cell>
          <cell r="I3958">
            <v>9.06</v>
          </cell>
        </row>
        <row r="3959">
          <cell r="A3959">
            <v>121100</v>
          </cell>
          <cell r="B3959" t="str">
            <v/>
          </cell>
          <cell r="C3959">
            <v>7.5</v>
          </cell>
          <cell r="D3959">
            <v>0</v>
          </cell>
          <cell r="E3959">
            <v>7.5</v>
          </cell>
          <cell r="F3959">
            <v>7.65</v>
          </cell>
          <cell r="G3959">
            <v>7.86</v>
          </cell>
          <cell r="H3959">
            <v>8.4600000000000009</v>
          </cell>
          <cell r="I3959">
            <v>9.06</v>
          </cell>
        </row>
        <row r="3960">
          <cell r="A3960">
            <v>121110</v>
          </cell>
          <cell r="B3960" t="str">
            <v/>
          </cell>
          <cell r="C3960">
            <v>7.5</v>
          </cell>
          <cell r="D3960">
            <v>0</v>
          </cell>
          <cell r="E3960">
            <v>7.5</v>
          </cell>
          <cell r="F3960">
            <v>7.65</v>
          </cell>
          <cell r="G3960">
            <v>7.86</v>
          </cell>
          <cell r="H3960">
            <v>8.4600000000000009</v>
          </cell>
          <cell r="I3960">
            <v>9.06</v>
          </cell>
        </row>
        <row r="3961">
          <cell r="A3961">
            <v>121120</v>
          </cell>
          <cell r="B3961" t="str">
            <v/>
          </cell>
          <cell r="C3961">
            <v>7.5</v>
          </cell>
          <cell r="D3961">
            <v>0</v>
          </cell>
          <cell r="E3961">
            <v>7.5</v>
          </cell>
          <cell r="F3961">
            <v>7.65</v>
          </cell>
          <cell r="G3961">
            <v>7.86</v>
          </cell>
          <cell r="H3961">
            <v>8.4600000000000009</v>
          </cell>
          <cell r="I3961">
            <v>9.06</v>
          </cell>
        </row>
        <row r="3962">
          <cell r="A3962">
            <v>121130</v>
          </cell>
          <cell r="B3962" t="str">
            <v/>
          </cell>
          <cell r="C3962">
            <v>7.5</v>
          </cell>
          <cell r="D3962">
            <v>0</v>
          </cell>
          <cell r="E3962">
            <v>7.5</v>
          </cell>
          <cell r="F3962">
            <v>7.65</v>
          </cell>
          <cell r="G3962">
            <v>7.86</v>
          </cell>
          <cell r="H3962">
            <v>8.4600000000000009</v>
          </cell>
          <cell r="I3962">
            <v>9.06</v>
          </cell>
        </row>
        <row r="3963">
          <cell r="A3963">
            <v>121140</v>
          </cell>
          <cell r="B3963" t="str">
            <v/>
          </cell>
          <cell r="C3963">
            <v>7.5</v>
          </cell>
          <cell r="D3963">
            <v>0</v>
          </cell>
          <cell r="E3963">
            <v>7.5</v>
          </cell>
          <cell r="F3963">
            <v>7.65</v>
          </cell>
          <cell r="G3963">
            <v>7.86</v>
          </cell>
          <cell r="H3963">
            <v>8.4600000000000009</v>
          </cell>
          <cell r="I3963">
            <v>9.06</v>
          </cell>
        </row>
        <row r="3964">
          <cell r="A3964">
            <v>121150</v>
          </cell>
          <cell r="B3964" t="str">
            <v/>
          </cell>
          <cell r="C3964">
            <v>7.5</v>
          </cell>
          <cell r="D3964">
            <v>0</v>
          </cell>
          <cell r="E3964">
            <v>7.5</v>
          </cell>
          <cell r="F3964">
            <v>7.65</v>
          </cell>
          <cell r="G3964">
            <v>7.86</v>
          </cell>
          <cell r="H3964">
            <v>8.4600000000000009</v>
          </cell>
          <cell r="I3964">
            <v>9.06</v>
          </cell>
        </row>
        <row r="3965">
          <cell r="A3965">
            <v>121160</v>
          </cell>
          <cell r="B3965" t="str">
            <v/>
          </cell>
          <cell r="C3965">
            <v>7.5</v>
          </cell>
          <cell r="D3965">
            <v>0</v>
          </cell>
          <cell r="E3965">
            <v>7.5</v>
          </cell>
          <cell r="F3965">
            <v>7.65</v>
          </cell>
          <cell r="G3965">
            <v>7.86</v>
          </cell>
          <cell r="H3965">
            <v>8.4600000000000009</v>
          </cell>
          <cell r="I3965">
            <v>9.06</v>
          </cell>
        </row>
        <row r="3966">
          <cell r="A3966">
            <v>121170</v>
          </cell>
          <cell r="B3966" t="str">
            <v/>
          </cell>
          <cell r="C3966">
            <v>7.5</v>
          </cell>
          <cell r="D3966">
            <v>0</v>
          </cell>
          <cell r="E3966">
            <v>7.5</v>
          </cell>
          <cell r="F3966">
            <v>7.65</v>
          </cell>
          <cell r="G3966">
            <v>7.86</v>
          </cell>
          <cell r="H3966">
            <v>8.4600000000000009</v>
          </cell>
          <cell r="I3966">
            <v>9.06</v>
          </cell>
        </row>
        <row r="3967">
          <cell r="A3967">
            <v>121180</v>
          </cell>
          <cell r="B3967" t="str">
            <v/>
          </cell>
          <cell r="C3967">
            <v>7.5</v>
          </cell>
          <cell r="D3967">
            <v>0</v>
          </cell>
          <cell r="E3967">
            <v>7.5</v>
          </cell>
          <cell r="F3967">
            <v>7.65</v>
          </cell>
          <cell r="G3967">
            <v>7.86</v>
          </cell>
          <cell r="H3967">
            <v>8.4600000000000009</v>
          </cell>
          <cell r="I3967">
            <v>9.06</v>
          </cell>
        </row>
        <row r="3968">
          <cell r="A3968">
            <v>121190</v>
          </cell>
          <cell r="B3968" t="str">
            <v/>
          </cell>
          <cell r="C3968">
            <v>7.5</v>
          </cell>
          <cell r="D3968">
            <v>0</v>
          </cell>
          <cell r="E3968">
            <v>7.5</v>
          </cell>
          <cell r="F3968">
            <v>7.65</v>
          </cell>
          <cell r="G3968">
            <v>7.86</v>
          </cell>
          <cell r="H3968">
            <v>8.4600000000000009</v>
          </cell>
          <cell r="I3968">
            <v>9.06</v>
          </cell>
        </row>
        <row r="3969">
          <cell r="A3969">
            <v>121200</v>
          </cell>
          <cell r="B3969" t="str">
            <v/>
          </cell>
          <cell r="C3969">
            <v>7.5</v>
          </cell>
          <cell r="D3969">
            <v>0</v>
          </cell>
          <cell r="E3969">
            <v>7.5</v>
          </cell>
          <cell r="F3969">
            <v>7.65</v>
          </cell>
          <cell r="G3969">
            <v>7.86</v>
          </cell>
          <cell r="H3969">
            <v>8.4600000000000009</v>
          </cell>
          <cell r="I3969">
            <v>9.06</v>
          </cell>
        </row>
        <row r="3970">
          <cell r="A3970">
            <v>121210</v>
          </cell>
          <cell r="B3970" t="str">
            <v/>
          </cell>
          <cell r="C3970">
            <v>7.5</v>
          </cell>
          <cell r="D3970">
            <v>0</v>
          </cell>
          <cell r="E3970">
            <v>7.5</v>
          </cell>
          <cell r="F3970">
            <v>7.65</v>
          </cell>
          <cell r="G3970">
            <v>7.86</v>
          </cell>
          <cell r="H3970">
            <v>8.4600000000000009</v>
          </cell>
          <cell r="I3970">
            <v>9.06</v>
          </cell>
        </row>
        <row r="3971">
          <cell r="A3971">
            <v>121220</v>
          </cell>
          <cell r="B3971" t="str">
            <v/>
          </cell>
          <cell r="C3971">
            <v>7.5</v>
          </cell>
          <cell r="D3971">
            <v>0</v>
          </cell>
          <cell r="E3971">
            <v>7.5</v>
          </cell>
          <cell r="F3971">
            <v>7.65</v>
          </cell>
          <cell r="G3971">
            <v>7.86</v>
          </cell>
          <cell r="H3971">
            <v>8.4600000000000009</v>
          </cell>
          <cell r="I3971">
            <v>9.06</v>
          </cell>
        </row>
        <row r="3972">
          <cell r="A3972">
            <v>121230</v>
          </cell>
          <cell r="B3972" t="str">
            <v/>
          </cell>
          <cell r="C3972">
            <v>7.5</v>
          </cell>
          <cell r="D3972">
            <v>0</v>
          </cell>
          <cell r="E3972">
            <v>7.5</v>
          </cell>
          <cell r="F3972">
            <v>7.65</v>
          </cell>
          <cell r="G3972">
            <v>7.86</v>
          </cell>
          <cell r="H3972">
            <v>8.4600000000000009</v>
          </cell>
          <cell r="I3972">
            <v>9.06</v>
          </cell>
        </row>
        <row r="3973">
          <cell r="A3973">
            <v>121240</v>
          </cell>
          <cell r="B3973" t="str">
            <v/>
          </cell>
          <cell r="C3973">
            <v>7.5</v>
          </cell>
          <cell r="D3973">
            <v>0</v>
          </cell>
          <cell r="E3973">
            <v>7.5</v>
          </cell>
          <cell r="F3973">
            <v>7.65</v>
          </cell>
          <cell r="G3973">
            <v>7.86</v>
          </cell>
          <cell r="H3973">
            <v>8.4600000000000009</v>
          </cell>
          <cell r="I3973">
            <v>9.06</v>
          </cell>
        </row>
        <row r="3974">
          <cell r="A3974">
            <v>121250</v>
          </cell>
          <cell r="B3974" t="str">
            <v/>
          </cell>
          <cell r="C3974">
            <v>7.5</v>
          </cell>
          <cell r="D3974">
            <v>0</v>
          </cell>
          <cell r="E3974">
            <v>7.5</v>
          </cell>
          <cell r="F3974">
            <v>7.65</v>
          </cell>
          <cell r="G3974">
            <v>7.86</v>
          </cell>
          <cell r="H3974">
            <v>8.4600000000000009</v>
          </cell>
          <cell r="I3974">
            <v>9.06</v>
          </cell>
        </row>
        <row r="3975">
          <cell r="A3975">
            <v>121260</v>
          </cell>
          <cell r="B3975" t="str">
            <v/>
          </cell>
          <cell r="C3975">
            <v>7.5</v>
          </cell>
          <cell r="D3975">
            <v>0</v>
          </cell>
          <cell r="E3975">
            <v>7.5</v>
          </cell>
          <cell r="F3975">
            <v>7.65</v>
          </cell>
          <cell r="G3975">
            <v>7.86</v>
          </cell>
          <cell r="H3975">
            <v>8.4600000000000009</v>
          </cell>
          <cell r="I3975">
            <v>9.06</v>
          </cell>
        </row>
        <row r="3976">
          <cell r="A3976">
            <v>121270</v>
          </cell>
          <cell r="B3976" t="str">
            <v/>
          </cell>
          <cell r="C3976">
            <v>7.5</v>
          </cell>
          <cell r="D3976">
            <v>0</v>
          </cell>
          <cell r="E3976">
            <v>7.5</v>
          </cell>
          <cell r="F3976">
            <v>7.65</v>
          </cell>
          <cell r="G3976">
            <v>7.86</v>
          </cell>
          <cell r="H3976">
            <v>8.4600000000000009</v>
          </cell>
          <cell r="I3976">
            <v>9.06</v>
          </cell>
        </row>
        <row r="3977">
          <cell r="A3977">
            <v>121280</v>
          </cell>
          <cell r="B3977" t="str">
            <v/>
          </cell>
          <cell r="C3977">
            <v>7.5</v>
          </cell>
          <cell r="D3977">
            <v>0</v>
          </cell>
          <cell r="E3977">
            <v>7.5</v>
          </cell>
          <cell r="F3977">
            <v>7.65</v>
          </cell>
          <cell r="G3977">
            <v>7.86</v>
          </cell>
          <cell r="H3977">
            <v>8.4600000000000009</v>
          </cell>
          <cell r="I3977">
            <v>9.06</v>
          </cell>
        </row>
        <row r="3978">
          <cell r="A3978">
            <v>121290</v>
          </cell>
          <cell r="B3978" t="str">
            <v/>
          </cell>
          <cell r="C3978">
            <v>7.5</v>
          </cell>
          <cell r="D3978">
            <v>0</v>
          </cell>
          <cell r="E3978">
            <v>7.5</v>
          </cell>
          <cell r="F3978">
            <v>7.65</v>
          </cell>
          <cell r="G3978">
            <v>7.86</v>
          </cell>
          <cell r="H3978">
            <v>8.4600000000000009</v>
          </cell>
          <cell r="I3978">
            <v>9.06</v>
          </cell>
        </row>
        <row r="3979">
          <cell r="A3979">
            <v>121300</v>
          </cell>
          <cell r="B3979" t="str">
            <v/>
          </cell>
          <cell r="C3979">
            <v>7.5</v>
          </cell>
          <cell r="D3979">
            <v>0</v>
          </cell>
          <cell r="E3979">
            <v>7.5</v>
          </cell>
          <cell r="F3979">
            <v>7.65</v>
          </cell>
          <cell r="G3979">
            <v>7.86</v>
          </cell>
          <cell r="H3979">
            <v>8.4600000000000009</v>
          </cell>
          <cell r="I3979">
            <v>9.06</v>
          </cell>
        </row>
        <row r="3980">
          <cell r="A3980">
            <v>121310</v>
          </cell>
          <cell r="B3980" t="str">
            <v/>
          </cell>
          <cell r="C3980">
            <v>7.5</v>
          </cell>
          <cell r="D3980">
            <v>0</v>
          </cell>
          <cell r="E3980">
            <v>7.5</v>
          </cell>
          <cell r="F3980">
            <v>7.65</v>
          </cell>
          <cell r="G3980">
            <v>7.86</v>
          </cell>
          <cell r="H3980">
            <v>8.4600000000000009</v>
          </cell>
          <cell r="I3980">
            <v>9.06</v>
          </cell>
        </row>
        <row r="3981">
          <cell r="A3981">
            <v>121320</v>
          </cell>
          <cell r="B3981" t="str">
            <v/>
          </cell>
          <cell r="C3981">
            <v>7.5</v>
          </cell>
          <cell r="D3981">
            <v>0</v>
          </cell>
          <cell r="E3981">
            <v>7.5</v>
          </cell>
          <cell r="F3981">
            <v>7.65</v>
          </cell>
          <cell r="G3981">
            <v>7.86</v>
          </cell>
          <cell r="H3981">
            <v>8.4600000000000009</v>
          </cell>
          <cell r="I3981">
            <v>9.06</v>
          </cell>
        </row>
        <row r="3982">
          <cell r="A3982">
            <v>121330</v>
          </cell>
          <cell r="B3982" t="str">
            <v/>
          </cell>
          <cell r="C3982">
            <v>7.5</v>
          </cell>
          <cell r="D3982">
            <v>0</v>
          </cell>
          <cell r="E3982">
            <v>7.5</v>
          </cell>
          <cell r="F3982">
            <v>7.65</v>
          </cell>
          <cell r="G3982">
            <v>7.86</v>
          </cell>
          <cell r="H3982">
            <v>8.4600000000000009</v>
          </cell>
          <cell r="I3982">
            <v>9.06</v>
          </cell>
        </row>
        <row r="3983">
          <cell r="A3983">
            <v>121340</v>
          </cell>
          <cell r="B3983" t="str">
            <v/>
          </cell>
          <cell r="C3983">
            <v>7.5</v>
          </cell>
          <cell r="D3983">
            <v>0</v>
          </cell>
          <cell r="E3983">
            <v>7.5</v>
          </cell>
          <cell r="F3983">
            <v>7.65</v>
          </cell>
          <cell r="G3983">
            <v>7.86</v>
          </cell>
          <cell r="H3983">
            <v>8.4600000000000009</v>
          </cell>
          <cell r="I3983">
            <v>9.06</v>
          </cell>
        </row>
        <row r="3984">
          <cell r="A3984">
            <v>121350</v>
          </cell>
          <cell r="B3984" t="str">
            <v/>
          </cell>
          <cell r="C3984">
            <v>7.5</v>
          </cell>
          <cell r="D3984">
            <v>0</v>
          </cell>
          <cell r="E3984">
            <v>7.5</v>
          </cell>
          <cell r="F3984">
            <v>7.65</v>
          </cell>
          <cell r="G3984">
            <v>7.86</v>
          </cell>
          <cell r="H3984">
            <v>8.4600000000000009</v>
          </cell>
          <cell r="I3984">
            <v>9.06</v>
          </cell>
        </row>
        <row r="3985">
          <cell r="A3985">
            <v>121360</v>
          </cell>
          <cell r="B3985" t="str">
            <v/>
          </cell>
          <cell r="C3985">
            <v>7.5</v>
          </cell>
          <cell r="D3985">
            <v>0</v>
          </cell>
          <cell r="E3985">
            <v>7.5</v>
          </cell>
          <cell r="F3985">
            <v>7.65</v>
          </cell>
          <cell r="G3985">
            <v>7.86</v>
          </cell>
          <cell r="H3985">
            <v>8.4600000000000009</v>
          </cell>
          <cell r="I3985">
            <v>9.06</v>
          </cell>
        </row>
        <row r="3986">
          <cell r="A3986">
            <v>121370</v>
          </cell>
          <cell r="B3986" t="str">
            <v/>
          </cell>
          <cell r="C3986">
            <v>7.5</v>
          </cell>
          <cell r="D3986">
            <v>0</v>
          </cell>
          <cell r="E3986">
            <v>7.5</v>
          </cell>
          <cell r="F3986">
            <v>7.65</v>
          </cell>
          <cell r="G3986">
            <v>7.86</v>
          </cell>
          <cell r="H3986">
            <v>8.4600000000000009</v>
          </cell>
          <cell r="I3986">
            <v>9.06</v>
          </cell>
        </row>
        <row r="3987">
          <cell r="A3987">
            <v>121379.95</v>
          </cell>
          <cell r="B3987" t="str">
            <v/>
          </cell>
          <cell r="C3987">
            <v>7.5</v>
          </cell>
          <cell r="D3987">
            <v>0</v>
          </cell>
          <cell r="E3987">
            <v>7.5</v>
          </cell>
          <cell r="F3987">
            <v>7.65</v>
          </cell>
          <cell r="G3987">
            <v>7.86</v>
          </cell>
          <cell r="H3987">
            <v>8.4600000000000009</v>
          </cell>
          <cell r="I3987">
            <v>9.06</v>
          </cell>
        </row>
        <row r="3988">
          <cell r="A3988">
            <v>121380</v>
          </cell>
          <cell r="B3988" t="str">
            <v/>
          </cell>
          <cell r="C3988">
            <v>7.5</v>
          </cell>
          <cell r="D3988">
            <v>0</v>
          </cell>
          <cell r="E3988">
            <v>7.5</v>
          </cell>
          <cell r="F3988">
            <v>7.65</v>
          </cell>
          <cell r="G3988">
            <v>7.86</v>
          </cell>
          <cell r="H3988">
            <v>8.4600000000000009</v>
          </cell>
          <cell r="I3988">
            <v>9.06</v>
          </cell>
        </row>
        <row r="3989">
          <cell r="A3989">
            <v>121390</v>
          </cell>
          <cell r="B3989" t="str">
            <v/>
          </cell>
          <cell r="C3989">
            <v>7.5</v>
          </cell>
          <cell r="D3989">
            <v>0</v>
          </cell>
          <cell r="E3989">
            <v>7.5</v>
          </cell>
          <cell r="F3989">
            <v>7.65</v>
          </cell>
          <cell r="G3989">
            <v>7.86</v>
          </cell>
          <cell r="H3989">
            <v>8.4600000000000009</v>
          </cell>
          <cell r="I3989">
            <v>9.06</v>
          </cell>
        </row>
        <row r="3990">
          <cell r="A3990">
            <v>121400</v>
          </cell>
          <cell r="B3990" t="str">
            <v/>
          </cell>
          <cell r="C3990">
            <v>7.5</v>
          </cell>
          <cell r="D3990">
            <v>0</v>
          </cell>
          <cell r="E3990">
            <v>7.5</v>
          </cell>
          <cell r="F3990">
            <v>7.65</v>
          </cell>
          <cell r="G3990">
            <v>7.86</v>
          </cell>
          <cell r="H3990">
            <v>8.4600000000000009</v>
          </cell>
          <cell r="I3990">
            <v>9.06</v>
          </cell>
        </row>
        <row r="3991">
          <cell r="A3991">
            <v>121410</v>
          </cell>
          <cell r="B3991" t="str">
            <v/>
          </cell>
          <cell r="C3991">
            <v>7.5</v>
          </cell>
          <cell r="D3991">
            <v>0</v>
          </cell>
          <cell r="E3991">
            <v>7.5</v>
          </cell>
          <cell r="F3991">
            <v>7.65</v>
          </cell>
          <cell r="G3991">
            <v>7.86</v>
          </cell>
          <cell r="H3991">
            <v>8.4600000000000009</v>
          </cell>
          <cell r="I3991">
            <v>9.06</v>
          </cell>
        </row>
        <row r="3992">
          <cell r="A3992">
            <v>121420</v>
          </cell>
          <cell r="B3992" t="str">
            <v/>
          </cell>
          <cell r="C3992">
            <v>7.5</v>
          </cell>
          <cell r="D3992">
            <v>0</v>
          </cell>
          <cell r="E3992">
            <v>7.5</v>
          </cell>
          <cell r="F3992">
            <v>7.65</v>
          </cell>
          <cell r="G3992">
            <v>7.86</v>
          </cell>
          <cell r="H3992">
            <v>8.4600000000000009</v>
          </cell>
          <cell r="I3992">
            <v>9.06</v>
          </cell>
        </row>
        <row r="3993">
          <cell r="A3993">
            <v>121430</v>
          </cell>
          <cell r="B3993" t="str">
            <v/>
          </cell>
          <cell r="C3993">
            <v>7.5</v>
          </cell>
          <cell r="D3993">
            <v>0</v>
          </cell>
          <cell r="E3993">
            <v>7.5</v>
          </cell>
          <cell r="F3993">
            <v>7.65</v>
          </cell>
          <cell r="G3993">
            <v>7.86</v>
          </cell>
          <cell r="H3993">
            <v>8.4600000000000009</v>
          </cell>
          <cell r="I3993">
            <v>9.06</v>
          </cell>
        </row>
        <row r="3994">
          <cell r="A3994">
            <v>121440</v>
          </cell>
          <cell r="B3994" t="str">
            <v/>
          </cell>
          <cell r="C3994">
            <v>7.5</v>
          </cell>
          <cell r="D3994">
            <v>0</v>
          </cell>
          <cell r="E3994">
            <v>7.5</v>
          </cell>
          <cell r="F3994">
            <v>7.65</v>
          </cell>
          <cell r="G3994">
            <v>7.86</v>
          </cell>
          <cell r="H3994">
            <v>8.4600000000000009</v>
          </cell>
          <cell r="I3994">
            <v>9.06</v>
          </cell>
        </row>
        <row r="3995">
          <cell r="A3995">
            <v>121450</v>
          </cell>
          <cell r="B3995" t="str">
            <v/>
          </cell>
          <cell r="C3995">
            <v>7.5</v>
          </cell>
          <cell r="D3995">
            <v>0</v>
          </cell>
          <cell r="E3995">
            <v>7.5</v>
          </cell>
          <cell r="F3995">
            <v>7.65</v>
          </cell>
          <cell r="G3995">
            <v>7.86</v>
          </cell>
          <cell r="H3995">
            <v>8.4600000000000009</v>
          </cell>
          <cell r="I3995">
            <v>9.06</v>
          </cell>
        </row>
        <row r="3996">
          <cell r="A3996">
            <v>121460</v>
          </cell>
          <cell r="B3996" t="str">
            <v/>
          </cell>
          <cell r="C3996">
            <v>7.5</v>
          </cell>
          <cell r="D3996">
            <v>0</v>
          </cell>
          <cell r="E3996">
            <v>7.5</v>
          </cell>
          <cell r="F3996">
            <v>7.65</v>
          </cell>
          <cell r="G3996">
            <v>7.86</v>
          </cell>
          <cell r="H3996">
            <v>8.4600000000000009</v>
          </cell>
          <cell r="I3996">
            <v>9.06</v>
          </cell>
        </row>
        <row r="3997">
          <cell r="A3997">
            <v>121470</v>
          </cell>
          <cell r="B3997" t="str">
            <v/>
          </cell>
          <cell r="C3997">
            <v>7.5</v>
          </cell>
          <cell r="D3997">
            <v>0</v>
          </cell>
          <cell r="E3997">
            <v>7.5</v>
          </cell>
          <cell r="F3997">
            <v>7.65</v>
          </cell>
          <cell r="G3997">
            <v>7.86</v>
          </cell>
          <cell r="H3997">
            <v>8.4600000000000009</v>
          </cell>
          <cell r="I3997">
            <v>9.06</v>
          </cell>
        </row>
        <row r="3998">
          <cell r="A3998">
            <v>121480</v>
          </cell>
          <cell r="B3998" t="str">
            <v/>
          </cell>
          <cell r="C3998">
            <v>7.5</v>
          </cell>
          <cell r="D3998">
            <v>0</v>
          </cell>
          <cell r="E3998">
            <v>7.5</v>
          </cell>
          <cell r="F3998">
            <v>7.65</v>
          </cell>
          <cell r="G3998">
            <v>7.86</v>
          </cell>
          <cell r="H3998">
            <v>8.4600000000000009</v>
          </cell>
          <cell r="I3998">
            <v>9.06</v>
          </cell>
        </row>
        <row r="3999">
          <cell r="A3999">
            <v>121490</v>
          </cell>
          <cell r="B3999" t="str">
            <v/>
          </cell>
          <cell r="C3999">
            <v>7.5</v>
          </cell>
          <cell r="D3999">
            <v>0</v>
          </cell>
          <cell r="E3999">
            <v>7.5</v>
          </cell>
          <cell r="F3999">
            <v>7.65</v>
          </cell>
          <cell r="G3999">
            <v>7.86</v>
          </cell>
          <cell r="H3999">
            <v>8.4600000000000009</v>
          </cell>
          <cell r="I3999">
            <v>9.06</v>
          </cell>
        </row>
        <row r="4000">
          <cell r="A4000">
            <v>121500</v>
          </cell>
          <cell r="B4000" t="str">
            <v/>
          </cell>
          <cell r="C4000">
            <v>7.5</v>
          </cell>
          <cell r="D4000">
            <v>0</v>
          </cell>
          <cell r="E4000">
            <v>7.5</v>
          </cell>
          <cell r="F4000">
            <v>7.65</v>
          </cell>
          <cell r="G4000">
            <v>7.86</v>
          </cell>
          <cell r="H4000">
            <v>8.4600000000000009</v>
          </cell>
          <cell r="I4000">
            <v>9.06</v>
          </cell>
        </row>
        <row r="4001">
          <cell r="A4001">
            <v>121510</v>
          </cell>
          <cell r="B4001" t="str">
            <v/>
          </cell>
          <cell r="C4001">
            <v>7.5</v>
          </cell>
          <cell r="D4001">
            <v>0</v>
          </cell>
          <cell r="E4001">
            <v>7.5</v>
          </cell>
          <cell r="F4001">
            <v>7.65</v>
          </cell>
          <cell r="G4001">
            <v>7.86</v>
          </cell>
          <cell r="H4001">
            <v>8.4600000000000009</v>
          </cell>
          <cell r="I4001">
            <v>9.06</v>
          </cell>
        </row>
        <row r="4002">
          <cell r="A4002">
            <v>121520</v>
          </cell>
          <cell r="B4002" t="str">
            <v/>
          </cell>
          <cell r="C4002">
            <v>7.5</v>
          </cell>
          <cell r="D4002">
            <v>0</v>
          </cell>
          <cell r="E4002">
            <v>7.5</v>
          </cell>
          <cell r="F4002">
            <v>7.65</v>
          </cell>
          <cell r="G4002">
            <v>7.86</v>
          </cell>
          <cell r="H4002">
            <v>8.4600000000000009</v>
          </cell>
          <cell r="I4002">
            <v>9.06</v>
          </cell>
        </row>
        <row r="4003">
          <cell r="A4003">
            <v>121530</v>
          </cell>
          <cell r="B4003" t="str">
            <v/>
          </cell>
          <cell r="C4003">
            <v>7.5</v>
          </cell>
          <cell r="D4003">
            <v>0</v>
          </cell>
          <cell r="E4003">
            <v>7.5</v>
          </cell>
          <cell r="F4003">
            <v>7.65</v>
          </cell>
          <cell r="G4003">
            <v>7.86</v>
          </cell>
          <cell r="H4003">
            <v>8.4600000000000009</v>
          </cell>
          <cell r="I4003">
            <v>9.06</v>
          </cell>
        </row>
        <row r="4004">
          <cell r="A4004">
            <v>121540</v>
          </cell>
          <cell r="B4004" t="str">
            <v/>
          </cell>
          <cell r="C4004">
            <v>7.5</v>
          </cell>
          <cell r="D4004">
            <v>0</v>
          </cell>
          <cell r="E4004">
            <v>7.5</v>
          </cell>
          <cell r="F4004">
            <v>7.65</v>
          </cell>
          <cell r="G4004">
            <v>7.86</v>
          </cell>
          <cell r="H4004">
            <v>8.4600000000000009</v>
          </cell>
          <cell r="I4004">
            <v>9.06</v>
          </cell>
        </row>
        <row r="4005">
          <cell r="A4005">
            <v>121550</v>
          </cell>
          <cell r="B4005" t="str">
            <v/>
          </cell>
          <cell r="C4005">
            <v>7.5</v>
          </cell>
          <cell r="D4005">
            <v>0</v>
          </cell>
          <cell r="E4005">
            <v>7.5</v>
          </cell>
          <cell r="F4005">
            <v>7.65</v>
          </cell>
          <cell r="G4005">
            <v>7.86</v>
          </cell>
          <cell r="H4005">
            <v>8.4600000000000009</v>
          </cell>
          <cell r="I4005">
            <v>9.06</v>
          </cell>
        </row>
        <row r="4006">
          <cell r="A4006">
            <v>121560</v>
          </cell>
          <cell r="B4006" t="str">
            <v/>
          </cell>
          <cell r="C4006">
            <v>7.5</v>
          </cell>
          <cell r="D4006">
            <v>0</v>
          </cell>
          <cell r="E4006">
            <v>7.5</v>
          </cell>
          <cell r="F4006">
            <v>7.65</v>
          </cell>
          <cell r="G4006">
            <v>7.86</v>
          </cell>
          <cell r="H4006">
            <v>8.4600000000000009</v>
          </cell>
          <cell r="I4006">
            <v>9.06</v>
          </cell>
        </row>
        <row r="4007">
          <cell r="A4007">
            <v>121570</v>
          </cell>
          <cell r="B4007" t="str">
            <v/>
          </cell>
          <cell r="C4007">
            <v>7.5</v>
          </cell>
          <cell r="D4007">
            <v>0</v>
          </cell>
          <cell r="E4007">
            <v>7.5</v>
          </cell>
          <cell r="F4007">
            <v>7.65</v>
          </cell>
          <cell r="G4007">
            <v>7.86</v>
          </cell>
          <cell r="H4007">
            <v>8.4600000000000009</v>
          </cell>
          <cell r="I4007">
            <v>9.06</v>
          </cell>
        </row>
        <row r="4008">
          <cell r="A4008">
            <v>121580</v>
          </cell>
          <cell r="B4008" t="str">
            <v/>
          </cell>
          <cell r="C4008">
            <v>7.5</v>
          </cell>
          <cell r="D4008">
            <v>0</v>
          </cell>
          <cell r="E4008">
            <v>7.5</v>
          </cell>
          <cell r="F4008">
            <v>7.65</v>
          </cell>
          <cell r="G4008">
            <v>7.86</v>
          </cell>
          <cell r="H4008">
            <v>8.4600000000000009</v>
          </cell>
          <cell r="I4008">
            <v>9.06</v>
          </cell>
        </row>
        <row r="4009">
          <cell r="A4009">
            <v>121590</v>
          </cell>
          <cell r="B4009" t="str">
            <v/>
          </cell>
          <cell r="C4009">
            <v>7.5</v>
          </cell>
          <cell r="D4009">
            <v>0</v>
          </cell>
          <cell r="E4009">
            <v>7.5</v>
          </cell>
          <cell r="F4009">
            <v>7.65</v>
          </cell>
          <cell r="G4009">
            <v>7.86</v>
          </cell>
          <cell r="H4009">
            <v>8.4600000000000009</v>
          </cell>
          <cell r="I4009">
            <v>9.06</v>
          </cell>
        </row>
        <row r="4010">
          <cell r="A4010">
            <v>121600</v>
          </cell>
          <cell r="B4010" t="str">
            <v/>
          </cell>
          <cell r="C4010">
            <v>7.5</v>
          </cell>
          <cell r="D4010">
            <v>0</v>
          </cell>
          <cell r="E4010">
            <v>7.5</v>
          </cell>
          <cell r="F4010">
            <v>7.65</v>
          </cell>
          <cell r="G4010">
            <v>7.86</v>
          </cell>
          <cell r="H4010">
            <v>8.4600000000000009</v>
          </cell>
          <cell r="I4010">
            <v>9.06</v>
          </cell>
        </row>
        <row r="4011">
          <cell r="A4011">
            <v>121610</v>
          </cell>
          <cell r="B4011" t="str">
            <v/>
          </cell>
          <cell r="C4011">
            <v>7.5</v>
          </cell>
          <cell r="D4011">
            <v>0</v>
          </cell>
          <cell r="E4011">
            <v>7.5</v>
          </cell>
          <cell r="F4011">
            <v>7.65</v>
          </cell>
          <cell r="G4011">
            <v>7.86</v>
          </cell>
          <cell r="H4011">
            <v>8.4600000000000009</v>
          </cell>
          <cell r="I4011">
            <v>9.06</v>
          </cell>
        </row>
        <row r="4012">
          <cell r="A4012">
            <v>121620</v>
          </cell>
          <cell r="B4012" t="str">
            <v/>
          </cell>
          <cell r="C4012">
            <v>7.5</v>
          </cell>
          <cell r="D4012">
            <v>0</v>
          </cell>
          <cell r="E4012">
            <v>7.5</v>
          </cell>
          <cell r="F4012">
            <v>7.65</v>
          </cell>
          <cell r="G4012">
            <v>7.86</v>
          </cell>
          <cell r="H4012">
            <v>8.4600000000000009</v>
          </cell>
          <cell r="I4012">
            <v>9.06</v>
          </cell>
        </row>
        <row r="4013">
          <cell r="A4013">
            <v>121630</v>
          </cell>
          <cell r="B4013" t="str">
            <v/>
          </cell>
          <cell r="C4013">
            <v>7.5</v>
          </cell>
          <cell r="D4013">
            <v>0</v>
          </cell>
          <cell r="E4013">
            <v>7.5</v>
          </cell>
          <cell r="F4013">
            <v>7.65</v>
          </cell>
          <cell r="G4013">
            <v>7.86</v>
          </cell>
          <cell r="H4013">
            <v>8.4600000000000009</v>
          </cell>
          <cell r="I4013">
            <v>9.06</v>
          </cell>
        </row>
        <row r="4014">
          <cell r="A4014">
            <v>121640</v>
          </cell>
          <cell r="B4014" t="str">
            <v/>
          </cell>
          <cell r="C4014">
            <v>7.5</v>
          </cell>
          <cell r="D4014">
            <v>0</v>
          </cell>
          <cell r="E4014">
            <v>7.5</v>
          </cell>
          <cell r="F4014">
            <v>7.65</v>
          </cell>
          <cell r="G4014">
            <v>7.86</v>
          </cell>
          <cell r="H4014">
            <v>8.4600000000000009</v>
          </cell>
          <cell r="I4014">
            <v>9.06</v>
          </cell>
        </row>
        <row r="4015">
          <cell r="A4015">
            <v>121650</v>
          </cell>
          <cell r="B4015" t="str">
            <v/>
          </cell>
          <cell r="C4015">
            <v>7.5</v>
          </cell>
          <cell r="D4015">
            <v>0</v>
          </cell>
          <cell r="E4015">
            <v>7.5</v>
          </cell>
          <cell r="F4015">
            <v>7.65</v>
          </cell>
          <cell r="G4015">
            <v>7.86</v>
          </cell>
          <cell r="H4015">
            <v>8.4600000000000009</v>
          </cell>
          <cell r="I4015">
            <v>9.06</v>
          </cell>
        </row>
        <row r="4016">
          <cell r="A4016">
            <v>121660</v>
          </cell>
          <cell r="B4016" t="str">
            <v/>
          </cell>
          <cell r="C4016">
            <v>7.5</v>
          </cell>
          <cell r="D4016">
            <v>0</v>
          </cell>
          <cell r="E4016">
            <v>7.5</v>
          </cell>
          <cell r="F4016">
            <v>7.65</v>
          </cell>
          <cell r="G4016">
            <v>7.86</v>
          </cell>
          <cell r="H4016">
            <v>8.4600000000000009</v>
          </cell>
          <cell r="I4016">
            <v>9.06</v>
          </cell>
        </row>
        <row r="4017">
          <cell r="A4017">
            <v>121670</v>
          </cell>
          <cell r="B4017" t="str">
            <v/>
          </cell>
          <cell r="C4017">
            <v>7.5</v>
          </cell>
          <cell r="D4017">
            <v>0</v>
          </cell>
          <cell r="E4017">
            <v>7.5</v>
          </cell>
          <cell r="F4017">
            <v>7.65</v>
          </cell>
          <cell r="G4017">
            <v>7.86</v>
          </cell>
          <cell r="H4017">
            <v>8.4600000000000009</v>
          </cell>
          <cell r="I4017">
            <v>9.06</v>
          </cell>
        </row>
        <row r="4018">
          <cell r="A4018">
            <v>121680</v>
          </cell>
          <cell r="B4018" t="str">
            <v/>
          </cell>
          <cell r="C4018">
            <v>7.5</v>
          </cell>
          <cell r="D4018">
            <v>0</v>
          </cell>
          <cell r="E4018">
            <v>7.5</v>
          </cell>
          <cell r="F4018">
            <v>7.65</v>
          </cell>
          <cell r="G4018">
            <v>7.86</v>
          </cell>
          <cell r="H4018">
            <v>8.4600000000000009</v>
          </cell>
          <cell r="I4018">
            <v>9.06</v>
          </cell>
        </row>
        <row r="4019">
          <cell r="A4019">
            <v>121690</v>
          </cell>
          <cell r="B4019" t="str">
            <v/>
          </cell>
          <cell r="C4019">
            <v>7.5</v>
          </cell>
          <cell r="D4019">
            <v>0</v>
          </cell>
          <cell r="E4019">
            <v>7.5</v>
          </cell>
          <cell r="F4019">
            <v>7.65</v>
          </cell>
          <cell r="G4019">
            <v>7.86</v>
          </cell>
          <cell r="H4019">
            <v>8.4600000000000009</v>
          </cell>
          <cell r="I4019">
            <v>9.06</v>
          </cell>
        </row>
        <row r="4020">
          <cell r="A4020">
            <v>121700</v>
          </cell>
          <cell r="B4020" t="str">
            <v/>
          </cell>
          <cell r="C4020">
            <v>7.5</v>
          </cell>
          <cell r="D4020">
            <v>0</v>
          </cell>
          <cell r="E4020">
            <v>7.5</v>
          </cell>
          <cell r="F4020">
            <v>7.65</v>
          </cell>
          <cell r="G4020">
            <v>7.86</v>
          </cell>
          <cell r="H4020">
            <v>8.4600000000000009</v>
          </cell>
          <cell r="I4020">
            <v>9.06</v>
          </cell>
        </row>
        <row r="4021">
          <cell r="A4021">
            <v>121710</v>
          </cell>
          <cell r="B4021" t="str">
            <v/>
          </cell>
          <cell r="C4021">
            <v>7.5</v>
          </cell>
          <cell r="D4021">
            <v>0</v>
          </cell>
          <cell r="E4021">
            <v>7.5</v>
          </cell>
          <cell r="F4021">
            <v>7.65</v>
          </cell>
          <cell r="G4021">
            <v>7.86</v>
          </cell>
          <cell r="H4021">
            <v>8.4600000000000009</v>
          </cell>
          <cell r="I4021">
            <v>9.06</v>
          </cell>
        </row>
        <row r="4022">
          <cell r="A4022">
            <v>121720</v>
          </cell>
          <cell r="B4022" t="str">
            <v/>
          </cell>
          <cell r="C4022">
            <v>7.5</v>
          </cell>
          <cell r="D4022">
            <v>0</v>
          </cell>
          <cell r="E4022">
            <v>7.5</v>
          </cell>
          <cell r="F4022">
            <v>7.65</v>
          </cell>
          <cell r="G4022">
            <v>7.86</v>
          </cell>
          <cell r="H4022">
            <v>8.4600000000000009</v>
          </cell>
          <cell r="I4022">
            <v>9.06</v>
          </cell>
        </row>
        <row r="4023">
          <cell r="A4023">
            <v>121730</v>
          </cell>
          <cell r="B4023" t="str">
            <v/>
          </cell>
          <cell r="C4023">
            <v>7.5</v>
          </cell>
          <cell r="D4023">
            <v>0</v>
          </cell>
          <cell r="E4023">
            <v>7.5</v>
          </cell>
          <cell r="F4023">
            <v>7.65</v>
          </cell>
          <cell r="G4023">
            <v>7.86</v>
          </cell>
          <cell r="H4023">
            <v>8.4600000000000009</v>
          </cell>
          <cell r="I4023">
            <v>9.06</v>
          </cell>
        </row>
        <row r="4024">
          <cell r="A4024">
            <v>121740</v>
          </cell>
          <cell r="B4024" t="str">
            <v/>
          </cell>
          <cell r="C4024">
            <v>7.5</v>
          </cell>
          <cell r="D4024">
            <v>0</v>
          </cell>
          <cell r="E4024">
            <v>7.5</v>
          </cell>
          <cell r="F4024">
            <v>7.65</v>
          </cell>
          <cell r="G4024">
            <v>7.86</v>
          </cell>
          <cell r="H4024">
            <v>8.4600000000000009</v>
          </cell>
          <cell r="I4024">
            <v>9.06</v>
          </cell>
        </row>
        <row r="4025">
          <cell r="A4025">
            <v>121750</v>
          </cell>
          <cell r="B4025" t="str">
            <v/>
          </cell>
          <cell r="C4025">
            <v>7.5</v>
          </cell>
          <cell r="D4025">
            <v>0</v>
          </cell>
          <cell r="E4025">
            <v>7.5</v>
          </cell>
          <cell r="F4025">
            <v>7.65</v>
          </cell>
          <cell r="G4025">
            <v>7.86</v>
          </cell>
          <cell r="H4025">
            <v>8.4600000000000009</v>
          </cell>
          <cell r="I4025">
            <v>9.06</v>
          </cell>
        </row>
        <row r="4026">
          <cell r="A4026">
            <v>121760</v>
          </cell>
          <cell r="B4026" t="str">
            <v/>
          </cell>
          <cell r="C4026">
            <v>7.5</v>
          </cell>
          <cell r="D4026">
            <v>0</v>
          </cell>
          <cell r="E4026">
            <v>7.5</v>
          </cell>
          <cell r="F4026">
            <v>7.65</v>
          </cell>
          <cell r="G4026">
            <v>7.86</v>
          </cell>
          <cell r="H4026">
            <v>8.4600000000000009</v>
          </cell>
          <cell r="I4026">
            <v>9.06</v>
          </cell>
        </row>
        <row r="4027">
          <cell r="A4027">
            <v>121770</v>
          </cell>
          <cell r="B4027" t="str">
            <v/>
          </cell>
          <cell r="C4027">
            <v>7.5</v>
          </cell>
          <cell r="D4027">
            <v>0</v>
          </cell>
          <cell r="E4027">
            <v>7.5</v>
          </cell>
          <cell r="F4027">
            <v>7.65</v>
          </cell>
          <cell r="G4027">
            <v>7.86</v>
          </cell>
          <cell r="H4027">
            <v>8.4600000000000009</v>
          </cell>
          <cell r="I4027">
            <v>9.06</v>
          </cell>
        </row>
        <row r="4028">
          <cell r="A4028">
            <v>121780</v>
          </cell>
          <cell r="B4028" t="str">
            <v/>
          </cell>
          <cell r="C4028">
            <v>7.5</v>
          </cell>
          <cell r="D4028">
            <v>0</v>
          </cell>
          <cell r="E4028">
            <v>7.5</v>
          </cell>
          <cell r="F4028">
            <v>7.65</v>
          </cell>
          <cell r="G4028">
            <v>7.86</v>
          </cell>
          <cell r="H4028">
            <v>8.4600000000000009</v>
          </cell>
          <cell r="I4028">
            <v>9.06</v>
          </cell>
        </row>
        <row r="4029">
          <cell r="A4029">
            <v>121790</v>
          </cell>
          <cell r="B4029" t="str">
            <v/>
          </cell>
          <cell r="C4029">
            <v>7.5</v>
          </cell>
          <cell r="D4029">
            <v>0</v>
          </cell>
          <cell r="E4029">
            <v>7.5</v>
          </cell>
          <cell r="F4029">
            <v>7.65</v>
          </cell>
          <cell r="G4029">
            <v>7.86</v>
          </cell>
          <cell r="H4029">
            <v>8.4600000000000009</v>
          </cell>
          <cell r="I4029">
            <v>9.06</v>
          </cell>
        </row>
        <row r="4030">
          <cell r="A4030">
            <v>121800</v>
          </cell>
          <cell r="B4030" t="str">
            <v/>
          </cell>
          <cell r="C4030">
            <v>7.5</v>
          </cell>
          <cell r="D4030">
            <v>0</v>
          </cell>
          <cell r="E4030">
            <v>7.5</v>
          </cell>
          <cell r="F4030">
            <v>7.65</v>
          </cell>
          <cell r="G4030">
            <v>7.86</v>
          </cell>
          <cell r="H4030">
            <v>8.4600000000000009</v>
          </cell>
          <cell r="I4030">
            <v>9.06</v>
          </cell>
        </row>
        <row r="4031">
          <cell r="A4031">
            <v>121810</v>
          </cell>
          <cell r="B4031" t="str">
            <v/>
          </cell>
          <cell r="C4031">
            <v>7.5</v>
          </cell>
          <cell r="D4031">
            <v>0</v>
          </cell>
          <cell r="E4031">
            <v>7.5</v>
          </cell>
          <cell r="F4031">
            <v>7.65</v>
          </cell>
          <cell r="G4031">
            <v>7.86</v>
          </cell>
          <cell r="H4031">
            <v>8.4600000000000009</v>
          </cell>
          <cell r="I4031">
            <v>9.06</v>
          </cell>
        </row>
        <row r="4032">
          <cell r="A4032">
            <v>121820</v>
          </cell>
          <cell r="B4032" t="str">
            <v/>
          </cell>
          <cell r="C4032">
            <v>7.5</v>
          </cell>
          <cell r="D4032">
            <v>0</v>
          </cell>
          <cell r="E4032">
            <v>7.5</v>
          </cell>
          <cell r="F4032">
            <v>7.65</v>
          </cell>
          <cell r="G4032">
            <v>7.86</v>
          </cell>
          <cell r="H4032">
            <v>8.4600000000000009</v>
          </cell>
          <cell r="I4032">
            <v>9.06</v>
          </cell>
        </row>
        <row r="4033">
          <cell r="A4033">
            <v>121830</v>
          </cell>
          <cell r="B4033" t="str">
            <v/>
          </cell>
          <cell r="C4033">
            <v>7.5</v>
          </cell>
          <cell r="D4033">
            <v>0</v>
          </cell>
          <cell r="E4033">
            <v>7.5</v>
          </cell>
          <cell r="F4033">
            <v>7.65</v>
          </cell>
          <cell r="G4033">
            <v>7.86</v>
          </cell>
          <cell r="H4033">
            <v>8.4600000000000009</v>
          </cell>
          <cell r="I4033">
            <v>9.06</v>
          </cell>
        </row>
        <row r="4034">
          <cell r="A4034">
            <v>121840</v>
          </cell>
          <cell r="B4034" t="str">
            <v/>
          </cell>
          <cell r="C4034">
            <v>7.5</v>
          </cell>
          <cell r="D4034">
            <v>0</v>
          </cell>
          <cell r="E4034">
            <v>7.5</v>
          </cell>
          <cell r="F4034">
            <v>7.65</v>
          </cell>
          <cell r="G4034">
            <v>7.86</v>
          </cell>
          <cell r="H4034">
            <v>8.4600000000000009</v>
          </cell>
          <cell r="I4034">
            <v>9.06</v>
          </cell>
        </row>
        <row r="4035">
          <cell r="A4035">
            <v>121850</v>
          </cell>
          <cell r="B4035" t="str">
            <v/>
          </cell>
          <cell r="C4035">
            <v>7.5</v>
          </cell>
          <cell r="D4035">
            <v>0</v>
          </cell>
          <cell r="E4035">
            <v>7.5</v>
          </cell>
          <cell r="F4035">
            <v>7.65</v>
          </cell>
          <cell r="G4035">
            <v>7.86</v>
          </cell>
          <cell r="H4035">
            <v>8.4600000000000009</v>
          </cell>
          <cell r="I4035">
            <v>9.06</v>
          </cell>
        </row>
        <row r="4036">
          <cell r="A4036">
            <v>121860</v>
          </cell>
          <cell r="B4036" t="str">
            <v/>
          </cell>
          <cell r="C4036">
            <v>7.5</v>
          </cell>
          <cell r="D4036">
            <v>0</v>
          </cell>
          <cell r="E4036">
            <v>7.5</v>
          </cell>
          <cell r="F4036">
            <v>7.65</v>
          </cell>
          <cell r="G4036">
            <v>7.86</v>
          </cell>
          <cell r="H4036">
            <v>8.4600000000000009</v>
          </cell>
          <cell r="I4036">
            <v>9.06</v>
          </cell>
        </row>
        <row r="4037">
          <cell r="A4037">
            <v>121870</v>
          </cell>
          <cell r="B4037" t="str">
            <v/>
          </cell>
          <cell r="C4037">
            <v>7.5</v>
          </cell>
          <cell r="D4037">
            <v>0</v>
          </cell>
          <cell r="E4037">
            <v>7.5</v>
          </cell>
          <cell r="F4037">
            <v>7.65</v>
          </cell>
          <cell r="G4037">
            <v>7.86</v>
          </cell>
          <cell r="H4037">
            <v>8.4600000000000009</v>
          </cell>
          <cell r="I4037">
            <v>9.06</v>
          </cell>
        </row>
        <row r="4038">
          <cell r="A4038">
            <v>121880</v>
          </cell>
          <cell r="B4038" t="str">
            <v/>
          </cell>
          <cell r="C4038">
            <v>7.5</v>
          </cell>
          <cell r="D4038">
            <v>0</v>
          </cell>
          <cell r="E4038">
            <v>7.5</v>
          </cell>
          <cell r="F4038">
            <v>7.65</v>
          </cell>
          <cell r="G4038">
            <v>7.86</v>
          </cell>
          <cell r="H4038">
            <v>8.4600000000000009</v>
          </cell>
          <cell r="I4038">
            <v>9.06</v>
          </cell>
        </row>
        <row r="4039">
          <cell r="A4039">
            <v>121890</v>
          </cell>
          <cell r="B4039" t="str">
            <v/>
          </cell>
          <cell r="C4039">
            <v>7.5</v>
          </cell>
          <cell r="D4039">
            <v>0</v>
          </cell>
          <cell r="E4039">
            <v>7.5</v>
          </cell>
          <cell r="F4039">
            <v>7.65</v>
          </cell>
          <cell r="G4039">
            <v>7.86</v>
          </cell>
          <cell r="H4039">
            <v>8.4600000000000009</v>
          </cell>
          <cell r="I4039">
            <v>9.06</v>
          </cell>
        </row>
        <row r="4040">
          <cell r="A4040">
            <v>121893.22</v>
          </cell>
          <cell r="B4040" t="str">
            <v/>
          </cell>
          <cell r="C4040">
            <v>7.5</v>
          </cell>
          <cell r="D4040">
            <v>0</v>
          </cell>
          <cell r="E4040">
            <v>7.5</v>
          </cell>
          <cell r="F4040">
            <v>7.65</v>
          </cell>
          <cell r="G4040">
            <v>7.86</v>
          </cell>
          <cell r="H4040">
            <v>8.4600000000000009</v>
          </cell>
          <cell r="I4040">
            <v>9.06</v>
          </cell>
        </row>
        <row r="4041">
          <cell r="A4041">
            <v>121900</v>
          </cell>
          <cell r="B4041" t="str">
            <v/>
          </cell>
          <cell r="C4041">
            <v>7.5</v>
          </cell>
          <cell r="D4041">
            <v>0</v>
          </cell>
          <cell r="E4041">
            <v>7.5</v>
          </cell>
          <cell r="F4041">
            <v>7.65</v>
          </cell>
          <cell r="G4041">
            <v>7.86</v>
          </cell>
          <cell r="H4041">
            <v>8.4600000000000009</v>
          </cell>
          <cell r="I4041">
            <v>9.06</v>
          </cell>
        </row>
        <row r="4042">
          <cell r="A4042">
            <v>121910</v>
          </cell>
          <cell r="B4042" t="str">
            <v/>
          </cell>
          <cell r="C4042">
            <v>7.5</v>
          </cell>
          <cell r="D4042">
            <v>0</v>
          </cell>
          <cell r="E4042">
            <v>7.5</v>
          </cell>
          <cell r="F4042">
            <v>7.65</v>
          </cell>
          <cell r="G4042">
            <v>7.86</v>
          </cell>
          <cell r="H4042">
            <v>8.4600000000000009</v>
          </cell>
          <cell r="I4042">
            <v>9.06</v>
          </cell>
        </row>
        <row r="4043">
          <cell r="A4043">
            <v>121920</v>
          </cell>
          <cell r="B4043" t="str">
            <v/>
          </cell>
          <cell r="C4043">
            <v>7.5</v>
          </cell>
          <cell r="D4043">
            <v>0</v>
          </cell>
          <cell r="E4043">
            <v>7.5</v>
          </cell>
          <cell r="F4043">
            <v>7.65</v>
          </cell>
          <cell r="G4043">
            <v>7.86</v>
          </cell>
          <cell r="H4043">
            <v>8.4600000000000009</v>
          </cell>
          <cell r="I4043">
            <v>9.06</v>
          </cell>
        </row>
        <row r="4044">
          <cell r="A4044">
            <v>121930</v>
          </cell>
          <cell r="B4044" t="str">
            <v/>
          </cell>
          <cell r="C4044">
            <v>7.5</v>
          </cell>
          <cell r="D4044">
            <v>0</v>
          </cell>
          <cell r="E4044">
            <v>7.5</v>
          </cell>
          <cell r="F4044">
            <v>7.65</v>
          </cell>
          <cell r="G4044">
            <v>7.86</v>
          </cell>
          <cell r="H4044">
            <v>8.4600000000000009</v>
          </cell>
          <cell r="I4044">
            <v>9.06</v>
          </cell>
        </row>
        <row r="4045">
          <cell r="A4045">
            <v>121940</v>
          </cell>
          <cell r="B4045" t="str">
            <v/>
          </cell>
          <cell r="C4045">
            <v>7.5</v>
          </cell>
          <cell r="D4045">
            <v>0</v>
          </cell>
          <cell r="E4045">
            <v>7.5</v>
          </cell>
          <cell r="F4045">
            <v>7.65</v>
          </cell>
          <cell r="G4045">
            <v>7.86</v>
          </cell>
          <cell r="H4045">
            <v>8.4600000000000009</v>
          </cell>
          <cell r="I4045">
            <v>9.06</v>
          </cell>
        </row>
        <row r="4046">
          <cell r="A4046">
            <v>121950</v>
          </cell>
          <cell r="B4046" t="str">
            <v/>
          </cell>
          <cell r="C4046">
            <v>7.5</v>
          </cell>
          <cell r="D4046">
            <v>0</v>
          </cell>
          <cell r="E4046">
            <v>7.5</v>
          </cell>
          <cell r="F4046">
            <v>7.65</v>
          </cell>
          <cell r="G4046">
            <v>7.86</v>
          </cell>
          <cell r="H4046">
            <v>8.4600000000000009</v>
          </cell>
          <cell r="I4046">
            <v>9.06</v>
          </cell>
        </row>
        <row r="4047">
          <cell r="A4047">
            <v>121960</v>
          </cell>
          <cell r="B4047" t="str">
            <v/>
          </cell>
          <cell r="C4047">
            <v>7.5</v>
          </cell>
          <cell r="D4047">
            <v>0</v>
          </cell>
          <cell r="E4047">
            <v>7.5</v>
          </cell>
          <cell r="F4047">
            <v>7.65</v>
          </cell>
          <cell r="G4047">
            <v>7.86</v>
          </cell>
          <cell r="H4047">
            <v>8.4600000000000009</v>
          </cell>
          <cell r="I4047">
            <v>9.06</v>
          </cell>
        </row>
        <row r="4048">
          <cell r="A4048">
            <v>121970</v>
          </cell>
          <cell r="B4048" t="str">
            <v/>
          </cell>
          <cell r="C4048">
            <v>7.5</v>
          </cell>
          <cell r="D4048">
            <v>0</v>
          </cell>
          <cell r="E4048">
            <v>7.5</v>
          </cell>
          <cell r="F4048">
            <v>7.65</v>
          </cell>
          <cell r="G4048">
            <v>7.86</v>
          </cell>
          <cell r="H4048">
            <v>8.4600000000000009</v>
          </cell>
          <cell r="I4048">
            <v>9.06</v>
          </cell>
        </row>
        <row r="4049">
          <cell r="A4049">
            <v>121980</v>
          </cell>
          <cell r="B4049" t="str">
            <v/>
          </cell>
          <cell r="C4049">
            <v>7.5</v>
          </cell>
          <cell r="D4049">
            <v>0</v>
          </cell>
          <cell r="E4049">
            <v>7.5</v>
          </cell>
          <cell r="F4049">
            <v>7.65</v>
          </cell>
          <cell r="G4049">
            <v>7.86</v>
          </cell>
          <cell r="H4049">
            <v>8.4600000000000009</v>
          </cell>
          <cell r="I4049">
            <v>9.06</v>
          </cell>
        </row>
        <row r="4050">
          <cell r="A4050">
            <v>121990</v>
          </cell>
          <cell r="B4050" t="str">
            <v/>
          </cell>
          <cell r="C4050">
            <v>7.5</v>
          </cell>
          <cell r="D4050">
            <v>0</v>
          </cell>
          <cell r="E4050">
            <v>7.5</v>
          </cell>
          <cell r="F4050">
            <v>7.65</v>
          </cell>
          <cell r="G4050">
            <v>7.86</v>
          </cell>
          <cell r="H4050">
            <v>8.4600000000000009</v>
          </cell>
          <cell r="I4050">
            <v>9.06</v>
          </cell>
        </row>
        <row r="4051">
          <cell r="A4051">
            <v>122000</v>
          </cell>
          <cell r="B4051" t="str">
            <v/>
          </cell>
          <cell r="C4051">
            <v>7.5</v>
          </cell>
          <cell r="D4051">
            <v>0</v>
          </cell>
          <cell r="E4051">
            <v>7.5</v>
          </cell>
          <cell r="F4051">
            <v>7.65</v>
          </cell>
          <cell r="G4051">
            <v>7.86</v>
          </cell>
          <cell r="H4051">
            <v>8.4600000000000009</v>
          </cell>
          <cell r="I4051">
            <v>9.06</v>
          </cell>
        </row>
        <row r="4070">
          <cell r="A4070">
            <v>122000</v>
          </cell>
          <cell r="B4070" t="str">
            <v/>
          </cell>
          <cell r="C4070">
            <v>7.5</v>
          </cell>
          <cell r="D4070">
            <v>0</v>
          </cell>
          <cell r="E4070">
            <v>7.5</v>
          </cell>
          <cell r="F4070">
            <v>7.65</v>
          </cell>
          <cell r="G4070">
            <v>7.86</v>
          </cell>
          <cell r="H4070">
            <v>8.4600000000000009</v>
          </cell>
          <cell r="I4070">
            <v>9.06</v>
          </cell>
        </row>
        <row r="4071">
          <cell r="A4071">
            <v>122010</v>
          </cell>
          <cell r="B4071" t="str">
            <v/>
          </cell>
          <cell r="C4071">
            <v>7.5</v>
          </cell>
          <cell r="D4071">
            <v>0</v>
          </cell>
          <cell r="E4071">
            <v>7.5</v>
          </cell>
          <cell r="F4071">
            <v>7.65</v>
          </cell>
          <cell r="G4071">
            <v>7.86</v>
          </cell>
          <cell r="H4071">
            <v>8.4600000000000009</v>
          </cell>
          <cell r="I4071">
            <v>9.06</v>
          </cell>
        </row>
        <row r="4072">
          <cell r="A4072">
            <v>122020</v>
          </cell>
          <cell r="B4072" t="str">
            <v/>
          </cell>
          <cell r="C4072">
            <v>7.5</v>
          </cell>
          <cell r="D4072">
            <v>0</v>
          </cell>
          <cell r="E4072">
            <v>7.5</v>
          </cell>
          <cell r="F4072">
            <v>7.65</v>
          </cell>
          <cell r="G4072">
            <v>7.86</v>
          </cell>
          <cell r="H4072">
            <v>8.4600000000000009</v>
          </cell>
          <cell r="I4072">
            <v>9.06</v>
          </cell>
        </row>
        <row r="4073">
          <cell r="A4073">
            <v>122030</v>
          </cell>
          <cell r="B4073" t="str">
            <v/>
          </cell>
          <cell r="C4073">
            <v>7.5</v>
          </cell>
          <cell r="D4073">
            <v>0</v>
          </cell>
          <cell r="E4073">
            <v>7.5</v>
          </cell>
          <cell r="F4073">
            <v>7.65</v>
          </cell>
          <cell r="G4073">
            <v>7.86</v>
          </cell>
          <cell r="H4073">
            <v>8.4600000000000009</v>
          </cell>
          <cell r="I4073">
            <v>9.06</v>
          </cell>
        </row>
        <row r="4074">
          <cell r="A4074">
            <v>122040</v>
          </cell>
          <cell r="B4074" t="str">
            <v/>
          </cell>
          <cell r="C4074">
            <v>7.5</v>
          </cell>
          <cell r="D4074">
            <v>0</v>
          </cell>
          <cell r="E4074">
            <v>7.5</v>
          </cell>
          <cell r="F4074">
            <v>7.65</v>
          </cell>
          <cell r="G4074">
            <v>7.86</v>
          </cell>
          <cell r="H4074">
            <v>8.4600000000000009</v>
          </cell>
          <cell r="I4074">
            <v>9.06</v>
          </cell>
        </row>
        <row r="4075">
          <cell r="A4075">
            <v>122050</v>
          </cell>
          <cell r="B4075" t="str">
            <v/>
          </cell>
          <cell r="C4075">
            <v>7.5</v>
          </cell>
          <cell r="D4075">
            <v>0</v>
          </cell>
          <cell r="E4075">
            <v>7.5</v>
          </cell>
          <cell r="F4075">
            <v>7.65</v>
          </cell>
          <cell r="G4075">
            <v>7.86</v>
          </cell>
          <cell r="H4075">
            <v>8.4600000000000009</v>
          </cell>
          <cell r="I4075">
            <v>9.06</v>
          </cell>
        </row>
        <row r="4076">
          <cell r="A4076">
            <v>122060</v>
          </cell>
          <cell r="B4076" t="str">
            <v/>
          </cell>
          <cell r="C4076">
            <v>7.5</v>
          </cell>
          <cell r="D4076">
            <v>0</v>
          </cell>
          <cell r="E4076">
            <v>7.5</v>
          </cell>
          <cell r="F4076">
            <v>7.65</v>
          </cell>
          <cell r="G4076">
            <v>7.86</v>
          </cell>
          <cell r="H4076">
            <v>8.4600000000000009</v>
          </cell>
          <cell r="I4076">
            <v>9.06</v>
          </cell>
        </row>
        <row r="4077">
          <cell r="A4077">
            <v>122070</v>
          </cell>
          <cell r="B4077" t="str">
            <v/>
          </cell>
          <cell r="C4077">
            <v>7.5</v>
          </cell>
          <cell r="D4077">
            <v>0</v>
          </cell>
          <cell r="E4077">
            <v>7.5</v>
          </cell>
          <cell r="F4077">
            <v>7.65</v>
          </cell>
          <cell r="G4077">
            <v>7.86</v>
          </cell>
          <cell r="H4077">
            <v>8.4600000000000009</v>
          </cell>
          <cell r="I4077">
            <v>9.06</v>
          </cell>
        </row>
        <row r="4078">
          <cell r="A4078">
            <v>122080</v>
          </cell>
          <cell r="B4078" t="str">
            <v/>
          </cell>
          <cell r="C4078">
            <v>7.5</v>
          </cell>
          <cell r="D4078">
            <v>0</v>
          </cell>
          <cell r="E4078">
            <v>7.5</v>
          </cell>
          <cell r="F4078">
            <v>7.65</v>
          </cell>
          <cell r="G4078">
            <v>7.86</v>
          </cell>
          <cell r="H4078">
            <v>8.4600000000000009</v>
          </cell>
          <cell r="I4078">
            <v>9.06</v>
          </cell>
        </row>
        <row r="4079">
          <cell r="A4079">
            <v>122090</v>
          </cell>
          <cell r="B4079" t="str">
            <v/>
          </cell>
          <cell r="C4079">
            <v>7.5</v>
          </cell>
          <cell r="D4079">
            <v>0</v>
          </cell>
          <cell r="E4079">
            <v>7.5</v>
          </cell>
          <cell r="F4079">
            <v>7.65</v>
          </cell>
          <cell r="G4079">
            <v>7.86</v>
          </cell>
          <cell r="H4079">
            <v>8.4600000000000009</v>
          </cell>
          <cell r="I4079">
            <v>9.06</v>
          </cell>
        </row>
        <row r="4080">
          <cell r="A4080">
            <v>122100</v>
          </cell>
          <cell r="B4080" t="str">
            <v/>
          </cell>
          <cell r="C4080">
            <v>7.5</v>
          </cell>
          <cell r="D4080">
            <v>0</v>
          </cell>
          <cell r="E4080">
            <v>7.5</v>
          </cell>
          <cell r="F4080">
            <v>7.65</v>
          </cell>
          <cell r="G4080">
            <v>7.86</v>
          </cell>
          <cell r="H4080">
            <v>8.4600000000000009</v>
          </cell>
          <cell r="I4080">
            <v>9.06</v>
          </cell>
        </row>
        <row r="4081">
          <cell r="A4081">
            <v>122110</v>
          </cell>
          <cell r="B4081" t="str">
            <v/>
          </cell>
          <cell r="C4081">
            <v>7.5</v>
          </cell>
          <cell r="D4081">
            <v>0</v>
          </cell>
          <cell r="E4081">
            <v>7.5</v>
          </cell>
          <cell r="F4081">
            <v>7.65</v>
          </cell>
          <cell r="G4081">
            <v>7.86</v>
          </cell>
          <cell r="H4081">
            <v>8.4600000000000009</v>
          </cell>
          <cell r="I4081">
            <v>9.06</v>
          </cell>
        </row>
        <row r="4082">
          <cell r="A4082">
            <v>122120</v>
          </cell>
          <cell r="B4082" t="str">
            <v/>
          </cell>
          <cell r="C4082">
            <v>7.5</v>
          </cell>
          <cell r="D4082">
            <v>0</v>
          </cell>
          <cell r="E4082">
            <v>7.5</v>
          </cell>
          <cell r="F4082">
            <v>7.65</v>
          </cell>
          <cell r="G4082">
            <v>7.86</v>
          </cell>
          <cell r="H4082">
            <v>8.4600000000000009</v>
          </cell>
          <cell r="I4082">
            <v>9.06</v>
          </cell>
        </row>
        <row r="4083">
          <cell r="A4083">
            <v>122130</v>
          </cell>
          <cell r="B4083" t="str">
            <v/>
          </cell>
          <cell r="C4083">
            <v>7.5</v>
          </cell>
          <cell r="D4083">
            <v>0</v>
          </cell>
          <cell r="E4083">
            <v>7.5</v>
          </cell>
          <cell r="F4083">
            <v>7.65</v>
          </cell>
          <cell r="G4083">
            <v>7.86</v>
          </cell>
          <cell r="H4083">
            <v>8.4600000000000009</v>
          </cell>
          <cell r="I4083">
            <v>9.06</v>
          </cell>
        </row>
        <row r="4084">
          <cell r="A4084">
            <v>122140</v>
          </cell>
          <cell r="B4084" t="str">
            <v/>
          </cell>
          <cell r="C4084">
            <v>7.5</v>
          </cell>
          <cell r="D4084">
            <v>0</v>
          </cell>
          <cell r="E4084">
            <v>7.5</v>
          </cell>
          <cell r="F4084">
            <v>7.65</v>
          </cell>
          <cell r="G4084">
            <v>7.86</v>
          </cell>
          <cell r="H4084">
            <v>8.4600000000000009</v>
          </cell>
          <cell r="I4084">
            <v>9.06</v>
          </cell>
        </row>
        <row r="4085">
          <cell r="A4085">
            <v>122150</v>
          </cell>
          <cell r="B4085" t="str">
            <v/>
          </cell>
          <cell r="C4085">
            <v>7.5</v>
          </cell>
          <cell r="D4085">
            <v>0</v>
          </cell>
          <cell r="E4085">
            <v>7.5</v>
          </cell>
          <cell r="F4085">
            <v>7.65</v>
          </cell>
          <cell r="G4085">
            <v>7.86</v>
          </cell>
          <cell r="H4085">
            <v>8.4600000000000009</v>
          </cell>
          <cell r="I4085">
            <v>9.06</v>
          </cell>
        </row>
        <row r="4086">
          <cell r="A4086">
            <v>122160</v>
          </cell>
          <cell r="B4086" t="str">
            <v/>
          </cell>
          <cell r="C4086">
            <v>7.5</v>
          </cell>
          <cell r="D4086">
            <v>0</v>
          </cell>
          <cell r="E4086">
            <v>7.5</v>
          </cell>
          <cell r="F4086">
            <v>7.65</v>
          </cell>
          <cell r="G4086">
            <v>7.86</v>
          </cell>
          <cell r="H4086">
            <v>8.4600000000000009</v>
          </cell>
          <cell r="I4086">
            <v>9.06</v>
          </cell>
        </row>
        <row r="4087">
          <cell r="A4087">
            <v>122170</v>
          </cell>
          <cell r="B4087" t="str">
            <v/>
          </cell>
          <cell r="C4087">
            <v>7.5</v>
          </cell>
          <cell r="D4087">
            <v>0</v>
          </cell>
          <cell r="E4087">
            <v>7.5</v>
          </cell>
          <cell r="F4087">
            <v>7.65</v>
          </cell>
          <cell r="G4087">
            <v>7.86</v>
          </cell>
          <cell r="H4087">
            <v>8.4600000000000009</v>
          </cell>
          <cell r="I4087">
            <v>9.06</v>
          </cell>
        </row>
        <row r="4088">
          <cell r="A4088">
            <v>122180</v>
          </cell>
          <cell r="B4088" t="str">
            <v/>
          </cell>
          <cell r="C4088">
            <v>7.5</v>
          </cell>
          <cell r="D4088">
            <v>0</v>
          </cell>
          <cell r="E4088">
            <v>7.5</v>
          </cell>
          <cell r="F4088">
            <v>7.65</v>
          </cell>
          <cell r="G4088">
            <v>7.86</v>
          </cell>
          <cell r="H4088">
            <v>8.4600000000000009</v>
          </cell>
          <cell r="I4088">
            <v>9.06</v>
          </cell>
        </row>
        <row r="4089">
          <cell r="A4089">
            <v>122190</v>
          </cell>
          <cell r="B4089" t="str">
            <v/>
          </cell>
          <cell r="C4089">
            <v>7.5</v>
          </cell>
          <cell r="D4089">
            <v>0</v>
          </cell>
          <cell r="E4089">
            <v>7.5</v>
          </cell>
          <cell r="F4089">
            <v>7.65</v>
          </cell>
          <cell r="G4089">
            <v>7.86</v>
          </cell>
          <cell r="H4089">
            <v>8.4600000000000009</v>
          </cell>
          <cell r="I4089">
            <v>9.06</v>
          </cell>
        </row>
        <row r="4090">
          <cell r="A4090">
            <v>122200</v>
          </cell>
          <cell r="B4090" t="str">
            <v/>
          </cell>
          <cell r="C4090">
            <v>7.5</v>
          </cell>
          <cell r="D4090">
            <v>0</v>
          </cell>
          <cell r="E4090">
            <v>7.5</v>
          </cell>
          <cell r="F4090">
            <v>7.65</v>
          </cell>
          <cell r="G4090">
            <v>7.86</v>
          </cell>
          <cell r="H4090">
            <v>8.4600000000000009</v>
          </cell>
          <cell r="I4090">
            <v>9.06</v>
          </cell>
        </row>
        <row r="4091">
          <cell r="A4091">
            <v>122210</v>
          </cell>
          <cell r="B4091" t="str">
            <v/>
          </cell>
          <cell r="C4091">
            <v>7.5</v>
          </cell>
          <cell r="D4091">
            <v>0</v>
          </cell>
          <cell r="E4091">
            <v>7.5</v>
          </cell>
          <cell r="F4091">
            <v>7.65</v>
          </cell>
          <cell r="G4091">
            <v>7.86</v>
          </cell>
          <cell r="H4091">
            <v>8.4600000000000009</v>
          </cell>
          <cell r="I4091">
            <v>9.06</v>
          </cell>
        </row>
        <row r="4092">
          <cell r="A4092">
            <v>122220</v>
          </cell>
          <cell r="B4092" t="str">
            <v/>
          </cell>
          <cell r="C4092">
            <v>7.5</v>
          </cell>
          <cell r="D4092">
            <v>0</v>
          </cell>
          <cell r="E4092">
            <v>7.5</v>
          </cell>
          <cell r="F4092">
            <v>7.65</v>
          </cell>
          <cell r="G4092">
            <v>7.86</v>
          </cell>
          <cell r="H4092">
            <v>8.4600000000000009</v>
          </cell>
          <cell r="I4092">
            <v>9.06</v>
          </cell>
        </row>
        <row r="4093">
          <cell r="A4093">
            <v>122230</v>
          </cell>
          <cell r="B4093" t="str">
            <v/>
          </cell>
          <cell r="C4093">
            <v>7.5</v>
          </cell>
          <cell r="D4093">
            <v>0</v>
          </cell>
          <cell r="E4093">
            <v>7.5</v>
          </cell>
          <cell r="F4093">
            <v>7.65</v>
          </cell>
          <cell r="G4093">
            <v>7.86</v>
          </cell>
          <cell r="H4093">
            <v>8.4600000000000009</v>
          </cell>
          <cell r="I4093">
            <v>9.06</v>
          </cell>
        </row>
        <row r="4094">
          <cell r="A4094">
            <v>122240</v>
          </cell>
          <cell r="B4094" t="str">
            <v/>
          </cell>
          <cell r="C4094">
            <v>7.5</v>
          </cell>
          <cell r="D4094">
            <v>0</v>
          </cell>
          <cell r="E4094">
            <v>7.5</v>
          </cell>
          <cell r="F4094">
            <v>7.65</v>
          </cell>
          <cell r="G4094">
            <v>7.86</v>
          </cell>
          <cell r="H4094">
            <v>8.4600000000000009</v>
          </cell>
          <cell r="I4094">
            <v>9.06</v>
          </cell>
        </row>
        <row r="4095">
          <cell r="A4095">
            <v>122250</v>
          </cell>
          <cell r="B4095" t="str">
            <v/>
          </cell>
          <cell r="C4095">
            <v>7.5</v>
          </cell>
          <cell r="D4095">
            <v>0</v>
          </cell>
          <cell r="E4095">
            <v>7.5</v>
          </cell>
          <cell r="F4095">
            <v>7.65</v>
          </cell>
          <cell r="G4095">
            <v>7.86</v>
          </cell>
          <cell r="H4095">
            <v>8.4600000000000009</v>
          </cell>
          <cell r="I4095">
            <v>9.06</v>
          </cell>
        </row>
        <row r="4096">
          <cell r="A4096">
            <v>122260</v>
          </cell>
          <cell r="B4096" t="str">
            <v/>
          </cell>
          <cell r="C4096">
            <v>7.5</v>
          </cell>
          <cell r="D4096">
            <v>0</v>
          </cell>
          <cell r="E4096">
            <v>7.5</v>
          </cell>
          <cell r="F4096">
            <v>7.65</v>
          </cell>
          <cell r="G4096">
            <v>7.86</v>
          </cell>
          <cell r="H4096">
            <v>8.4600000000000009</v>
          </cell>
          <cell r="I4096">
            <v>9.06</v>
          </cell>
        </row>
        <row r="4097">
          <cell r="A4097">
            <v>122270</v>
          </cell>
          <cell r="B4097" t="str">
            <v/>
          </cell>
          <cell r="C4097">
            <v>7.5</v>
          </cell>
          <cell r="D4097">
            <v>0</v>
          </cell>
          <cell r="E4097">
            <v>7.5</v>
          </cell>
          <cell r="F4097">
            <v>7.65</v>
          </cell>
          <cell r="G4097">
            <v>7.86</v>
          </cell>
          <cell r="H4097">
            <v>8.4600000000000009</v>
          </cell>
          <cell r="I4097">
            <v>9.06</v>
          </cell>
        </row>
        <row r="4098">
          <cell r="A4098">
            <v>122280</v>
          </cell>
          <cell r="B4098" t="str">
            <v/>
          </cell>
          <cell r="C4098">
            <v>7.5</v>
          </cell>
          <cell r="D4098">
            <v>0</v>
          </cell>
          <cell r="E4098">
            <v>7.5</v>
          </cell>
          <cell r="F4098">
            <v>7.65</v>
          </cell>
          <cell r="G4098">
            <v>7.86</v>
          </cell>
          <cell r="H4098">
            <v>8.4600000000000009</v>
          </cell>
          <cell r="I4098">
            <v>9.06</v>
          </cell>
        </row>
        <row r="4099">
          <cell r="A4099">
            <v>122290</v>
          </cell>
          <cell r="B4099" t="str">
            <v/>
          </cell>
          <cell r="C4099">
            <v>7.5</v>
          </cell>
          <cell r="D4099">
            <v>0</v>
          </cell>
          <cell r="E4099">
            <v>7.5</v>
          </cell>
          <cell r="F4099">
            <v>7.65</v>
          </cell>
          <cell r="G4099">
            <v>7.86</v>
          </cell>
          <cell r="H4099">
            <v>8.4600000000000009</v>
          </cell>
          <cell r="I4099">
            <v>9.06</v>
          </cell>
        </row>
        <row r="4100">
          <cell r="A4100">
            <v>122300</v>
          </cell>
          <cell r="B4100" t="str">
            <v/>
          </cell>
          <cell r="C4100">
            <v>7.5</v>
          </cell>
          <cell r="D4100">
            <v>0</v>
          </cell>
          <cell r="E4100">
            <v>7.5</v>
          </cell>
          <cell r="F4100">
            <v>7.65</v>
          </cell>
          <cell r="G4100">
            <v>7.86</v>
          </cell>
          <cell r="H4100">
            <v>8.4600000000000009</v>
          </cell>
          <cell r="I4100">
            <v>9.06</v>
          </cell>
        </row>
        <row r="4101">
          <cell r="A4101">
            <v>122310</v>
          </cell>
          <cell r="B4101" t="str">
            <v/>
          </cell>
          <cell r="C4101">
            <v>7.5</v>
          </cell>
          <cell r="D4101">
            <v>0</v>
          </cell>
          <cell r="E4101">
            <v>7.5</v>
          </cell>
          <cell r="F4101">
            <v>7.65</v>
          </cell>
          <cell r="G4101">
            <v>7.86</v>
          </cell>
          <cell r="H4101">
            <v>8.4600000000000009</v>
          </cell>
          <cell r="I4101">
            <v>9.06</v>
          </cell>
        </row>
        <row r="4102">
          <cell r="A4102">
            <v>122320</v>
          </cell>
          <cell r="B4102" t="str">
            <v/>
          </cell>
          <cell r="C4102">
            <v>7.5</v>
          </cell>
          <cell r="D4102">
            <v>0</v>
          </cell>
          <cell r="E4102">
            <v>7.5</v>
          </cell>
          <cell r="F4102">
            <v>7.65</v>
          </cell>
          <cell r="G4102">
            <v>7.86</v>
          </cell>
          <cell r="H4102">
            <v>8.4600000000000009</v>
          </cell>
          <cell r="I4102">
            <v>9.06</v>
          </cell>
        </row>
        <row r="4103">
          <cell r="A4103">
            <v>122330</v>
          </cell>
          <cell r="B4103" t="str">
            <v/>
          </cell>
          <cell r="C4103">
            <v>7.5</v>
          </cell>
          <cell r="D4103">
            <v>0</v>
          </cell>
          <cell r="E4103">
            <v>7.5</v>
          </cell>
          <cell r="F4103">
            <v>7.65</v>
          </cell>
          <cell r="G4103">
            <v>7.86</v>
          </cell>
          <cell r="H4103">
            <v>8.4600000000000009</v>
          </cell>
          <cell r="I4103">
            <v>9.06</v>
          </cell>
        </row>
        <row r="4104">
          <cell r="A4104">
            <v>122340</v>
          </cell>
          <cell r="B4104" t="str">
            <v/>
          </cell>
          <cell r="C4104">
            <v>7.5</v>
          </cell>
          <cell r="D4104">
            <v>0</v>
          </cell>
          <cell r="E4104">
            <v>7.5</v>
          </cell>
          <cell r="F4104">
            <v>7.65</v>
          </cell>
          <cell r="G4104">
            <v>7.86</v>
          </cell>
          <cell r="H4104">
            <v>8.4600000000000009</v>
          </cell>
          <cell r="I4104">
            <v>9.06</v>
          </cell>
        </row>
        <row r="4105">
          <cell r="A4105">
            <v>122350</v>
          </cell>
          <cell r="B4105" t="str">
            <v/>
          </cell>
          <cell r="C4105">
            <v>7.5</v>
          </cell>
          <cell r="D4105">
            <v>0</v>
          </cell>
          <cell r="E4105">
            <v>7.5</v>
          </cell>
          <cell r="F4105">
            <v>7.65</v>
          </cell>
          <cell r="G4105">
            <v>7.86</v>
          </cell>
          <cell r="H4105">
            <v>8.4600000000000009</v>
          </cell>
          <cell r="I4105">
            <v>9.06</v>
          </cell>
        </row>
        <row r="4106">
          <cell r="A4106">
            <v>122360</v>
          </cell>
          <cell r="B4106" t="str">
            <v/>
          </cell>
          <cell r="C4106">
            <v>7.5</v>
          </cell>
          <cell r="D4106">
            <v>0</v>
          </cell>
          <cell r="E4106">
            <v>7.5</v>
          </cell>
          <cell r="F4106">
            <v>7.65</v>
          </cell>
          <cell r="G4106">
            <v>7.86</v>
          </cell>
          <cell r="H4106">
            <v>8.4600000000000009</v>
          </cell>
          <cell r="I4106">
            <v>9.06</v>
          </cell>
        </row>
        <row r="4107">
          <cell r="A4107">
            <v>122370</v>
          </cell>
          <cell r="B4107" t="str">
            <v/>
          </cell>
          <cell r="C4107">
            <v>7.5</v>
          </cell>
          <cell r="D4107">
            <v>0</v>
          </cell>
          <cell r="E4107">
            <v>7.5</v>
          </cell>
          <cell r="F4107">
            <v>7.65</v>
          </cell>
          <cell r="G4107">
            <v>7.86</v>
          </cell>
          <cell r="H4107">
            <v>8.4600000000000009</v>
          </cell>
          <cell r="I4107">
            <v>9.06</v>
          </cell>
        </row>
        <row r="4108">
          <cell r="A4108">
            <v>122380</v>
          </cell>
          <cell r="B4108" t="str">
            <v/>
          </cell>
          <cell r="C4108">
            <v>7.5</v>
          </cell>
          <cell r="D4108">
            <v>0</v>
          </cell>
          <cell r="E4108">
            <v>7.5</v>
          </cell>
          <cell r="F4108">
            <v>7.65</v>
          </cell>
          <cell r="G4108">
            <v>7.86</v>
          </cell>
          <cell r="H4108">
            <v>8.4600000000000009</v>
          </cell>
          <cell r="I4108">
            <v>9.06</v>
          </cell>
        </row>
        <row r="4109">
          <cell r="A4109">
            <v>122390</v>
          </cell>
          <cell r="B4109" t="str">
            <v/>
          </cell>
          <cell r="C4109">
            <v>7.5</v>
          </cell>
          <cell r="D4109">
            <v>0</v>
          </cell>
          <cell r="E4109">
            <v>7.5</v>
          </cell>
          <cell r="F4109">
            <v>7.65</v>
          </cell>
          <cell r="G4109">
            <v>7.86</v>
          </cell>
          <cell r="H4109">
            <v>8.4600000000000009</v>
          </cell>
          <cell r="I4109">
            <v>9.06</v>
          </cell>
        </row>
        <row r="4110">
          <cell r="A4110">
            <v>122400</v>
          </cell>
          <cell r="B4110" t="str">
            <v/>
          </cell>
          <cell r="C4110">
            <v>7.5</v>
          </cell>
          <cell r="D4110">
            <v>0</v>
          </cell>
          <cell r="E4110">
            <v>7.5</v>
          </cell>
          <cell r="F4110">
            <v>7.65</v>
          </cell>
          <cell r="G4110">
            <v>7.86</v>
          </cell>
          <cell r="H4110">
            <v>8.4600000000000009</v>
          </cell>
          <cell r="I4110">
            <v>9.06</v>
          </cell>
        </row>
        <row r="4111">
          <cell r="A4111">
            <v>122410</v>
          </cell>
          <cell r="B4111" t="str">
            <v/>
          </cell>
          <cell r="C4111">
            <v>7.5</v>
          </cell>
          <cell r="D4111">
            <v>0</v>
          </cell>
          <cell r="E4111">
            <v>7.5</v>
          </cell>
          <cell r="F4111">
            <v>7.65</v>
          </cell>
          <cell r="G4111">
            <v>7.86</v>
          </cell>
          <cell r="H4111">
            <v>8.4600000000000009</v>
          </cell>
          <cell r="I4111">
            <v>9.06</v>
          </cell>
        </row>
        <row r="4112">
          <cell r="A4112">
            <v>122420</v>
          </cell>
          <cell r="B4112" t="str">
            <v/>
          </cell>
          <cell r="C4112">
            <v>7.5</v>
          </cell>
          <cell r="D4112">
            <v>0</v>
          </cell>
          <cell r="E4112">
            <v>7.5</v>
          </cell>
          <cell r="F4112">
            <v>7.65</v>
          </cell>
          <cell r="G4112">
            <v>7.86</v>
          </cell>
          <cell r="H4112">
            <v>8.4600000000000009</v>
          </cell>
          <cell r="I4112">
            <v>9.06</v>
          </cell>
        </row>
        <row r="4113">
          <cell r="A4113">
            <v>122430</v>
          </cell>
          <cell r="B4113" t="str">
            <v/>
          </cell>
          <cell r="C4113">
            <v>7.5</v>
          </cell>
          <cell r="D4113">
            <v>0</v>
          </cell>
          <cell r="E4113">
            <v>7.5</v>
          </cell>
          <cell r="F4113">
            <v>7.65</v>
          </cell>
          <cell r="G4113">
            <v>7.86</v>
          </cell>
          <cell r="H4113">
            <v>8.4600000000000009</v>
          </cell>
          <cell r="I4113">
            <v>9.06</v>
          </cell>
        </row>
        <row r="4114">
          <cell r="A4114">
            <v>122440</v>
          </cell>
          <cell r="B4114" t="str">
            <v/>
          </cell>
          <cell r="C4114">
            <v>7.5</v>
          </cell>
          <cell r="D4114">
            <v>0</v>
          </cell>
          <cell r="E4114">
            <v>7.5</v>
          </cell>
          <cell r="F4114">
            <v>7.65</v>
          </cell>
          <cell r="G4114">
            <v>7.86</v>
          </cell>
          <cell r="H4114">
            <v>8.4600000000000009</v>
          </cell>
          <cell r="I4114">
            <v>9.06</v>
          </cell>
        </row>
        <row r="4115">
          <cell r="A4115">
            <v>122450</v>
          </cell>
          <cell r="B4115" t="str">
            <v/>
          </cell>
          <cell r="C4115">
            <v>7.5</v>
          </cell>
          <cell r="D4115">
            <v>0</v>
          </cell>
          <cell r="E4115">
            <v>7.5</v>
          </cell>
          <cell r="F4115">
            <v>7.65</v>
          </cell>
          <cell r="G4115">
            <v>7.86</v>
          </cell>
          <cell r="H4115">
            <v>8.4600000000000009</v>
          </cell>
          <cell r="I4115">
            <v>9.06</v>
          </cell>
        </row>
        <row r="4116">
          <cell r="A4116">
            <v>122460</v>
          </cell>
          <cell r="B4116" t="str">
            <v/>
          </cell>
          <cell r="C4116">
            <v>7.5</v>
          </cell>
          <cell r="D4116">
            <v>0</v>
          </cell>
          <cell r="E4116">
            <v>7.5</v>
          </cell>
          <cell r="F4116">
            <v>7.65</v>
          </cell>
          <cell r="G4116">
            <v>7.86</v>
          </cell>
          <cell r="H4116">
            <v>8.4600000000000009</v>
          </cell>
          <cell r="I4116">
            <v>9.06</v>
          </cell>
        </row>
        <row r="4117">
          <cell r="A4117">
            <v>122470</v>
          </cell>
          <cell r="B4117" t="str">
            <v/>
          </cell>
          <cell r="C4117">
            <v>7.5</v>
          </cell>
          <cell r="D4117">
            <v>0</v>
          </cell>
          <cell r="E4117">
            <v>7.5</v>
          </cell>
          <cell r="F4117">
            <v>7.65</v>
          </cell>
          <cell r="G4117">
            <v>7.86</v>
          </cell>
          <cell r="H4117">
            <v>8.4600000000000009</v>
          </cell>
          <cell r="I4117">
            <v>9.06</v>
          </cell>
        </row>
        <row r="4118">
          <cell r="A4118">
            <v>122480</v>
          </cell>
          <cell r="B4118" t="str">
            <v/>
          </cell>
          <cell r="C4118">
            <v>7.5</v>
          </cell>
          <cell r="D4118">
            <v>0</v>
          </cell>
          <cell r="E4118">
            <v>7.5</v>
          </cell>
          <cell r="F4118">
            <v>7.65</v>
          </cell>
          <cell r="G4118">
            <v>7.86</v>
          </cell>
          <cell r="H4118">
            <v>8.4600000000000009</v>
          </cell>
          <cell r="I4118">
            <v>9.06</v>
          </cell>
        </row>
        <row r="4119">
          <cell r="A4119">
            <v>122490</v>
          </cell>
          <cell r="B4119" t="str">
            <v/>
          </cell>
          <cell r="C4119">
            <v>7.5</v>
          </cell>
          <cell r="D4119">
            <v>0</v>
          </cell>
          <cell r="E4119">
            <v>7.5</v>
          </cell>
          <cell r="F4119">
            <v>7.65</v>
          </cell>
          <cell r="G4119">
            <v>7.86</v>
          </cell>
          <cell r="H4119">
            <v>8.4600000000000009</v>
          </cell>
          <cell r="I4119">
            <v>9.06</v>
          </cell>
        </row>
        <row r="4120">
          <cell r="A4120">
            <v>122500</v>
          </cell>
          <cell r="B4120" t="str">
            <v/>
          </cell>
          <cell r="C4120">
            <v>7.5</v>
          </cell>
          <cell r="D4120">
            <v>0</v>
          </cell>
          <cell r="E4120">
            <v>7.5</v>
          </cell>
          <cell r="F4120">
            <v>7.65</v>
          </cell>
          <cell r="G4120">
            <v>7.86</v>
          </cell>
          <cell r="H4120">
            <v>8.4600000000000009</v>
          </cell>
          <cell r="I4120">
            <v>9.06</v>
          </cell>
        </row>
        <row r="4121">
          <cell r="A4121">
            <v>122510</v>
          </cell>
          <cell r="B4121" t="str">
            <v/>
          </cell>
          <cell r="C4121">
            <v>7.5</v>
          </cell>
          <cell r="D4121">
            <v>0</v>
          </cell>
          <cell r="E4121">
            <v>7.5</v>
          </cell>
          <cell r="F4121">
            <v>7.65</v>
          </cell>
          <cell r="G4121">
            <v>7.86</v>
          </cell>
          <cell r="H4121">
            <v>8.4600000000000009</v>
          </cell>
          <cell r="I4121">
            <v>9.06</v>
          </cell>
        </row>
        <row r="4122">
          <cell r="A4122">
            <v>122520</v>
          </cell>
          <cell r="B4122" t="str">
            <v/>
          </cell>
          <cell r="C4122">
            <v>7.5</v>
          </cell>
          <cell r="D4122">
            <v>0</v>
          </cell>
          <cell r="E4122">
            <v>7.5</v>
          </cell>
          <cell r="F4122">
            <v>7.65</v>
          </cell>
          <cell r="G4122">
            <v>7.86</v>
          </cell>
          <cell r="H4122">
            <v>8.4600000000000009</v>
          </cell>
          <cell r="I4122">
            <v>9.06</v>
          </cell>
        </row>
        <row r="4123">
          <cell r="A4123">
            <v>122520.76</v>
          </cell>
          <cell r="B4123" t="str">
            <v>BS</v>
          </cell>
          <cell r="C4123">
            <v>7.5</v>
          </cell>
          <cell r="D4123">
            <v>0</v>
          </cell>
          <cell r="E4123">
            <v>7.5</v>
          </cell>
          <cell r="F4123">
            <v>7.65</v>
          </cell>
          <cell r="G4123">
            <v>7.86</v>
          </cell>
          <cell r="H4123">
            <v>8.4600000000000009</v>
          </cell>
          <cell r="I4123">
            <v>9.06</v>
          </cell>
        </row>
        <row r="4124">
          <cell r="A4124">
            <v>122530</v>
          </cell>
          <cell r="B4124" t="str">
            <v/>
          </cell>
          <cell r="C4124">
            <v>7.5</v>
          </cell>
          <cell r="D4124">
            <v>0</v>
          </cell>
          <cell r="E4124">
            <v>7.5</v>
          </cell>
          <cell r="F4124">
            <v>7.65</v>
          </cell>
          <cell r="G4124">
            <v>7.86</v>
          </cell>
          <cell r="H4124">
            <v>8.4600000000000009</v>
          </cell>
          <cell r="I4124">
            <v>9.06</v>
          </cell>
        </row>
        <row r="4125">
          <cell r="A4125">
            <v>122540</v>
          </cell>
          <cell r="B4125" t="str">
            <v/>
          </cell>
          <cell r="C4125">
            <v>7.5</v>
          </cell>
          <cell r="D4125">
            <v>0</v>
          </cell>
          <cell r="E4125">
            <v>7.5</v>
          </cell>
          <cell r="F4125">
            <v>7.65</v>
          </cell>
          <cell r="G4125">
            <v>7.86</v>
          </cell>
          <cell r="H4125">
            <v>8.4600000000000009</v>
          </cell>
          <cell r="I4125">
            <v>9.06</v>
          </cell>
        </row>
        <row r="4126">
          <cell r="A4126">
            <v>122550</v>
          </cell>
          <cell r="B4126" t="str">
            <v/>
          </cell>
          <cell r="C4126">
            <v>7.5</v>
          </cell>
          <cell r="D4126">
            <v>0</v>
          </cell>
          <cell r="E4126">
            <v>7.5</v>
          </cell>
          <cell r="F4126">
            <v>7.65</v>
          </cell>
          <cell r="G4126">
            <v>7.86</v>
          </cell>
          <cell r="H4126">
            <v>8.4600000000000009</v>
          </cell>
          <cell r="I4126">
            <v>9.06</v>
          </cell>
        </row>
        <row r="4127">
          <cell r="A4127">
            <v>122550.76</v>
          </cell>
          <cell r="B4127" t="str">
            <v>PX</v>
          </cell>
          <cell r="C4127">
            <v>7.5</v>
          </cell>
          <cell r="D4127">
            <v>0</v>
          </cell>
          <cell r="E4127">
            <v>7.5</v>
          </cell>
          <cell r="F4127">
            <v>7.65</v>
          </cell>
          <cell r="G4127">
            <v>7.86</v>
          </cell>
          <cell r="H4127">
            <v>8.4600000000000009</v>
          </cell>
          <cell r="I4127">
            <v>9.06</v>
          </cell>
        </row>
        <row r="4128">
          <cell r="A4128">
            <v>122560</v>
          </cell>
          <cell r="B4128" t="str">
            <v/>
          </cell>
          <cell r="C4128">
            <v>7.5</v>
          </cell>
          <cell r="D4128">
            <v>0.18</v>
          </cell>
          <cell r="E4128">
            <v>7.68</v>
          </cell>
          <cell r="F4128">
            <v>7.83</v>
          </cell>
          <cell r="G4128">
            <v>8.0400000000000009</v>
          </cell>
          <cell r="H4128">
            <v>8.64</v>
          </cell>
          <cell r="I4128">
            <v>9.24</v>
          </cell>
        </row>
        <row r="4129">
          <cell r="A4129">
            <v>122565.75999999999</v>
          </cell>
          <cell r="B4129" t="str">
            <v>PC</v>
          </cell>
          <cell r="C4129">
            <v>7.5</v>
          </cell>
          <cell r="D4129">
            <v>0.3</v>
          </cell>
          <cell r="E4129">
            <v>7.8</v>
          </cell>
          <cell r="F4129">
            <v>7.95</v>
          </cell>
          <cell r="G4129">
            <v>8.16</v>
          </cell>
          <cell r="H4129">
            <v>8.76</v>
          </cell>
          <cell r="I4129">
            <v>9.36</v>
          </cell>
        </row>
        <row r="4130">
          <cell r="A4130">
            <v>122570</v>
          </cell>
          <cell r="B4130" t="str">
            <v/>
          </cell>
          <cell r="C4130">
            <v>7.5</v>
          </cell>
          <cell r="D4130">
            <v>0.38</v>
          </cell>
          <cell r="E4130">
            <v>7.88</v>
          </cell>
          <cell r="F4130">
            <v>8.0299999999999994</v>
          </cell>
          <cell r="G4130">
            <v>8.24</v>
          </cell>
          <cell r="H4130">
            <v>8.84</v>
          </cell>
          <cell r="I4130">
            <v>9.44</v>
          </cell>
        </row>
        <row r="4131">
          <cell r="A4131">
            <v>122580</v>
          </cell>
          <cell r="B4131" t="str">
            <v/>
          </cell>
          <cell r="C4131">
            <v>7.5</v>
          </cell>
          <cell r="D4131">
            <v>0.57999999999999996</v>
          </cell>
          <cell r="E4131">
            <v>8.08</v>
          </cell>
          <cell r="F4131">
            <v>8.23</v>
          </cell>
          <cell r="G4131">
            <v>8.4400000000000013</v>
          </cell>
          <cell r="H4131">
            <v>9.0400000000000009</v>
          </cell>
          <cell r="I4131">
            <v>9.64</v>
          </cell>
        </row>
        <row r="4132">
          <cell r="A4132">
            <v>122580.76</v>
          </cell>
          <cell r="B4132" t="str">
            <v>PY - MSE</v>
          </cell>
          <cell r="C4132">
            <v>7.5</v>
          </cell>
          <cell r="D4132">
            <v>0.6</v>
          </cell>
          <cell r="E4132">
            <v>8.1</v>
          </cell>
          <cell r="F4132">
            <v>8.25</v>
          </cell>
          <cell r="G4132">
            <v>8.4600000000000009</v>
          </cell>
          <cell r="H4132">
            <v>9.06</v>
          </cell>
          <cell r="I4132">
            <v>9.66</v>
          </cell>
        </row>
        <row r="4133">
          <cell r="A4133">
            <v>122590</v>
          </cell>
          <cell r="B4133" t="str">
            <v/>
          </cell>
          <cell r="C4133">
            <v>7.5</v>
          </cell>
          <cell r="D4133">
            <v>0.6</v>
          </cell>
          <cell r="E4133">
            <v>8.1</v>
          </cell>
          <cell r="F4133">
            <v>8.25</v>
          </cell>
          <cell r="G4133">
            <v>8.4600000000000009</v>
          </cell>
          <cell r="H4133">
            <v>9.06</v>
          </cell>
          <cell r="I4133">
            <v>9.66</v>
          </cell>
        </row>
        <row r="4134">
          <cell r="A4134">
            <v>122600</v>
          </cell>
          <cell r="B4134" t="str">
            <v/>
          </cell>
          <cell r="C4134">
            <v>7.5</v>
          </cell>
          <cell r="D4134">
            <v>0.6</v>
          </cell>
          <cell r="E4134">
            <v>8.1</v>
          </cell>
          <cell r="F4134">
            <v>8.25</v>
          </cell>
          <cell r="G4134">
            <v>8.4600000000000009</v>
          </cell>
          <cell r="H4134">
            <v>9.06</v>
          </cell>
          <cell r="I4134">
            <v>9.66</v>
          </cell>
        </row>
        <row r="4135">
          <cell r="A4135">
            <v>122610</v>
          </cell>
          <cell r="B4135" t="str">
            <v/>
          </cell>
          <cell r="C4135">
            <v>7.5</v>
          </cell>
          <cell r="D4135">
            <v>0.6</v>
          </cell>
          <cell r="E4135">
            <v>8.1</v>
          </cell>
          <cell r="F4135">
            <v>8.25</v>
          </cell>
          <cell r="G4135">
            <v>8.4600000000000009</v>
          </cell>
          <cell r="H4135">
            <v>9.06</v>
          </cell>
          <cell r="I4135">
            <v>9.66</v>
          </cell>
        </row>
        <row r="4136">
          <cell r="A4136">
            <v>122620</v>
          </cell>
          <cell r="B4136" t="str">
            <v/>
          </cell>
          <cell r="C4136">
            <v>7.5</v>
          </cell>
          <cell r="D4136">
            <v>0.6</v>
          </cell>
          <cell r="E4136">
            <v>8.1</v>
          </cell>
          <cell r="F4136">
            <v>8.25</v>
          </cell>
          <cell r="G4136">
            <v>8.4600000000000009</v>
          </cell>
          <cell r="H4136">
            <v>9.06</v>
          </cell>
          <cell r="I4136">
            <v>9.66</v>
          </cell>
        </row>
        <row r="4137">
          <cell r="A4137">
            <v>122630</v>
          </cell>
          <cell r="B4137" t="str">
            <v/>
          </cell>
          <cell r="C4137">
            <v>7.5</v>
          </cell>
          <cell r="D4137">
            <v>0.6</v>
          </cell>
          <cell r="E4137">
            <v>8.1</v>
          </cell>
          <cell r="F4137">
            <v>8.25</v>
          </cell>
          <cell r="G4137">
            <v>8.4600000000000009</v>
          </cell>
          <cell r="H4137">
            <v>9.06</v>
          </cell>
          <cell r="I4137">
            <v>9.66</v>
          </cell>
        </row>
        <row r="4138">
          <cell r="A4138">
            <v>122640</v>
          </cell>
          <cell r="B4138" t="str">
            <v/>
          </cell>
          <cell r="C4138">
            <v>7.5</v>
          </cell>
          <cell r="D4138">
            <v>0.6</v>
          </cell>
          <cell r="E4138">
            <v>8.1</v>
          </cell>
          <cell r="F4138">
            <v>8.25</v>
          </cell>
          <cell r="G4138">
            <v>8.4600000000000009</v>
          </cell>
          <cell r="H4138">
            <v>9.06</v>
          </cell>
          <cell r="I4138">
            <v>9.66</v>
          </cell>
        </row>
        <row r="4139">
          <cell r="A4139">
            <v>122643.56</v>
          </cell>
          <cell r="B4139" t="str">
            <v/>
          </cell>
          <cell r="C4139">
            <v>7.5</v>
          </cell>
          <cell r="D4139">
            <v>0.6</v>
          </cell>
          <cell r="E4139">
            <v>8.1</v>
          </cell>
          <cell r="F4139">
            <v>8.25</v>
          </cell>
          <cell r="G4139">
            <v>8.4600000000000009</v>
          </cell>
          <cell r="H4139">
            <v>9.06</v>
          </cell>
          <cell r="I4139">
            <v>9.66</v>
          </cell>
        </row>
        <row r="4140">
          <cell r="A4140">
            <v>122650</v>
          </cell>
          <cell r="B4140" t="str">
            <v/>
          </cell>
          <cell r="C4140">
            <v>7.5</v>
          </cell>
          <cell r="D4140">
            <v>0.6</v>
          </cell>
          <cell r="E4140">
            <v>8.1</v>
          </cell>
          <cell r="F4140">
            <v>8.25</v>
          </cell>
          <cell r="G4140">
            <v>8.4600000000000009</v>
          </cell>
          <cell r="H4140">
            <v>9.06</v>
          </cell>
          <cell r="I4140">
            <v>9.66</v>
          </cell>
        </row>
        <row r="4141">
          <cell r="A4141">
            <v>122660</v>
          </cell>
          <cell r="B4141" t="str">
            <v/>
          </cell>
          <cell r="C4141">
            <v>7.5</v>
          </cell>
          <cell r="D4141">
            <v>0.6</v>
          </cell>
          <cell r="E4141">
            <v>8.1</v>
          </cell>
          <cell r="F4141">
            <v>8.25</v>
          </cell>
          <cell r="G4141">
            <v>8.4600000000000009</v>
          </cell>
          <cell r="H4141">
            <v>9.06</v>
          </cell>
          <cell r="I4141">
            <v>9.66</v>
          </cell>
        </row>
        <row r="4142">
          <cell r="A4142">
            <v>122670</v>
          </cell>
          <cell r="B4142" t="str">
            <v/>
          </cell>
          <cell r="C4142">
            <v>7.5</v>
          </cell>
          <cell r="D4142">
            <v>0.6</v>
          </cell>
          <cell r="E4142">
            <v>8.1</v>
          </cell>
          <cell r="F4142">
            <v>8.25</v>
          </cell>
          <cell r="G4142">
            <v>8.4600000000000009</v>
          </cell>
          <cell r="H4142">
            <v>9.06</v>
          </cell>
          <cell r="I4142">
            <v>9.66</v>
          </cell>
        </row>
        <row r="4143">
          <cell r="A4143">
            <v>122680</v>
          </cell>
          <cell r="B4143" t="str">
            <v/>
          </cell>
          <cell r="C4143">
            <v>7.5</v>
          </cell>
          <cell r="D4143">
            <v>0.6</v>
          </cell>
          <cell r="E4143">
            <v>8.1</v>
          </cell>
          <cell r="F4143">
            <v>8.25</v>
          </cell>
          <cell r="G4143">
            <v>8.4600000000000009</v>
          </cell>
          <cell r="H4143">
            <v>9.06</v>
          </cell>
          <cell r="I4143">
            <v>9.66</v>
          </cell>
        </row>
        <row r="4144">
          <cell r="A4144">
            <v>122690</v>
          </cell>
          <cell r="B4144" t="str">
            <v/>
          </cell>
          <cell r="C4144">
            <v>7.5</v>
          </cell>
          <cell r="D4144">
            <v>0.6</v>
          </cell>
          <cell r="E4144">
            <v>8.1</v>
          </cell>
          <cell r="F4144">
            <v>8.25</v>
          </cell>
          <cell r="G4144">
            <v>8.4600000000000009</v>
          </cell>
          <cell r="H4144">
            <v>9.06</v>
          </cell>
          <cell r="I4144">
            <v>9.66</v>
          </cell>
        </row>
        <row r="4145">
          <cell r="A4145">
            <v>122700</v>
          </cell>
          <cell r="B4145" t="str">
            <v/>
          </cell>
          <cell r="C4145">
            <v>7.5</v>
          </cell>
          <cell r="D4145">
            <v>0.6</v>
          </cell>
          <cell r="E4145">
            <v>8.1</v>
          </cell>
          <cell r="F4145">
            <v>8.25</v>
          </cell>
          <cell r="G4145">
            <v>8.4600000000000009</v>
          </cell>
          <cell r="H4145">
            <v>9.06</v>
          </cell>
          <cell r="I4145">
            <v>9.66</v>
          </cell>
        </row>
        <row r="4146">
          <cell r="A4146">
            <v>122710</v>
          </cell>
          <cell r="B4146" t="str">
            <v/>
          </cell>
          <cell r="C4146">
            <v>7.5</v>
          </cell>
          <cell r="D4146">
            <v>0.6</v>
          </cell>
          <cell r="E4146">
            <v>8.1</v>
          </cell>
          <cell r="F4146">
            <v>8.25</v>
          </cell>
          <cell r="G4146">
            <v>8.4600000000000009</v>
          </cell>
          <cell r="H4146">
            <v>9.06</v>
          </cell>
          <cell r="I4146">
            <v>9.66</v>
          </cell>
        </row>
        <row r="4147">
          <cell r="A4147">
            <v>122720</v>
          </cell>
          <cell r="B4147" t="str">
            <v/>
          </cell>
          <cell r="C4147">
            <v>7.5</v>
          </cell>
          <cell r="D4147">
            <v>0.6</v>
          </cell>
          <cell r="E4147">
            <v>8.1</v>
          </cell>
          <cell r="F4147">
            <v>8.25</v>
          </cell>
          <cell r="G4147">
            <v>8.4600000000000009</v>
          </cell>
          <cell r="H4147">
            <v>9.06</v>
          </cell>
          <cell r="I4147">
            <v>9.66</v>
          </cell>
        </row>
        <row r="4148">
          <cell r="A4148">
            <v>122730</v>
          </cell>
          <cell r="B4148" t="str">
            <v/>
          </cell>
          <cell r="C4148">
            <v>7.5</v>
          </cell>
          <cell r="D4148">
            <v>0.6</v>
          </cell>
          <cell r="E4148">
            <v>8.1</v>
          </cell>
          <cell r="F4148">
            <v>8.25</v>
          </cell>
          <cell r="G4148">
            <v>8.4600000000000009</v>
          </cell>
          <cell r="H4148">
            <v>9.06</v>
          </cell>
          <cell r="I4148">
            <v>9.66</v>
          </cell>
        </row>
        <row r="4149">
          <cell r="A4149">
            <v>122740</v>
          </cell>
          <cell r="B4149" t="str">
            <v/>
          </cell>
          <cell r="C4149">
            <v>7.5</v>
          </cell>
          <cell r="D4149">
            <v>0.6</v>
          </cell>
          <cell r="E4149">
            <v>8.1</v>
          </cell>
          <cell r="F4149">
            <v>8.25</v>
          </cell>
          <cell r="G4149">
            <v>8.4600000000000009</v>
          </cell>
          <cell r="H4149">
            <v>9.06</v>
          </cell>
          <cell r="I4149">
            <v>9.66</v>
          </cell>
        </row>
        <row r="4150">
          <cell r="A4150">
            <v>122750</v>
          </cell>
          <cell r="B4150" t="str">
            <v/>
          </cell>
          <cell r="C4150">
            <v>7.5</v>
          </cell>
          <cell r="D4150">
            <v>0.6</v>
          </cell>
          <cell r="E4150">
            <v>8.1</v>
          </cell>
          <cell r="F4150">
            <v>8.25</v>
          </cell>
          <cell r="G4150">
            <v>8.4600000000000009</v>
          </cell>
          <cell r="H4150">
            <v>9.06</v>
          </cell>
          <cell r="I4150">
            <v>9.66</v>
          </cell>
        </row>
        <row r="4151">
          <cell r="A4151">
            <v>122760</v>
          </cell>
          <cell r="B4151" t="str">
            <v/>
          </cell>
          <cell r="C4151">
            <v>7.5</v>
          </cell>
          <cell r="D4151">
            <v>0.6</v>
          </cell>
          <cell r="E4151">
            <v>8.1</v>
          </cell>
          <cell r="F4151">
            <v>8.25</v>
          </cell>
          <cell r="G4151">
            <v>8.4600000000000009</v>
          </cell>
          <cell r="H4151">
            <v>9.06</v>
          </cell>
          <cell r="I4151">
            <v>9.66</v>
          </cell>
        </row>
        <row r="4152">
          <cell r="A4152">
            <v>122770</v>
          </cell>
          <cell r="B4152" t="str">
            <v/>
          </cell>
          <cell r="C4152">
            <v>7.5</v>
          </cell>
          <cell r="D4152">
            <v>0.6</v>
          </cell>
          <cell r="E4152">
            <v>8.1</v>
          </cell>
          <cell r="F4152">
            <v>8.25</v>
          </cell>
          <cell r="G4152">
            <v>8.4600000000000009</v>
          </cell>
          <cell r="H4152">
            <v>9.06</v>
          </cell>
          <cell r="I4152">
            <v>9.66</v>
          </cell>
        </row>
        <row r="4153">
          <cell r="A4153">
            <v>122780</v>
          </cell>
          <cell r="B4153" t="str">
            <v/>
          </cell>
          <cell r="C4153">
            <v>7.5</v>
          </cell>
          <cell r="D4153">
            <v>0.6</v>
          </cell>
          <cell r="E4153">
            <v>8.1</v>
          </cell>
          <cell r="F4153">
            <v>8.25</v>
          </cell>
          <cell r="G4153">
            <v>8.4600000000000009</v>
          </cell>
          <cell r="H4153">
            <v>9.06</v>
          </cell>
          <cell r="I4153">
            <v>9.66</v>
          </cell>
        </row>
        <row r="4154">
          <cell r="A4154">
            <v>122782.1</v>
          </cell>
          <cell r="B4154" t="str">
            <v>PY - MSE</v>
          </cell>
          <cell r="C4154">
            <v>7.5</v>
          </cell>
          <cell r="D4154">
            <v>0.6</v>
          </cell>
          <cell r="E4154">
            <v>8.1</v>
          </cell>
          <cell r="F4154">
            <v>8.25</v>
          </cell>
          <cell r="G4154">
            <v>8.4600000000000009</v>
          </cell>
          <cell r="H4154">
            <v>9.06</v>
          </cell>
          <cell r="I4154">
            <v>9.66</v>
          </cell>
        </row>
        <row r="4155">
          <cell r="A4155">
            <v>122790</v>
          </cell>
          <cell r="B4155" t="str">
            <v/>
          </cell>
          <cell r="C4155">
            <v>7.5</v>
          </cell>
          <cell r="D4155">
            <v>0.44</v>
          </cell>
          <cell r="E4155">
            <v>7.94</v>
          </cell>
          <cell r="F4155">
            <v>8.09</v>
          </cell>
          <cell r="G4155">
            <v>8.3000000000000007</v>
          </cell>
          <cell r="H4155">
            <v>8.9</v>
          </cell>
          <cell r="I4155">
            <v>9.5</v>
          </cell>
        </row>
        <row r="4156">
          <cell r="A4156">
            <v>122797.1</v>
          </cell>
          <cell r="B4156" t="str">
            <v>PT</v>
          </cell>
          <cell r="C4156">
            <v>7.5</v>
          </cell>
          <cell r="D4156">
            <v>0.3</v>
          </cell>
          <cell r="E4156">
            <v>7.8</v>
          </cell>
          <cell r="F4156">
            <v>7.95</v>
          </cell>
          <cell r="G4156">
            <v>8.16</v>
          </cell>
          <cell r="H4156">
            <v>8.76</v>
          </cell>
          <cell r="I4156">
            <v>9.36</v>
          </cell>
        </row>
        <row r="4157">
          <cell r="A4157">
            <v>122800</v>
          </cell>
          <cell r="B4157" t="str">
            <v/>
          </cell>
          <cell r="C4157">
            <v>7.5</v>
          </cell>
          <cell r="D4157">
            <v>0.24</v>
          </cell>
          <cell r="E4157">
            <v>7.74</v>
          </cell>
          <cell r="F4157">
            <v>7.8900000000000006</v>
          </cell>
          <cell r="G4157">
            <v>8.1000000000000014</v>
          </cell>
          <cell r="H4157">
            <v>8.7000000000000011</v>
          </cell>
          <cell r="I4157">
            <v>9.3000000000000007</v>
          </cell>
        </row>
        <row r="4158">
          <cell r="A4158">
            <v>122810</v>
          </cell>
          <cell r="B4158" t="str">
            <v/>
          </cell>
          <cell r="C4158">
            <v>7.5</v>
          </cell>
          <cell r="D4158">
            <v>0.04</v>
          </cell>
          <cell r="E4158">
            <v>7.54</v>
          </cell>
          <cell r="F4158">
            <v>7.69</v>
          </cell>
          <cell r="G4158">
            <v>7.9</v>
          </cell>
          <cell r="H4158">
            <v>8.5</v>
          </cell>
          <cell r="I4158">
            <v>9.1</v>
          </cell>
        </row>
        <row r="4159">
          <cell r="A4159">
            <v>122812.1</v>
          </cell>
          <cell r="B4159" t="str">
            <v>PX</v>
          </cell>
          <cell r="C4159">
            <v>7.5</v>
          </cell>
          <cell r="D4159">
            <v>0</v>
          </cell>
          <cell r="E4159">
            <v>7.5</v>
          </cell>
          <cell r="F4159">
            <v>7.65</v>
          </cell>
          <cell r="G4159">
            <v>7.86</v>
          </cell>
          <cell r="H4159">
            <v>8.4600000000000009</v>
          </cell>
          <cell r="I4159">
            <v>9.06</v>
          </cell>
        </row>
        <row r="4160">
          <cell r="A4160">
            <v>122820</v>
          </cell>
          <cell r="B4160" t="str">
            <v/>
          </cell>
          <cell r="C4160">
            <v>7.5</v>
          </cell>
          <cell r="D4160">
            <v>0</v>
          </cell>
          <cell r="E4160">
            <v>7.5</v>
          </cell>
          <cell r="F4160">
            <v>7.65</v>
          </cell>
          <cell r="G4160">
            <v>7.86</v>
          </cell>
          <cell r="H4160">
            <v>8.4600000000000009</v>
          </cell>
          <cell r="I4160">
            <v>9.06</v>
          </cell>
        </row>
        <row r="4161">
          <cell r="A4161">
            <v>122830</v>
          </cell>
          <cell r="B4161" t="str">
            <v/>
          </cell>
          <cell r="C4161">
            <v>7.5</v>
          </cell>
          <cell r="D4161">
            <v>0</v>
          </cell>
          <cell r="E4161">
            <v>7.5</v>
          </cell>
          <cell r="F4161">
            <v>7.65</v>
          </cell>
          <cell r="G4161">
            <v>7.86</v>
          </cell>
          <cell r="H4161">
            <v>8.4600000000000009</v>
          </cell>
          <cell r="I4161">
            <v>9.06</v>
          </cell>
        </row>
        <row r="4162">
          <cell r="A4162">
            <v>122840</v>
          </cell>
          <cell r="B4162" t="str">
            <v/>
          </cell>
          <cell r="C4162">
            <v>7.5</v>
          </cell>
          <cell r="D4162">
            <v>0</v>
          </cell>
          <cell r="E4162">
            <v>7.5</v>
          </cell>
          <cell r="F4162">
            <v>7.65</v>
          </cell>
          <cell r="G4162">
            <v>7.86</v>
          </cell>
          <cell r="H4162">
            <v>8.4600000000000009</v>
          </cell>
          <cell r="I4162">
            <v>9.06</v>
          </cell>
        </row>
        <row r="4163">
          <cell r="A4163">
            <v>122842.1</v>
          </cell>
          <cell r="B4163" t="str">
            <v>BS</v>
          </cell>
          <cell r="C4163">
            <v>7.5</v>
          </cell>
          <cell r="D4163">
            <v>0</v>
          </cell>
          <cell r="E4163">
            <v>7.5</v>
          </cell>
          <cell r="F4163">
            <v>7.65</v>
          </cell>
          <cell r="G4163">
            <v>7.86</v>
          </cell>
          <cell r="H4163">
            <v>8.4600000000000009</v>
          </cell>
          <cell r="I4163">
            <v>9.06</v>
          </cell>
        </row>
        <row r="4164">
          <cell r="A4164">
            <v>122850</v>
          </cell>
          <cell r="B4164" t="str">
            <v/>
          </cell>
          <cell r="C4164">
            <v>7.5</v>
          </cell>
          <cell r="D4164">
            <v>0</v>
          </cell>
          <cell r="E4164">
            <v>7.5</v>
          </cell>
          <cell r="F4164">
            <v>7.65</v>
          </cell>
          <cell r="G4164">
            <v>7.86</v>
          </cell>
          <cell r="H4164">
            <v>8.4600000000000009</v>
          </cell>
          <cell r="I4164">
            <v>9.06</v>
          </cell>
        </row>
        <row r="4165">
          <cell r="A4165">
            <v>122860</v>
          </cell>
          <cell r="B4165" t="str">
            <v/>
          </cell>
          <cell r="C4165">
            <v>7.5</v>
          </cell>
          <cell r="D4165">
            <v>0</v>
          </cell>
          <cell r="E4165">
            <v>7.5</v>
          </cell>
          <cell r="F4165">
            <v>7.65</v>
          </cell>
          <cell r="G4165">
            <v>7.86</v>
          </cell>
          <cell r="H4165">
            <v>8.4600000000000009</v>
          </cell>
          <cell r="I4165">
            <v>9.06</v>
          </cell>
        </row>
        <row r="4166">
          <cell r="A4166">
            <v>122870</v>
          </cell>
          <cell r="B4166" t="str">
            <v/>
          </cell>
          <cell r="C4166">
            <v>7.5</v>
          </cell>
          <cell r="D4166">
            <v>0</v>
          </cell>
          <cell r="E4166">
            <v>7.5</v>
          </cell>
          <cell r="F4166">
            <v>7.65</v>
          </cell>
          <cell r="G4166">
            <v>7.86</v>
          </cell>
          <cell r="H4166">
            <v>8.4600000000000009</v>
          </cell>
          <cell r="I4166">
            <v>9.06</v>
          </cell>
        </row>
        <row r="4167">
          <cell r="A4167">
            <v>122880</v>
          </cell>
          <cell r="B4167" t="str">
            <v/>
          </cell>
          <cell r="C4167">
            <v>7.5</v>
          </cell>
          <cell r="D4167">
            <v>0</v>
          </cell>
          <cell r="E4167">
            <v>7.5</v>
          </cell>
          <cell r="F4167">
            <v>7.65</v>
          </cell>
          <cell r="G4167">
            <v>7.86</v>
          </cell>
          <cell r="H4167">
            <v>8.4600000000000009</v>
          </cell>
          <cell r="I4167">
            <v>9.06</v>
          </cell>
        </row>
        <row r="4168">
          <cell r="A4168">
            <v>122890</v>
          </cell>
          <cell r="B4168" t="str">
            <v/>
          </cell>
          <cell r="C4168">
            <v>7.5</v>
          </cell>
          <cell r="D4168">
            <v>0</v>
          </cell>
          <cell r="E4168">
            <v>7.5</v>
          </cell>
          <cell r="F4168">
            <v>7.65</v>
          </cell>
          <cell r="G4168">
            <v>7.86</v>
          </cell>
          <cell r="H4168">
            <v>8.4600000000000009</v>
          </cell>
          <cell r="I4168">
            <v>9.06</v>
          </cell>
        </row>
        <row r="4169">
          <cell r="A4169">
            <v>122900</v>
          </cell>
          <cell r="B4169" t="str">
            <v/>
          </cell>
          <cell r="C4169">
            <v>7.5</v>
          </cell>
          <cell r="D4169">
            <v>0</v>
          </cell>
          <cell r="E4169">
            <v>7.5</v>
          </cell>
          <cell r="F4169">
            <v>7.65</v>
          </cell>
          <cell r="G4169">
            <v>7.86</v>
          </cell>
          <cell r="H4169">
            <v>8.4600000000000009</v>
          </cell>
          <cell r="I4169">
            <v>9.06</v>
          </cell>
        </row>
        <row r="4170">
          <cell r="A4170">
            <v>122908.82</v>
          </cell>
          <cell r="B4170" t="str">
            <v>BS</v>
          </cell>
          <cell r="C4170">
            <v>7.5</v>
          </cell>
          <cell r="D4170">
            <v>0</v>
          </cell>
          <cell r="E4170">
            <v>7.5</v>
          </cell>
          <cell r="F4170">
            <v>7.65</v>
          </cell>
          <cell r="G4170">
            <v>7.86</v>
          </cell>
          <cell r="H4170">
            <v>8.4600000000000009</v>
          </cell>
          <cell r="I4170">
            <v>9.06</v>
          </cell>
        </row>
        <row r="4171">
          <cell r="A4171">
            <v>122910</v>
          </cell>
          <cell r="B4171" t="str">
            <v/>
          </cell>
          <cell r="C4171">
            <v>7.5</v>
          </cell>
          <cell r="D4171">
            <v>0</v>
          </cell>
          <cell r="E4171">
            <v>7.5</v>
          </cell>
          <cell r="F4171">
            <v>7.65</v>
          </cell>
          <cell r="G4171">
            <v>7.86</v>
          </cell>
          <cell r="H4171">
            <v>8.4600000000000009</v>
          </cell>
          <cell r="I4171">
            <v>9.06</v>
          </cell>
        </row>
        <row r="4172">
          <cell r="A4172">
            <v>122920</v>
          </cell>
          <cell r="B4172" t="str">
            <v/>
          </cell>
          <cell r="C4172">
            <v>7.5</v>
          </cell>
          <cell r="D4172">
            <v>0</v>
          </cell>
          <cell r="E4172">
            <v>7.5</v>
          </cell>
          <cell r="F4172">
            <v>7.65</v>
          </cell>
          <cell r="G4172">
            <v>7.86</v>
          </cell>
          <cell r="H4172">
            <v>8.4600000000000009</v>
          </cell>
          <cell r="I4172">
            <v>9.06</v>
          </cell>
        </row>
        <row r="4173">
          <cell r="A4173">
            <v>122930</v>
          </cell>
          <cell r="B4173" t="str">
            <v/>
          </cell>
          <cell r="C4173">
            <v>7.5</v>
          </cell>
          <cell r="D4173">
            <v>0</v>
          </cell>
          <cell r="E4173">
            <v>7.5</v>
          </cell>
          <cell r="F4173">
            <v>7.65</v>
          </cell>
          <cell r="G4173">
            <v>7.86</v>
          </cell>
          <cell r="H4173">
            <v>8.4600000000000009</v>
          </cell>
          <cell r="I4173">
            <v>9.06</v>
          </cell>
        </row>
        <row r="4174">
          <cell r="A4174">
            <v>122938.82</v>
          </cell>
          <cell r="B4174" t="str">
            <v>PX</v>
          </cell>
          <cell r="C4174">
            <v>7.5</v>
          </cell>
          <cell r="D4174">
            <v>0</v>
          </cell>
          <cell r="E4174">
            <v>7.5</v>
          </cell>
          <cell r="F4174">
            <v>7.65</v>
          </cell>
          <cell r="G4174">
            <v>7.86</v>
          </cell>
          <cell r="H4174">
            <v>8.4600000000000009</v>
          </cell>
          <cell r="I4174">
            <v>9.06</v>
          </cell>
        </row>
        <row r="4175">
          <cell r="A4175">
            <v>122940</v>
          </cell>
          <cell r="B4175" t="str">
            <v/>
          </cell>
          <cell r="C4175">
            <v>7.5</v>
          </cell>
          <cell r="D4175">
            <v>0.02</v>
          </cell>
          <cell r="E4175">
            <v>7.52</v>
          </cell>
          <cell r="F4175">
            <v>7.67</v>
          </cell>
          <cell r="G4175">
            <v>7.88</v>
          </cell>
          <cell r="H4175">
            <v>8.48</v>
          </cell>
          <cell r="I4175">
            <v>9.08</v>
          </cell>
        </row>
        <row r="4176">
          <cell r="A4176">
            <v>122950</v>
          </cell>
          <cell r="B4176" t="str">
            <v/>
          </cell>
          <cell r="C4176">
            <v>7.5</v>
          </cell>
          <cell r="D4176">
            <v>0.22</v>
          </cell>
          <cell r="E4176">
            <v>7.72</v>
          </cell>
          <cell r="F4176">
            <v>7.87</v>
          </cell>
          <cell r="G4176">
            <v>8.08</v>
          </cell>
          <cell r="H4176">
            <v>8.68</v>
          </cell>
          <cell r="I4176">
            <v>9.2799999999999994</v>
          </cell>
        </row>
        <row r="4177">
          <cell r="A4177">
            <v>122953.82</v>
          </cell>
          <cell r="B4177" t="str">
            <v>PC</v>
          </cell>
          <cell r="C4177">
            <v>7.5</v>
          </cell>
          <cell r="D4177">
            <v>0.3</v>
          </cell>
          <cell r="E4177">
            <v>7.8</v>
          </cell>
          <cell r="F4177">
            <v>7.95</v>
          </cell>
          <cell r="G4177">
            <v>8.16</v>
          </cell>
          <cell r="H4177">
            <v>8.76</v>
          </cell>
          <cell r="I4177">
            <v>9.36</v>
          </cell>
        </row>
        <row r="4178">
          <cell r="A4178">
            <v>122960</v>
          </cell>
          <cell r="B4178" t="str">
            <v/>
          </cell>
          <cell r="C4178">
            <v>7.5</v>
          </cell>
          <cell r="D4178">
            <v>0.42</v>
          </cell>
          <cell r="E4178">
            <v>7.92</v>
          </cell>
          <cell r="F4178">
            <v>8.07</v>
          </cell>
          <cell r="G4178">
            <v>8.2800000000000011</v>
          </cell>
          <cell r="H4178">
            <v>8.8800000000000008</v>
          </cell>
          <cell r="I4178">
            <v>9.48</v>
          </cell>
        </row>
        <row r="4179">
          <cell r="A4179">
            <v>122968.82</v>
          </cell>
          <cell r="B4179" t="str">
            <v>PY - MSE</v>
          </cell>
          <cell r="C4179">
            <v>7.5</v>
          </cell>
          <cell r="D4179">
            <v>0.6</v>
          </cell>
          <cell r="E4179">
            <v>8.1</v>
          </cell>
          <cell r="F4179">
            <v>8.25</v>
          </cell>
          <cell r="G4179">
            <v>8.4600000000000009</v>
          </cell>
          <cell r="H4179">
            <v>9.06</v>
          </cell>
          <cell r="I4179">
            <v>9.66</v>
          </cell>
        </row>
        <row r="4180">
          <cell r="A4180">
            <v>122970</v>
          </cell>
          <cell r="B4180" t="str">
            <v/>
          </cell>
          <cell r="C4180">
            <v>7.5</v>
          </cell>
          <cell r="D4180">
            <v>0.6</v>
          </cell>
          <cell r="E4180">
            <v>8.1</v>
          </cell>
          <cell r="F4180">
            <v>8.25</v>
          </cell>
          <cell r="G4180">
            <v>8.4600000000000009</v>
          </cell>
          <cell r="H4180">
            <v>9.06</v>
          </cell>
          <cell r="I4180">
            <v>9.66</v>
          </cell>
        </row>
        <row r="4181">
          <cell r="A4181">
            <v>122980</v>
          </cell>
          <cell r="B4181" t="str">
            <v/>
          </cell>
          <cell r="C4181">
            <v>7.5</v>
          </cell>
          <cell r="D4181">
            <v>0.6</v>
          </cell>
          <cell r="E4181">
            <v>8.1</v>
          </cell>
          <cell r="F4181">
            <v>8.25</v>
          </cell>
          <cell r="G4181">
            <v>8.4600000000000009</v>
          </cell>
          <cell r="H4181">
            <v>9.06</v>
          </cell>
          <cell r="I4181">
            <v>9.66</v>
          </cell>
        </row>
        <row r="4182">
          <cell r="A4182">
            <v>122990</v>
          </cell>
          <cell r="B4182" t="str">
            <v/>
          </cell>
          <cell r="C4182">
            <v>7.5</v>
          </cell>
          <cell r="D4182">
            <v>0.6</v>
          </cell>
          <cell r="E4182">
            <v>8.1</v>
          </cell>
          <cell r="F4182">
            <v>8.25</v>
          </cell>
          <cell r="G4182">
            <v>8.4600000000000009</v>
          </cell>
          <cell r="H4182">
            <v>9.06</v>
          </cell>
          <cell r="I4182">
            <v>9.66</v>
          </cell>
        </row>
        <row r="4183">
          <cell r="A4183">
            <v>123000</v>
          </cell>
          <cell r="B4183" t="str">
            <v/>
          </cell>
          <cell r="C4183">
            <v>7.5</v>
          </cell>
          <cell r="D4183">
            <v>0.6</v>
          </cell>
          <cell r="E4183">
            <v>8.1</v>
          </cell>
          <cell r="F4183">
            <v>8.25</v>
          </cell>
          <cell r="G4183">
            <v>8.4600000000000009</v>
          </cell>
          <cell r="H4183">
            <v>9.06</v>
          </cell>
          <cell r="I4183">
            <v>9.66</v>
          </cell>
        </row>
        <row r="4202">
          <cell r="A4202">
            <v>123000</v>
          </cell>
          <cell r="B4202" t="str">
            <v/>
          </cell>
          <cell r="C4202">
            <v>7.5</v>
          </cell>
          <cell r="D4202">
            <v>0.6</v>
          </cell>
          <cell r="E4202">
            <v>8.1</v>
          </cell>
          <cell r="F4202">
            <v>8.25</v>
          </cell>
          <cell r="G4202">
            <v>8.4600000000000009</v>
          </cell>
          <cell r="H4202">
            <v>9.06</v>
          </cell>
          <cell r="I4202">
            <v>9.66</v>
          </cell>
        </row>
        <row r="4203">
          <cell r="A4203">
            <v>123010</v>
          </cell>
          <cell r="B4203" t="str">
            <v/>
          </cell>
          <cell r="C4203">
            <v>7.5</v>
          </cell>
          <cell r="D4203">
            <v>0.6</v>
          </cell>
          <cell r="E4203">
            <v>8.1</v>
          </cell>
          <cell r="F4203">
            <v>8.25</v>
          </cell>
          <cell r="G4203">
            <v>8.4600000000000009</v>
          </cell>
          <cell r="H4203">
            <v>9.06</v>
          </cell>
          <cell r="I4203">
            <v>9.66</v>
          </cell>
        </row>
        <row r="4204">
          <cell r="A4204">
            <v>123020</v>
          </cell>
          <cell r="B4204" t="str">
            <v/>
          </cell>
          <cell r="C4204">
            <v>7.5</v>
          </cell>
          <cell r="D4204">
            <v>0.6</v>
          </cell>
          <cell r="E4204">
            <v>8.1</v>
          </cell>
          <cell r="F4204">
            <v>8.25</v>
          </cell>
          <cell r="G4204">
            <v>8.4600000000000009</v>
          </cell>
          <cell r="H4204">
            <v>9.06</v>
          </cell>
          <cell r="I4204">
            <v>9.66</v>
          </cell>
        </row>
        <row r="4205">
          <cell r="A4205">
            <v>123030</v>
          </cell>
          <cell r="B4205" t="str">
            <v/>
          </cell>
          <cell r="C4205">
            <v>7.5</v>
          </cell>
          <cell r="D4205">
            <v>0.6</v>
          </cell>
          <cell r="E4205">
            <v>8.1</v>
          </cell>
          <cell r="F4205">
            <v>8.25</v>
          </cell>
          <cell r="G4205">
            <v>8.4600000000000009</v>
          </cell>
          <cell r="H4205">
            <v>9.06</v>
          </cell>
          <cell r="I4205">
            <v>9.66</v>
          </cell>
        </row>
        <row r="4206">
          <cell r="A4206">
            <v>123034.73</v>
          </cell>
          <cell r="B4206" t="str">
            <v/>
          </cell>
          <cell r="C4206">
            <v>7.5</v>
          </cell>
          <cell r="D4206">
            <v>0.6</v>
          </cell>
          <cell r="E4206">
            <v>8.1</v>
          </cell>
          <cell r="F4206">
            <v>8.25</v>
          </cell>
          <cell r="G4206">
            <v>8.4600000000000009</v>
          </cell>
          <cell r="H4206">
            <v>9.06</v>
          </cell>
          <cell r="I4206">
            <v>9.66</v>
          </cell>
        </row>
        <row r="4207">
          <cell r="A4207">
            <v>123040</v>
          </cell>
          <cell r="B4207" t="str">
            <v/>
          </cell>
          <cell r="C4207">
            <v>7.5</v>
          </cell>
          <cell r="D4207">
            <v>0.6</v>
          </cell>
          <cell r="E4207">
            <v>8.1</v>
          </cell>
          <cell r="F4207">
            <v>8.25</v>
          </cell>
          <cell r="G4207">
            <v>8.4600000000000009</v>
          </cell>
          <cell r="H4207">
            <v>9.06</v>
          </cell>
          <cell r="I4207">
            <v>9.66</v>
          </cell>
        </row>
        <row r="4208">
          <cell r="A4208">
            <v>123050</v>
          </cell>
          <cell r="B4208" t="str">
            <v/>
          </cell>
          <cell r="C4208">
            <v>7.5</v>
          </cell>
          <cell r="D4208">
            <v>0.6</v>
          </cell>
          <cell r="E4208">
            <v>8.1</v>
          </cell>
          <cell r="F4208">
            <v>8.25</v>
          </cell>
          <cell r="G4208">
            <v>8.4600000000000009</v>
          </cell>
          <cell r="H4208">
            <v>9.06</v>
          </cell>
          <cell r="I4208">
            <v>9.66</v>
          </cell>
        </row>
        <row r="4209">
          <cell r="A4209">
            <v>123060</v>
          </cell>
          <cell r="B4209" t="str">
            <v/>
          </cell>
          <cell r="C4209">
            <v>7.5</v>
          </cell>
          <cell r="D4209">
            <v>0.6</v>
          </cell>
          <cell r="E4209">
            <v>8.1</v>
          </cell>
          <cell r="F4209">
            <v>8.25</v>
          </cell>
          <cell r="G4209">
            <v>8.4600000000000009</v>
          </cell>
          <cell r="H4209">
            <v>9.06</v>
          </cell>
          <cell r="I4209">
            <v>9.66</v>
          </cell>
        </row>
        <row r="4210">
          <cell r="A4210">
            <v>123070</v>
          </cell>
          <cell r="B4210" t="str">
            <v/>
          </cell>
          <cell r="C4210">
            <v>7.5</v>
          </cell>
          <cell r="D4210">
            <v>0.6</v>
          </cell>
          <cell r="E4210">
            <v>8.1</v>
          </cell>
          <cell r="F4210">
            <v>8.25</v>
          </cell>
          <cell r="G4210">
            <v>8.4600000000000009</v>
          </cell>
          <cell r="H4210">
            <v>9.06</v>
          </cell>
          <cell r="I4210">
            <v>9.66</v>
          </cell>
        </row>
        <row r="4211">
          <cell r="A4211">
            <v>123080</v>
          </cell>
          <cell r="B4211" t="str">
            <v/>
          </cell>
          <cell r="C4211">
            <v>7.5</v>
          </cell>
          <cell r="D4211">
            <v>0.6</v>
          </cell>
          <cell r="E4211">
            <v>8.1</v>
          </cell>
          <cell r="F4211">
            <v>8.25</v>
          </cell>
          <cell r="G4211">
            <v>8.4600000000000009</v>
          </cell>
          <cell r="H4211">
            <v>9.06</v>
          </cell>
          <cell r="I4211">
            <v>9.66</v>
          </cell>
        </row>
        <row r="4212">
          <cell r="A4212">
            <v>123090</v>
          </cell>
          <cell r="B4212" t="str">
            <v/>
          </cell>
          <cell r="C4212">
            <v>7.5</v>
          </cell>
          <cell r="D4212">
            <v>0.6</v>
          </cell>
          <cell r="E4212">
            <v>8.1</v>
          </cell>
          <cell r="F4212">
            <v>8.25</v>
          </cell>
          <cell r="G4212">
            <v>8.4600000000000009</v>
          </cell>
          <cell r="H4212">
            <v>9.06</v>
          </cell>
          <cell r="I4212">
            <v>9.66</v>
          </cell>
        </row>
        <row r="4213">
          <cell r="A4213">
            <v>123100</v>
          </cell>
          <cell r="B4213" t="str">
            <v/>
          </cell>
          <cell r="C4213">
            <v>7.5</v>
          </cell>
          <cell r="D4213">
            <v>0.6</v>
          </cell>
          <cell r="E4213">
            <v>8.1</v>
          </cell>
          <cell r="F4213">
            <v>8.25</v>
          </cell>
          <cell r="G4213">
            <v>8.4600000000000009</v>
          </cell>
          <cell r="H4213">
            <v>9.06</v>
          </cell>
          <cell r="I4213">
            <v>9.66</v>
          </cell>
        </row>
        <row r="4214">
          <cell r="A4214">
            <v>123110</v>
          </cell>
          <cell r="B4214" t="str">
            <v/>
          </cell>
          <cell r="C4214">
            <v>7.5</v>
          </cell>
          <cell r="D4214">
            <v>0.6</v>
          </cell>
          <cell r="E4214">
            <v>8.1</v>
          </cell>
          <cell r="F4214">
            <v>8.25</v>
          </cell>
          <cell r="G4214">
            <v>8.4600000000000009</v>
          </cell>
          <cell r="H4214">
            <v>9.06</v>
          </cell>
          <cell r="I4214">
            <v>9.66</v>
          </cell>
        </row>
        <row r="4215">
          <cell r="A4215">
            <v>123115.82</v>
          </cell>
          <cell r="B4215" t="str">
            <v/>
          </cell>
          <cell r="C4215">
            <v>7.5</v>
          </cell>
          <cell r="D4215">
            <v>0.6</v>
          </cell>
          <cell r="E4215">
            <v>8.1</v>
          </cell>
          <cell r="F4215">
            <v>8.25</v>
          </cell>
          <cell r="G4215">
            <v>8.4600000000000009</v>
          </cell>
          <cell r="H4215">
            <v>9.06</v>
          </cell>
          <cell r="I4215">
            <v>9.66</v>
          </cell>
        </row>
        <row r="4216">
          <cell r="A4216">
            <v>123120</v>
          </cell>
          <cell r="B4216" t="str">
            <v/>
          </cell>
          <cell r="C4216">
            <v>7.5</v>
          </cell>
          <cell r="D4216">
            <v>0.6</v>
          </cell>
          <cell r="E4216">
            <v>8.1</v>
          </cell>
          <cell r="F4216">
            <v>8.25</v>
          </cell>
          <cell r="G4216">
            <v>8.4600000000000009</v>
          </cell>
          <cell r="H4216">
            <v>9.06</v>
          </cell>
          <cell r="I4216">
            <v>9.66</v>
          </cell>
        </row>
        <row r="4217">
          <cell r="A4217">
            <v>123130</v>
          </cell>
          <cell r="B4217" t="str">
            <v/>
          </cell>
          <cell r="C4217">
            <v>7.5</v>
          </cell>
          <cell r="D4217">
            <v>0.6</v>
          </cell>
          <cell r="E4217">
            <v>8.1</v>
          </cell>
          <cell r="F4217">
            <v>8.25</v>
          </cell>
          <cell r="G4217">
            <v>8.4600000000000009</v>
          </cell>
          <cell r="H4217">
            <v>9.06</v>
          </cell>
          <cell r="I4217">
            <v>9.66</v>
          </cell>
        </row>
        <row r="4218">
          <cell r="A4218">
            <v>123140</v>
          </cell>
          <cell r="B4218" t="str">
            <v/>
          </cell>
          <cell r="C4218">
            <v>7.5</v>
          </cell>
          <cell r="D4218">
            <v>0.6</v>
          </cell>
          <cell r="E4218">
            <v>8.1</v>
          </cell>
          <cell r="F4218">
            <v>8.25</v>
          </cell>
          <cell r="G4218">
            <v>8.4600000000000009</v>
          </cell>
          <cell r="H4218">
            <v>9.06</v>
          </cell>
          <cell r="I4218">
            <v>9.66</v>
          </cell>
        </row>
        <row r="4219">
          <cell r="A4219">
            <v>123150</v>
          </cell>
          <cell r="B4219" t="str">
            <v/>
          </cell>
          <cell r="C4219">
            <v>7.5</v>
          </cell>
          <cell r="D4219">
            <v>0.6</v>
          </cell>
          <cell r="E4219">
            <v>8.1</v>
          </cell>
          <cell r="F4219">
            <v>8.25</v>
          </cell>
          <cell r="G4219">
            <v>8.4600000000000009</v>
          </cell>
          <cell r="H4219">
            <v>9.06</v>
          </cell>
          <cell r="I4219">
            <v>9.66</v>
          </cell>
        </row>
        <row r="4220">
          <cell r="A4220">
            <v>123160</v>
          </cell>
          <cell r="B4220" t="str">
            <v/>
          </cell>
          <cell r="C4220">
            <v>7.5</v>
          </cell>
          <cell r="D4220">
            <v>0.6</v>
          </cell>
          <cell r="E4220">
            <v>8.1</v>
          </cell>
          <cell r="F4220">
            <v>8.25</v>
          </cell>
          <cell r="G4220">
            <v>8.4600000000000009</v>
          </cell>
          <cell r="H4220">
            <v>9.06</v>
          </cell>
          <cell r="I4220">
            <v>9.66</v>
          </cell>
        </row>
        <row r="4221">
          <cell r="A4221">
            <v>123170</v>
          </cell>
          <cell r="B4221" t="str">
            <v/>
          </cell>
          <cell r="C4221">
            <v>7.5</v>
          </cell>
          <cell r="D4221">
            <v>0.6</v>
          </cell>
          <cell r="E4221">
            <v>8.1</v>
          </cell>
          <cell r="F4221">
            <v>8.25</v>
          </cell>
          <cell r="G4221">
            <v>8.4600000000000009</v>
          </cell>
          <cell r="H4221">
            <v>9.06</v>
          </cell>
          <cell r="I4221">
            <v>9.66</v>
          </cell>
        </row>
        <row r="4222">
          <cell r="A4222">
            <v>123180</v>
          </cell>
          <cell r="B4222" t="str">
            <v/>
          </cell>
          <cell r="C4222">
            <v>7.5</v>
          </cell>
          <cell r="D4222">
            <v>0.6</v>
          </cell>
          <cell r="E4222">
            <v>8.1</v>
          </cell>
          <cell r="F4222">
            <v>8.25</v>
          </cell>
          <cell r="G4222">
            <v>8.4600000000000009</v>
          </cell>
          <cell r="H4222">
            <v>9.06</v>
          </cell>
          <cell r="I4222">
            <v>9.66</v>
          </cell>
        </row>
        <row r="4223">
          <cell r="A4223">
            <v>123181.93</v>
          </cell>
          <cell r="B4223" t="str">
            <v>PY - MSE</v>
          </cell>
          <cell r="C4223">
            <v>7.5</v>
          </cell>
          <cell r="D4223">
            <v>0.6</v>
          </cell>
          <cell r="E4223">
            <v>8.1</v>
          </cell>
          <cell r="F4223">
            <v>8.25</v>
          </cell>
          <cell r="G4223">
            <v>8.4600000000000009</v>
          </cell>
          <cell r="H4223">
            <v>9.06</v>
          </cell>
          <cell r="I4223">
            <v>9.66</v>
          </cell>
        </row>
        <row r="4224">
          <cell r="A4224">
            <v>123190</v>
          </cell>
          <cell r="B4224" t="str">
            <v/>
          </cell>
          <cell r="C4224">
            <v>7.5</v>
          </cell>
          <cell r="D4224">
            <v>0.44</v>
          </cell>
          <cell r="E4224">
            <v>7.94</v>
          </cell>
          <cell r="F4224">
            <v>8.09</v>
          </cell>
          <cell r="G4224">
            <v>8.3000000000000007</v>
          </cell>
          <cell r="H4224">
            <v>8.9</v>
          </cell>
          <cell r="I4224">
            <v>9.5</v>
          </cell>
        </row>
        <row r="4225">
          <cell r="A4225">
            <v>123196.93</v>
          </cell>
          <cell r="B4225" t="str">
            <v>PT</v>
          </cell>
          <cell r="C4225">
            <v>7.5</v>
          </cell>
          <cell r="D4225">
            <v>0.3</v>
          </cell>
          <cell r="E4225">
            <v>7.8</v>
          </cell>
          <cell r="F4225">
            <v>7.95</v>
          </cell>
          <cell r="G4225">
            <v>8.16</v>
          </cell>
          <cell r="H4225">
            <v>8.76</v>
          </cell>
          <cell r="I4225">
            <v>9.36</v>
          </cell>
        </row>
        <row r="4226">
          <cell r="A4226">
            <v>123200</v>
          </cell>
          <cell r="B4226" t="str">
            <v/>
          </cell>
          <cell r="C4226">
            <v>7.5</v>
          </cell>
          <cell r="D4226">
            <v>0.24</v>
          </cell>
          <cell r="E4226">
            <v>7.74</v>
          </cell>
          <cell r="F4226">
            <v>7.8900000000000006</v>
          </cell>
          <cell r="G4226">
            <v>8.1000000000000014</v>
          </cell>
          <cell r="H4226">
            <v>8.7000000000000011</v>
          </cell>
          <cell r="I4226">
            <v>9.3000000000000007</v>
          </cell>
        </row>
        <row r="4227">
          <cell r="A4227">
            <v>123210</v>
          </cell>
          <cell r="B4227" t="str">
            <v/>
          </cell>
          <cell r="C4227">
            <v>7.5</v>
          </cell>
          <cell r="D4227">
            <v>0.04</v>
          </cell>
          <cell r="E4227">
            <v>7.54</v>
          </cell>
          <cell r="F4227">
            <v>7.69</v>
          </cell>
          <cell r="G4227">
            <v>7.9</v>
          </cell>
          <cell r="H4227">
            <v>8.5</v>
          </cell>
          <cell r="I4227">
            <v>9.1</v>
          </cell>
        </row>
        <row r="4228">
          <cell r="A4228">
            <v>123211.93</v>
          </cell>
          <cell r="B4228" t="str">
            <v>PX</v>
          </cell>
          <cell r="C4228">
            <v>7.5</v>
          </cell>
          <cell r="D4228">
            <v>0</v>
          </cell>
          <cell r="E4228">
            <v>7.5</v>
          </cell>
          <cell r="F4228">
            <v>7.65</v>
          </cell>
          <cell r="G4228">
            <v>7.86</v>
          </cell>
          <cell r="H4228">
            <v>8.4600000000000009</v>
          </cell>
          <cell r="I4228">
            <v>9.06</v>
          </cell>
        </row>
        <row r="4229">
          <cell r="A4229">
            <v>123220</v>
          </cell>
          <cell r="B4229" t="str">
            <v/>
          </cell>
          <cell r="C4229">
            <v>7.5</v>
          </cell>
          <cell r="D4229">
            <v>0</v>
          </cell>
          <cell r="E4229">
            <v>7.5</v>
          </cell>
          <cell r="F4229">
            <v>7.65</v>
          </cell>
          <cell r="G4229">
            <v>7.86</v>
          </cell>
          <cell r="H4229">
            <v>8.4600000000000009</v>
          </cell>
          <cell r="I4229">
            <v>9.06</v>
          </cell>
        </row>
        <row r="4230">
          <cell r="A4230">
            <v>123230</v>
          </cell>
          <cell r="B4230" t="str">
            <v/>
          </cell>
          <cell r="C4230">
            <v>7.5</v>
          </cell>
          <cell r="D4230">
            <v>0</v>
          </cell>
          <cell r="E4230">
            <v>7.5</v>
          </cell>
          <cell r="F4230">
            <v>7.65</v>
          </cell>
          <cell r="G4230">
            <v>7.86</v>
          </cell>
          <cell r="H4230">
            <v>8.4600000000000009</v>
          </cell>
          <cell r="I4230">
            <v>9.06</v>
          </cell>
        </row>
        <row r="4231">
          <cell r="A4231">
            <v>123240</v>
          </cell>
          <cell r="B4231" t="str">
            <v/>
          </cell>
          <cell r="C4231">
            <v>7.5</v>
          </cell>
          <cell r="D4231">
            <v>0</v>
          </cell>
          <cell r="E4231">
            <v>7.5</v>
          </cell>
          <cell r="F4231">
            <v>7.65</v>
          </cell>
          <cell r="G4231">
            <v>7.86</v>
          </cell>
          <cell r="H4231">
            <v>8.4600000000000009</v>
          </cell>
          <cell r="I4231">
            <v>9.06</v>
          </cell>
        </row>
        <row r="4232">
          <cell r="A4232">
            <v>123241.93</v>
          </cell>
          <cell r="B4232" t="str">
            <v>BS</v>
          </cell>
          <cell r="C4232">
            <v>7.5</v>
          </cell>
          <cell r="D4232">
            <v>0</v>
          </cell>
          <cell r="E4232">
            <v>7.5</v>
          </cell>
          <cell r="F4232">
            <v>7.65</v>
          </cell>
          <cell r="G4232">
            <v>7.86</v>
          </cell>
          <cell r="H4232">
            <v>8.4600000000000009</v>
          </cell>
          <cell r="I4232">
            <v>9.06</v>
          </cell>
        </row>
        <row r="4233">
          <cell r="A4233">
            <v>123250</v>
          </cell>
          <cell r="B4233" t="str">
            <v/>
          </cell>
          <cell r="C4233">
            <v>7.5</v>
          </cell>
          <cell r="D4233">
            <v>0</v>
          </cell>
          <cell r="E4233">
            <v>7.5</v>
          </cell>
          <cell r="F4233">
            <v>7.65</v>
          </cell>
          <cell r="G4233">
            <v>7.86</v>
          </cell>
          <cell r="H4233">
            <v>8.4600000000000009</v>
          </cell>
          <cell r="I4233">
            <v>9.06</v>
          </cell>
        </row>
        <row r="4234">
          <cell r="A4234">
            <v>123260</v>
          </cell>
          <cell r="B4234" t="str">
            <v/>
          </cell>
          <cell r="C4234">
            <v>7.5</v>
          </cell>
          <cell r="D4234">
            <v>0</v>
          </cell>
          <cell r="E4234">
            <v>7.5</v>
          </cell>
          <cell r="F4234">
            <v>7.65</v>
          </cell>
          <cell r="G4234">
            <v>7.86</v>
          </cell>
          <cell r="H4234">
            <v>8.4600000000000009</v>
          </cell>
          <cell r="I4234">
            <v>9.06</v>
          </cell>
        </row>
        <row r="4235">
          <cell r="A4235">
            <v>123270</v>
          </cell>
          <cell r="B4235" t="str">
            <v/>
          </cell>
          <cell r="C4235">
            <v>7.5</v>
          </cell>
          <cell r="D4235">
            <v>0</v>
          </cell>
          <cell r="E4235">
            <v>7.5</v>
          </cell>
          <cell r="F4235">
            <v>7.65</v>
          </cell>
          <cell r="G4235">
            <v>7.86</v>
          </cell>
          <cell r="H4235">
            <v>8.4600000000000009</v>
          </cell>
          <cell r="I4235">
            <v>9.06</v>
          </cell>
        </row>
        <row r="4236">
          <cell r="A4236">
            <v>123280</v>
          </cell>
          <cell r="B4236" t="str">
            <v/>
          </cell>
          <cell r="C4236">
            <v>7.5</v>
          </cell>
          <cell r="D4236">
            <v>0</v>
          </cell>
          <cell r="E4236">
            <v>7.5</v>
          </cell>
          <cell r="F4236">
            <v>7.65</v>
          </cell>
          <cell r="G4236">
            <v>7.86</v>
          </cell>
          <cell r="H4236">
            <v>8.4600000000000009</v>
          </cell>
          <cell r="I4236">
            <v>9.06</v>
          </cell>
        </row>
        <row r="4237">
          <cell r="A4237">
            <v>123290</v>
          </cell>
          <cell r="B4237" t="str">
            <v/>
          </cell>
          <cell r="C4237">
            <v>7.5</v>
          </cell>
          <cell r="D4237">
            <v>0</v>
          </cell>
          <cell r="E4237">
            <v>7.5</v>
          </cell>
          <cell r="F4237">
            <v>7.65</v>
          </cell>
          <cell r="G4237">
            <v>7.86</v>
          </cell>
          <cell r="H4237">
            <v>8.4600000000000009</v>
          </cell>
          <cell r="I4237">
            <v>9.06</v>
          </cell>
        </row>
        <row r="4238">
          <cell r="A4238">
            <v>123300</v>
          </cell>
          <cell r="B4238" t="str">
            <v/>
          </cell>
          <cell r="C4238">
            <v>7.5</v>
          </cell>
          <cell r="D4238">
            <v>0</v>
          </cell>
          <cell r="E4238">
            <v>7.5</v>
          </cell>
          <cell r="F4238">
            <v>7.65</v>
          </cell>
          <cell r="G4238">
            <v>7.86</v>
          </cell>
          <cell r="H4238">
            <v>8.4600000000000009</v>
          </cell>
          <cell r="I4238">
            <v>9.06</v>
          </cell>
        </row>
        <row r="4239">
          <cell r="A4239">
            <v>123310</v>
          </cell>
          <cell r="B4239" t="str">
            <v/>
          </cell>
          <cell r="C4239">
            <v>7.5</v>
          </cell>
          <cell r="D4239">
            <v>0</v>
          </cell>
          <cell r="E4239">
            <v>7.5</v>
          </cell>
          <cell r="F4239">
            <v>7.65</v>
          </cell>
          <cell r="G4239">
            <v>7.86</v>
          </cell>
          <cell r="H4239">
            <v>8.4600000000000009</v>
          </cell>
          <cell r="I4239">
            <v>9.06</v>
          </cell>
        </row>
        <row r="4240">
          <cell r="A4240">
            <v>123320</v>
          </cell>
          <cell r="B4240" t="str">
            <v/>
          </cell>
          <cell r="C4240">
            <v>7.5</v>
          </cell>
          <cell r="D4240">
            <v>0</v>
          </cell>
          <cell r="E4240">
            <v>7.5</v>
          </cell>
          <cell r="F4240">
            <v>7.65</v>
          </cell>
          <cell r="G4240">
            <v>7.86</v>
          </cell>
          <cell r="H4240">
            <v>8.4600000000000009</v>
          </cell>
          <cell r="I4240">
            <v>9.06</v>
          </cell>
        </row>
        <row r="4241">
          <cell r="A4241">
            <v>123330</v>
          </cell>
          <cell r="B4241" t="str">
            <v/>
          </cell>
          <cell r="C4241">
            <v>7.5</v>
          </cell>
          <cell r="D4241">
            <v>0</v>
          </cell>
          <cell r="E4241">
            <v>7.5</v>
          </cell>
          <cell r="F4241">
            <v>7.65</v>
          </cell>
          <cell r="G4241">
            <v>7.86</v>
          </cell>
          <cell r="H4241">
            <v>8.4600000000000009</v>
          </cell>
          <cell r="I4241">
            <v>9.06</v>
          </cell>
        </row>
        <row r="4242">
          <cell r="A4242">
            <v>123340</v>
          </cell>
          <cell r="B4242" t="str">
            <v/>
          </cell>
          <cell r="C4242">
            <v>7.5</v>
          </cell>
          <cell r="D4242">
            <v>0</v>
          </cell>
          <cell r="E4242">
            <v>7.5</v>
          </cell>
          <cell r="F4242">
            <v>7.65</v>
          </cell>
          <cell r="G4242">
            <v>7.86</v>
          </cell>
          <cell r="H4242">
            <v>8.4600000000000009</v>
          </cell>
          <cell r="I4242">
            <v>9.06</v>
          </cell>
        </row>
        <row r="4243">
          <cell r="A4243">
            <v>123350</v>
          </cell>
          <cell r="B4243" t="str">
            <v/>
          </cell>
          <cell r="C4243">
            <v>7.5</v>
          </cell>
          <cell r="D4243">
            <v>0</v>
          </cell>
          <cell r="E4243">
            <v>7.5</v>
          </cell>
          <cell r="F4243">
            <v>7.65</v>
          </cell>
          <cell r="G4243">
            <v>7.86</v>
          </cell>
          <cell r="H4243">
            <v>8.4600000000000009</v>
          </cell>
          <cell r="I4243">
            <v>9.06</v>
          </cell>
        </row>
        <row r="4244">
          <cell r="A4244">
            <v>123360</v>
          </cell>
          <cell r="B4244" t="str">
            <v/>
          </cell>
          <cell r="C4244">
            <v>7.5</v>
          </cell>
          <cell r="D4244">
            <v>0</v>
          </cell>
          <cell r="E4244">
            <v>7.5</v>
          </cell>
          <cell r="F4244">
            <v>7.65</v>
          </cell>
          <cell r="G4244">
            <v>7.86</v>
          </cell>
          <cell r="H4244">
            <v>8.4600000000000009</v>
          </cell>
          <cell r="I4244">
            <v>9.06</v>
          </cell>
        </row>
        <row r="4245">
          <cell r="A4245">
            <v>123370</v>
          </cell>
          <cell r="B4245" t="str">
            <v/>
          </cell>
          <cell r="C4245">
            <v>7.5</v>
          </cell>
          <cell r="D4245">
            <v>0</v>
          </cell>
          <cell r="E4245">
            <v>7.5</v>
          </cell>
          <cell r="F4245">
            <v>7.65</v>
          </cell>
          <cell r="G4245">
            <v>7.86</v>
          </cell>
          <cell r="H4245">
            <v>8.4600000000000009</v>
          </cell>
          <cell r="I4245">
            <v>9.06</v>
          </cell>
        </row>
        <row r="4246">
          <cell r="A4246">
            <v>123380</v>
          </cell>
          <cell r="B4246" t="str">
            <v/>
          </cell>
          <cell r="C4246">
            <v>7.5</v>
          </cell>
          <cell r="D4246">
            <v>0</v>
          </cell>
          <cell r="E4246">
            <v>7.5</v>
          </cell>
          <cell r="F4246">
            <v>7.65</v>
          </cell>
          <cell r="G4246">
            <v>7.86</v>
          </cell>
          <cell r="H4246">
            <v>8.4600000000000009</v>
          </cell>
          <cell r="I4246">
            <v>9.06</v>
          </cell>
        </row>
        <row r="4247">
          <cell r="A4247">
            <v>123390</v>
          </cell>
          <cell r="B4247" t="str">
            <v/>
          </cell>
          <cell r="C4247">
            <v>7.5</v>
          </cell>
          <cell r="D4247">
            <v>0</v>
          </cell>
          <cell r="E4247">
            <v>7.5</v>
          </cell>
          <cell r="F4247">
            <v>7.65</v>
          </cell>
          <cell r="G4247">
            <v>7.86</v>
          </cell>
          <cell r="H4247">
            <v>8.4600000000000009</v>
          </cell>
          <cell r="I4247">
            <v>9.06</v>
          </cell>
        </row>
        <row r="4248">
          <cell r="A4248">
            <v>123400</v>
          </cell>
          <cell r="B4248" t="str">
            <v/>
          </cell>
          <cell r="C4248">
            <v>7.5</v>
          </cell>
          <cell r="D4248">
            <v>0</v>
          </cell>
          <cell r="E4248">
            <v>7.5</v>
          </cell>
          <cell r="F4248">
            <v>7.65</v>
          </cell>
          <cell r="G4248">
            <v>7.86</v>
          </cell>
          <cell r="H4248">
            <v>8.4600000000000009</v>
          </cell>
          <cell r="I4248">
            <v>9.06</v>
          </cell>
        </row>
        <row r="4249">
          <cell r="A4249">
            <v>123410</v>
          </cell>
          <cell r="B4249" t="str">
            <v/>
          </cell>
          <cell r="C4249">
            <v>7.5</v>
          </cell>
          <cell r="D4249">
            <v>0</v>
          </cell>
          <cell r="E4249">
            <v>7.5</v>
          </cell>
          <cell r="F4249">
            <v>7.65</v>
          </cell>
          <cell r="G4249">
            <v>7.86</v>
          </cell>
          <cell r="H4249">
            <v>8.4600000000000009</v>
          </cell>
          <cell r="I4249">
            <v>9.06</v>
          </cell>
        </row>
        <row r="4250">
          <cell r="A4250">
            <v>123420</v>
          </cell>
          <cell r="B4250" t="str">
            <v/>
          </cell>
          <cell r="C4250">
            <v>7.5</v>
          </cell>
          <cell r="D4250">
            <v>0</v>
          </cell>
          <cell r="E4250">
            <v>7.5</v>
          </cell>
          <cell r="F4250">
            <v>7.65</v>
          </cell>
          <cell r="G4250">
            <v>7.86</v>
          </cell>
          <cell r="H4250">
            <v>8.4600000000000009</v>
          </cell>
          <cell r="I4250">
            <v>9.06</v>
          </cell>
        </row>
        <row r="4251">
          <cell r="A4251">
            <v>123430</v>
          </cell>
          <cell r="B4251" t="str">
            <v/>
          </cell>
          <cell r="C4251">
            <v>7.5</v>
          </cell>
          <cell r="D4251">
            <v>0</v>
          </cell>
          <cell r="E4251">
            <v>7.5</v>
          </cell>
          <cell r="F4251">
            <v>7.65</v>
          </cell>
          <cell r="G4251">
            <v>7.86</v>
          </cell>
          <cell r="H4251">
            <v>8.4600000000000009</v>
          </cell>
          <cell r="I4251">
            <v>9.06</v>
          </cell>
        </row>
        <row r="4252">
          <cell r="A4252">
            <v>123433.08</v>
          </cell>
          <cell r="B4252" t="str">
            <v>BS</v>
          </cell>
          <cell r="C4252">
            <v>7.5</v>
          </cell>
          <cell r="D4252">
            <v>0</v>
          </cell>
          <cell r="E4252">
            <v>7.5</v>
          </cell>
          <cell r="F4252">
            <v>7.65</v>
          </cell>
          <cell r="G4252">
            <v>7.86</v>
          </cell>
          <cell r="H4252">
            <v>8.4600000000000009</v>
          </cell>
          <cell r="I4252">
            <v>9.06</v>
          </cell>
        </row>
        <row r="4253">
          <cell r="A4253">
            <v>123440</v>
          </cell>
          <cell r="B4253" t="str">
            <v/>
          </cell>
          <cell r="C4253">
            <v>7.5</v>
          </cell>
          <cell r="D4253">
            <v>0</v>
          </cell>
          <cell r="E4253">
            <v>7.5</v>
          </cell>
          <cell r="F4253">
            <v>7.65</v>
          </cell>
          <cell r="G4253">
            <v>7.86</v>
          </cell>
          <cell r="H4253">
            <v>8.4600000000000009</v>
          </cell>
          <cell r="I4253">
            <v>9.06</v>
          </cell>
        </row>
        <row r="4254">
          <cell r="A4254">
            <v>123450</v>
          </cell>
          <cell r="B4254" t="str">
            <v/>
          </cell>
          <cell r="C4254">
            <v>7.5</v>
          </cell>
          <cell r="D4254">
            <v>0</v>
          </cell>
          <cell r="E4254">
            <v>7.5</v>
          </cell>
          <cell r="F4254">
            <v>7.65</v>
          </cell>
          <cell r="G4254">
            <v>7.86</v>
          </cell>
          <cell r="H4254">
            <v>8.4600000000000009</v>
          </cell>
          <cell r="I4254">
            <v>9.06</v>
          </cell>
        </row>
        <row r="4255">
          <cell r="A4255">
            <v>123460</v>
          </cell>
          <cell r="B4255" t="str">
            <v/>
          </cell>
          <cell r="C4255">
            <v>7.5</v>
          </cell>
          <cell r="D4255">
            <v>0</v>
          </cell>
          <cell r="E4255">
            <v>7.5</v>
          </cell>
          <cell r="F4255">
            <v>7.65</v>
          </cell>
          <cell r="G4255">
            <v>7.86</v>
          </cell>
          <cell r="H4255">
            <v>8.4600000000000009</v>
          </cell>
          <cell r="I4255">
            <v>9.06</v>
          </cell>
        </row>
        <row r="4256">
          <cell r="A4256">
            <v>123463.08</v>
          </cell>
          <cell r="B4256" t="str">
            <v>PX</v>
          </cell>
          <cell r="C4256">
            <v>7.5</v>
          </cell>
          <cell r="D4256">
            <v>0</v>
          </cell>
          <cell r="E4256">
            <v>7.5</v>
          </cell>
          <cell r="F4256">
            <v>7.65</v>
          </cell>
          <cell r="G4256">
            <v>7.86</v>
          </cell>
          <cell r="H4256">
            <v>8.4600000000000009</v>
          </cell>
          <cell r="I4256">
            <v>9.06</v>
          </cell>
        </row>
        <row r="4257">
          <cell r="A4257">
            <v>123470</v>
          </cell>
          <cell r="B4257" t="str">
            <v/>
          </cell>
          <cell r="C4257">
            <v>7.5</v>
          </cell>
          <cell r="D4257">
            <v>0.14000000000000001</v>
          </cell>
          <cell r="E4257">
            <v>7.64</v>
          </cell>
          <cell r="F4257">
            <v>7.79</v>
          </cell>
          <cell r="G4257">
            <v>8</v>
          </cell>
          <cell r="H4257">
            <v>8.6</v>
          </cell>
          <cell r="I4257">
            <v>9.1999999999999993</v>
          </cell>
        </row>
        <row r="4258">
          <cell r="A4258">
            <v>123478.08</v>
          </cell>
          <cell r="B4258" t="str">
            <v>PC</v>
          </cell>
          <cell r="C4258">
            <v>7.5</v>
          </cell>
          <cell r="D4258">
            <v>0.3</v>
          </cell>
          <cell r="E4258">
            <v>7.8</v>
          </cell>
          <cell r="F4258">
            <v>7.95</v>
          </cell>
          <cell r="G4258">
            <v>8.16</v>
          </cell>
          <cell r="H4258">
            <v>8.76</v>
          </cell>
          <cell r="I4258">
            <v>9.36</v>
          </cell>
        </row>
        <row r="4259">
          <cell r="A4259">
            <v>123480</v>
          </cell>
          <cell r="B4259" t="str">
            <v/>
          </cell>
          <cell r="C4259">
            <v>7.5</v>
          </cell>
          <cell r="D4259">
            <v>0.34</v>
          </cell>
          <cell r="E4259">
            <v>7.84</v>
          </cell>
          <cell r="F4259">
            <v>7.99</v>
          </cell>
          <cell r="G4259">
            <v>8.2000000000000011</v>
          </cell>
          <cell r="H4259">
            <v>8.8000000000000007</v>
          </cell>
          <cell r="I4259">
            <v>9.4</v>
          </cell>
        </row>
        <row r="4260">
          <cell r="A4260">
            <v>123490</v>
          </cell>
          <cell r="B4260" t="str">
            <v/>
          </cell>
          <cell r="C4260">
            <v>7.5</v>
          </cell>
          <cell r="D4260">
            <v>0.54</v>
          </cell>
          <cell r="E4260">
            <v>8.0399999999999991</v>
          </cell>
          <cell r="F4260">
            <v>8.19</v>
          </cell>
          <cell r="G4260">
            <v>8.4</v>
          </cell>
          <cell r="H4260">
            <v>9</v>
          </cell>
          <cell r="I4260">
            <v>9.6</v>
          </cell>
        </row>
        <row r="4261">
          <cell r="A4261">
            <v>123493.08</v>
          </cell>
          <cell r="B4261" t="str">
            <v>PY - MSE</v>
          </cell>
          <cell r="C4261">
            <v>7.5</v>
          </cell>
          <cell r="D4261">
            <v>0.6</v>
          </cell>
          <cell r="E4261">
            <v>8.1</v>
          </cell>
          <cell r="F4261">
            <v>8.25</v>
          </cell>
          <cell r="G4261">
            <v>8.4600000000000009</v>
          </cell>
          <cell r="H4261">
            <v>9.06</v>
          </cell>
          <cell r="I4261">
            <v>9.66</v>
          </cell>
        </row>
        <row r="4262">
          <cell r="A4262">
            <v>123500</v>
          </cell>
          <cell r="B4262" t="str">
            <v/>
          </cell>
          <cell r="C4262">
            <v>7.5</v>
          </cell>
          <cell r="D4262">
            <v>0.6</v>
          </cell>
          <cell r="E4262">
            <v>8.1</v>
          </cell>
          <cell r="F4262">
            <v>8.25</v>
          </cell>
          <cell r="G4262">
            <v>8.4600000000000009</v>
          </cell>
          <cell r="H4262">
            <v>9.06</v>
          </cell>
          <cell r="I4262">
            <v>9.66</v>
          </cell>
        </row>
        <row r="4263">
          <cell r="A4263">
            <v>123510</v>
          </cell>
          <cell r="B4263" t="str">
            <v/>
          </cell>
          <cell r="C4263">
            <v>7.5</v>
          </cell>
          <cell r="D4263">
            <v>0.6</v>
          </cell>
          <cell r="E4263">
            <v>8.1</v>
          </cell>
          <cell r="F4263">
            <v>8.25</v>
          </cell>
          <cell r="G4263">
            <v>8.4600000000000009</v>
          </cell>
          <cell r="H4263">
            <v>9.06</v>
          </cell>
          <cell r="I4263">
            <v>9.66</v>
          </cell>
        </row>
        <row r="4264">
          <cell r="A4264">
            <v>123520</v>
          </cell>
          <cell r="B4264" t="str">
            <v/>
          </cell>
          <cell r="C4264">
            <v>7.5</v>
          </cell>
          <cell r="D4264">
            <v>0.6</v>
          </cell>
          <cell r="E4264">
            <v>8.1</v>
          </cell>
          <cell r="F4264">
            <v>8.25</v>
          </cell>
          <cell r="G4264">
            <v>8.4600000000000009</v>
          </cell>
          <cell r="H4264">
            <v>9.06</v>
          </cell>
          <cell r="I4264">
            <v>9.66</v>
          </cell>
        </row>
        <row r="4265">
          <cell r="A4265">
            <v>123530</v>
          </cell>
          <cell r="B4265" t="str">
            <v/>
          </cell>
          <cell r="C4265">
            <v>7.5</v>
          </cell>
          <cell r="D4265">
            <v>0.6</v>
          </cell>
          <cell r="E4265">
            <v>8.1</v>
          </cell>
          <cell r="F4265">
            <v>8.25</v>
          </cell>
          <cell r="G4265">
            <v>8.4600000000000009</v>
          </cell>
          <cell r="H4265">
            <v>9.06</v>
          </cell>
          <cell r="I4265">
            <v>9.66</v>
          </cell>
        </row>
        <row r="4266">
          <cell r="A4266">
            <v>123540</v>
          </cell>
          <cell r="B4266" t="str">
            <v/>
          </cell>
          <cell r="C4266">
            <v>7.5</v>
          </cell>
          <cell r="D4266">
            <v>0.6</v>
          </cell>
          <cell r="E4266">
            <v>8.1</v>
          </cell>
          <cell r="F4266">
            <v>8.25</v>
          </cell>
          <cell r="G4266">
            <v>8.4600000000000009</v>
          </cell>
          <cell r="H4266">
            <v>9.06</v>
          </cell>
          <cell r="I4266">
            <v>9.66</v>
          </cell>
        </row>
        <row r="4267">
          <cell r="A4267">
            <v>123550</v>
          </cell>
          <cell r="B4267" t="str">
            <v/>
          </cell>
          <cell r="C4267">
            <v>7.5</v>
          </cell>
          <cell r="D4267">
            <v>0.6</v>
          </cell>
          <cell r="E4267">
            <v>8.1</v>
          </cell>
          <cell r="F4267">
            <v>8.25</v>
          </cell>
          <cell r="G4267">
            <v>8.4600000000000009</v>
          </cell>
          <cell r="H4267">
            <v>9.06</v>
          </cell>
          <cell r="I4267">
            <v>9.66</v>
          </cell>
        </row>
        <row r="4268">
          <cell r="A4268">
            <v>123560</v>
          </cell>
          <cell r="B4268" t="str">
            <v/>
          </cell>
          <cell r="C4268">
            <v>7.5</v>
          </cell>
          <cell r="D4268">
            <v>0.6</v>
          </cell>
          <cell r="E4268">
            <v>8.1</v>
          </cell>
          <cell r="F4268">
            <v>8.25</v>
          </cell>
          <cell r="G4268">
            <v>8.4600000000000009</v>
          </cell>
          <cell r="H4268">
            <v>9.06</v>
          </cell>
          <cell r="I4268">
            <v>9.66</v>
          </cell>
        </row>
        <row r="4269">
          <cell r="A4269">
            <v>123570</v>
          </cell>
          <cell r="B4269" t="str">
            <v/>
          </cell>
          <cell r="C4269">
            <v>7.5</v>
          </cell>
          <cell r="D4269">
            <v>0.6</v>
          </cell>
          <cell r="E4269">
            <v>8.1</v>
          </cell>
          <cell r="F4269">
            <v>8.25</v>
          </cell>
          <cell r="G4269">
            <v>8.4600000000000009</v>
          </cell>
          <cell r="H4269">
            <v>9.06</v>
          </cell>
          <cell r="I4269">
            <v>9.66</v>
          </cell>
        </row>
        <row r="4270">
          <cell r="A4270">
            <v>123580</v>
          </cell>
          <cell r="B4270" t="str">
            <v/>
          </cell>
          <cell r="C4270">
            <v>7.5</v>
          </cell>
          <cell r="D4270">
            <v>0.6</v>
          </cell>
          <cell r="E4270">
            <v>8.1</v>
          </cell>
          <cell r="F4270">
            <v>8.25</v>
          </cell>
          <cell r="G4270">
            <v>8.4600000000000009</v>
          </cell>
          <cell r="H4270">
            <v>9.06</v>
          </cell>
          <cell r="I4270">
            <v>9.66</v>
          </cell>
        </row>
        <row r="4271">
          <cell r="A4271">
            <v>123590</v>
          </cell>
          <cell r="B4271" t="str">
            <v/>
          </cell>
          <cell r="C4271">
            <v>7.5</v>
          </cell>
          <cell r="D4271">
            <v>0.6</v>
          </cell>
          <cell r="E4271">
            <v>8.1</v>
          </cell>
          <cell r="F4271">
            <v>8.25</v>
          </cell>
          <cell r="G4271">
            <v>8.4600000000000009</v>
          </cell>
          <cell r="H4271">
            <v>9.06</v>
          </cell>
          <cell r="I4271">
            <v>9.66</v>
          </cell>
        </row>
        <row r="4272">
          <cell r="A4272">
            <v>123600</v>
          </cell>
          <cell r="B4272" t="str">
            <v/>
          </cell>
          <cell r="C4272">
            <v>7.5</v>
          </cell>
          <cell r="D4272">
            <v>0.6</v>
          </cell>
          <cell r="E4272">
            <v>8.1</v>
          </cell>
          <cell r="F4272">
            <v>8.25</v>
          </cell>
          <cell r="G4272">
            <v>8.4600000000000009</v>
          </cell>
          <cell r="H4272">
            <v>9.06</v>
          </cell>
          <cell r="I4272">
            <v>9.66</v>
          </cell>
        </row>
        <row r="4273">
          <cell r="A4273">
            <v>123610</v>
          </cell>
          <cell r="B4273" t="str">
            <v/>
          </cell>
          <cell r="C4273">
            <v>7.5</v>
          </cell>
          <cell r="D4273">
            <v>0.6</v>
          </cell>
          <cell r="E4273">
            <v>8.1</v>
          </cell>
          <cell r="F4273">
            <v>8.25</v>
          </cell>
          <cell r="G4273">
            <v>8.4600000000000009</v>
          </cell>
          <cell r="H4273">
            <v>9.06</v>
          </cell>
          <cell r="I4273">
            <v>9.66</v>
          </cell>
        </row>
        <row r="4274">
          <cell r="A4274">
            <v>123620</v>
          </cell>
          <cell r="B4274" t="str">
            <v/>
          </cell>
          <cell r="C4274">
            <v>7.5</v>
          </cell>
          <cell r="D4274">
            <v>0.6</v>
          </cell>
          <cell r="E4274">
            <v>8.1</v>
          </cell>
          <cell r="F4274">
            <v>8.25</v>
          </cell>
          <cell r="G4274">
            <v>8.4600000000000009</v>
          </cell>
          <cell r="H4274">
            <v>9.06</v>
          </cell>
          <cell r="I4274">
            <v>9.66</v>
          </cell>
        </row>
        <row r="4275">
          <cell r="A4275">
            <v>123630</v>
          </cell>
          <cell r="B4275" t="str">
            <v/>
          </cell>
          <cell r="C4275">
            <v>7.5</v>
          </cell>
          <cell r="D4275">
            <v>0.6</v>
          </cell>
          <cell r="E4275">
            <v>8.1</v>
          </cell>
          <cell r="F4275">
            <v>8.25</v>
          </cell>
          <cell r="G4275">
            <v>8.4600000000000009</v>
          </cell>
          <cell r="H4275">
            <v>9.06</v>
          </cell>
          <cell r="I4275">
            <v>9.66</v>
          </cell>
        </row>
        <row r="4276">
          <cell r="A4276">
            <v>123640</v>
          </cell>
          <cell r="B4276" t="str">
            <v/>
          </cell>
          <cell r="C4276">
            <v>7.5</v>
          </cell>
          <cell r="D4276">
            <v>0.6</v>
          </cell>
          <cell r="E4276">
            <v>8.1</v>
          </cell>
          <cell r="F4276">
            <v>8.25</v>
          </cell>
          <cell r="G4276">
            <v>8.4600000000000009</v>
          </cell>
          <cell r="H4276">
            <v>9.06</v>
          </cell>
          <cell r="I4276">
            <v>9.66</v>
          </cell>
        </row>
        <row r="4277">
          <cell r="A4277">
            <v>123650</v>
          </cell>
          <cell r="B4277" t="str">
            <v/>
          </cell>
          <cell r="C4277">
            <v>7.5</v>
          </cell>
          <cell r="D4277">
            <v>0.6</v>
          </cell>
          <cell r="E4277">
            <v>8.1</v>
          </cell>
          <cell r="F4277">
            <v>8.25</v>
          </cell>
          <cell r="G4277">
            <v>8.4600000000000009</v>
          </cell>
          <cell r="H4277">
            <v>9.06</v>
          </cell>
          <cell r="I4277">
            <v>9.66</v>
          </cell>
        </row>
        <row r="4278">
          <cell r="A4278">
            <v>123660</v>
          </cell>
          <cell r="B4278" t="str">
            <v/>
          </cell>
          <cell r="C4278">
            <v>7.5</v>
          </cell>
          <cell r="D4278">
            <v>0.6</v>
          </cell>
          <cell r="E4278">
            <v>8.1</v>
          </cell>
          <cell r="F4278">
            <v>8.25</v>
          </cell>
          <cell r="G4278">
            <v>8.4600000000000009</v>
          </cell>
          <cell r="H4278">
            <v>9.06</v>
          </cell>
          <cell r="I4278">
            <v>9.66</v>
          </cell>
        </row>
        <row r="4279">
          <cell r="A4279">
            <v>123670</v>
          </cell>
          <cell r="B4279" t="str">
            <v/>
          </cell>
          <cell r="C4279">
            <v>7.5</v>
          </cell>
          <cell r="D4279">
            <v>0.6</v>
          </cell>
          <cell r="E4279">
            <v>8.1</v>
          </cell>
          <cell r="F4279">
            <v>8.25</v>
          </cell>
          <cell r="G4279">
            <v>8.4600000000000009</v>
          </cell>
          <cell r="H4279">
            <v>9.06</v>
          </cell>
          <cell r="I4279">
            <v>9.66</v>
          </cell>
        </row>
        <row r="4280">
          <cell r="A4280">
            <v>123680</v>
          </cell>
          <cell r="B4280" t="str">
            <v/>
          </cell>
          <cell r="C4280">
            <v>7.5</v>
          </cell>
          <cell r="D4280">
            <v>0.6</v>
          </cell>
          <cell r="E4280">
            <v>8.1</v>
          </cell>
          <cell r="F4280">
            <v>8.25</v>
          </cell>
          <cell r="G4280">
            <v>8.4600000000000009</v>
          </cell>
          <cell r="H4280">
            <v>9.06</v>
          </cell>
          <cell r="I4280">
            <v>9.66</v>
          </cell>
        </row>
        <row r="4281">
          <cell r="A4281">
            <v>123690</v>
          </cell>
          <cell r="B4281" t="str">
            <v/>
          </cell>
          <cell r="C4281">
            <v>7.5</v>
          </cell>
          <cell r="D4281">
            <v>0.6</v>
          </cell>
          <cell r="E4281">
            <v>8.1</v>
          </cell>
          <cell r="F4281">
            <v>8.25</v>
          </cell>
          <cell r="G4281">
            <v>8.4600000000000009</v>
          </cell>
          <cell r="H4281">
            <v>9.06</v>
          </cell>
          <cell r="I4281">
            <v>9.66</v>
          </cell>
        </row>
        <row r="4282">
          <cell r="A4282">
            <v>123700</v>
          </cell>
          <cell r="B4282" t="str">
            <v/>
          </cell>
          <cell r="C4282">
            <v>7.5</v>
          </cell>
          <cell r="D4282">
            <v>0.6</v>
          </cell>
          <cell r="E4282">
            <v>8.1</v>
          </cell>
          <cell r="F4282">
            <v>8.25</v>
          </cell>
          <cell r="G4282">
            <v>8.4600000000000009</v>
          </cell>
          <cell r="H4282">
            <v>9.06</v>
          </cell>
          <cell r="I4282">
            <v>9.66</v>
          </cell>
        </row>
        <row r="4283">
          <cell r="A4283">
            <v>123710</v>
          </cell>
          <cell r="B4283" t="str">
            <v/>
          </cell>
          <cell r="C4283">
            <v>7.5</v>
          </cell>
          <cell r="D4283">
            <v>0.6</v>
          </cell>
          <cell r="E4283">
            <v>8.1</v>
          </cell>
          <cell r="F4283">
            <v>8.25</v>
          </cell>
          <cell r="G4283">
            <v>8.4600000000000009</v>
          </cell>
          <cell r="H4283">
            <v>9.06</v>
          </cell>
          <cell r="I4283">
            <v>9.66</v>
          </cell>
        </row>
        <row r="4284">
          <cell r="A4284">
            <v>123720</v>
          </cell>
          <cell r="B4284" t="str">
            <v/>
          </cell>
          <cell r="C4284">
            <v>7.5</v>
          </cell>
          <cell r="D4284">
            <v>0.6</v>
          </cell>
          <cell r="E4284">
            <v>8.1</v>
          </cell>
          <cell r="F4284">
            <v>8.25</v>
          </cell>
          <cell r="G4284">
            <v>8.4600000000000009</v>
          </cell>
          <cell r="H4284">
            <v>9.06</v>
          </cell>
          <cell r="I4284">
            <v>9.66</v>
          </cell>
        </row>
        <row r="4285">
          <cell r="A4285">
            <v>123730</v>
          </cell>
          <cell r="B4285" t="str">
            <v/>
          </cell>
          <cell r="C4285">
            <v>7.5</v>
          </cell>
          <cell r="D4285">
            <v>0.6</v>
          </cell>
          <cell r="E4285">
            <v>8.1</v>
          </cell>
          <cell r="F4285">
            <v>8.25</v>
          </cell>
          <cell r="G4285">
            <v>8.4600000000000009</v>
          </cell>
          <cell r="H4285">
            <v>9.06</v>
          </cell>
          <cell r="I4285">
            <v>9.66</v>
          </cell>
        </row>
        <row r="4286">
          <cell r="A4286">
            <v>123740</v>
          </cell>
          <cell r="B4286" t="str">
            <v/>
          </cell>
          <cell r="C4286">
            <v>7.5</v>
          </cell>
          <cell r="D4286">
            <v>0.6</v>
          </cell>
          <cell r="E4286">
            <v>8.1</v>
          </cell>
          <cell r="F4286">
            <v>8.25</v>
          </cell>
          <cell r="G4286">
            <v>8.4600000000000009</v>
          </cell>
          <cell r="H4286">
            <v>9.06</v>
          </cell>
          <cell r="I4286">
            <v>9.66</v>
          </cell>
        </row>
        <row r="4287">
          <cell r="A4287">
            <v>123750</v>
          </cell>
          <cell r="B4287" t="str">
            <v/>
          </cell>
          <cell r="C4287">
            <v>7.5</v>
          </cell>
          <cell r="D4287">
            <v>0.6</v>
          </cell>
          <cell r="E4287">
            <v>8.1</v>
          </cell>
          <cell r="F4287">
            <v>8.25</v>
          </cell>
          <cell r="G4287">
            <v>8.4600000000000009</v>
          </cell>
          <cell r="H4287">
            <v>9.06</v>
          </cell>
          <cell r="I4287">
            <v>9.66</v>
          </cell>
        </row>
        <row r="4288">
          <cell r="A4288">
            <v>123760</v>
          </cell>
          <cell r="B4288" t="str">
            <v/>
          </cell>
          <cell r="C4288">
            <v>7.5</v>
          </cell>
          <cell r="D4288">
            <v>0.6</v>
          </cell>
          <cell r="E4288">
            <v>8.1</v>
          </cell>
          <cell r="F4288">
            <v>8.25</v>
          </cell>
          <cell r="G4288">
            <v>8.4600000000000009</v>
          </cell>
          <cell r="H4288">
            <v>9.06</v>
          </cell>
          <cell r="I4288">
            <v>9.66</v>
          </cell>
        </row>
        <row r="4289">
          <cell r="A4289">
            <v>123770</v>
          </cell>
          <cell r="B4289" t="str">
            <v/>
          </cell>
          <cell r="C4289">
            <v>7.5</v>
          </cell>
          <cell r="D4289">
            <v>0.6</v>
          </cell>
          <cell r="E4289">
            <v>8.1</v>
          </cell>
          <cell r="F4289">
            <v>8.25</v>
          </cell>
          <cell r="G4289">
            <v>8.4600000000000009</v>
          </cell>
          <cell r="H4289">
            <v>9.06</v>
          </cell>
          <cell r="I4289">
            <v>9.66</v>
          </cell>
        </row>
        <row r="4290">
          <cell r="A4290">
            <v>123780</v>
          </cell>
          <cell r="B4290" t="str">
            <v/>
          </cell>
          <cell r="C4290">
            <v>7.5</v>
          </cell>
          <cell r="D4290">
            <v>0.6</v>
          </cell>
          <cell r="E4290">
            <v>8.1</v>
          </cell>
          <cell r="F4290">
            <v>8.25</v>
          </cell>
          <cell r="G4290">
            <v>8.4600000000000009</v>
          </cell>
          <cell r="H4290">
            <v>9.06</v>
          </cell>
          <cell r="I4290">
            <v>9.66</v>
          </cell>
        </row>
        <row r="4291">
          <cell r="A4291">
            <v>123790</v>
          </cell>
          <cell r="B4291" t="str">
            <v/>
          </cell>
          <cell r="C4291">
            <v>7.5</v>
          </cell>
          <cell r="D4291">
            <v>0.6</v>
          </cell>
          <cell r="E4291">
            <v>8.1</v>
          </cell>
          <cell r="F4291">
            <v>8.25</v>
          </cell>
          <cell r="G4291">
            <v>8.4600000000000009</v>
          </cell>
          <cell r="H4291">
            <v>9.06</v>
          </cell>
          <cell r="I4291">
            <v>9.66</v>
          </cell>
        </row>
        <row r="4292">
          <cell r="A4292">
            <v>123800</v>
          </cell>
          <cell r="B4292" t="str">
            <v/>
          </cell>
          <cell r="C4292">
            <v>7.5</v>
          </cell>
          <cell r="D4292">
            <v>0.6</v>
          </cell>
          <cell r="E4292">
            <v>8.1</v>
          </cell>
          <cell r="F4292">
            <v>8.25</v>
          </cell>
          <cell r="G4292">
            <v>8.4600000000000009</v>
          </cell>
          <cell r="H4292">
            <v>9.06</v>
          </cell>
          <cell r="I4292">
            <v>9.66</v>
          </cell>
        </row>
        <row r="4293">
          <cell r="A4293">
            <v>123810</v>
          </cell>
          <cell r="B4293" t="str">
            <v/>
          </cell>
          <cell r="C4293">
            <v>7.5</v>
          </cell>
          <cell r="D4293">
            <v>0.6</v>
          </cell>
          <cell r="E4293">
            <v>8.1</v>
          </cell>
          <cell r="F4293">
            <v>8.25</v>
          </cell>
          <cell r="G4293">
            <v>8.4600000000000009</v>
          </cell>
          <cell r="H4293">
            <v>9.06</v>
          </cell>
          <cell r="I4293">
            <v>9.66</v>
          </cell>
        </row>
        <row r="4294">
          <cell r="A4294">
            <v>123820</v>
          </cell>
          <cell r="B4294" t="str">
            <v/>
          </cell>
          <cell r="C4294">
            <v>7.5</v>
          </cell>
          <cell r="D4294">
            <v>0.6</v>
          </cell>
          <cell r="E4294">
            <v>8.1</v>
          </cell>
          <cell r="F4294">
            <v>8.25</v>
          </cell>
          <cell r="G4294">
            <v>8.4600000000000009</v>
          </cell>
          <cell r="H4294">
            <v>9.06</v>
          </cell>
          <cell r="I4294">
            <v>9.66</v>
          </cell>
        </row>
        <row r="4295">
          <cell r="A4295">
            <v>123830</v>
          </cell>
          <cell r="B4295" t="str">
            <v/>
          </cell>
          <cell r="C4295">
            <v>7.5</v>
          </cell>
          <cell r="D4295">
            <v>0.6</v>
          </cell>
          <cell r="E4295">
            <v>8.1</v>
          </cell>
          <cell r="F4295">
            <v>8.25</v>
          </cell>
          <cell r="G4295">
            <v>8.4600000000000009</v>
          </cell>
          <cell r="H4295">
            <v>9.06</v>
          </cell>
          <cell r="I4295">
            <v>9.66</v>
          </cell>
        </row>
        <row r="4296">
          <cell r="A4296">
            <v>123840</v>
          </cell>
          <cell r="B4296" t="str">
            <v/>
          </cell>
          <cell r="C4296">
            <v>7.5</v>
          </cell>
          <cell r="D4296">
            <v>0.6</v>
          </cell>
          <cell r="E4296">
            <v>8.1</v>
          </cell>
          <cell r="F4296">
            <v>8.25</v>
          </cell>
          <cell r="G4296">
            <v>8.4600000000000009</v>
          </cell>
          <cell r="H4296">
            <v>9.06</v>
          </cell>
          <cell r="I4296">
            <v>9.66</v>
          </cell>
        </row>
        <row r="4297">
          <cell r="A4297">
            <v>123850</v>
          </cell>
          <cell r="B4297" t="str">
            <v/>
          </cell>
          <cell r="C4297">
            <v>7.5</v>
          </cell>
          <cell r="D4297">
            <v>0.6</v>
          </cell>
          <cell r="E4297">
            <v>8.1</v>
          </cell>
          <cell r="F4297">
            <v>8.25</v>
          </cell>
          <cell r="G4297">
            <v>8.4600000000000009</v>
          </cell>
          <cell r="H4297">
            <v>9.06</v>
          </cell>
          <cell r="I4297">
            <v>9.66</v>
          </cell>
        </row>
        <row r="4298">
          <cell r="A4298">
            <v>123860</v>
          </cell>
          <cell r="B4298" t="str">
            <v/>
          </cell>
          <cell r="C4298">
            <v>7.5</v>
          </cell>
          <cell r="D4298">
            <v>0.6</v>
          </cell>
          <cell r="E4298">
            <v>8.1</v>
          </cell>
          <cell r="F4298">
            <v>8.25</v>
          </cell>
          <cell r="G4298">
            <v>8.4600000000000009</v>
          </cell>
          <cell r="H4298">
            <v>9.06</v>
          </cell>
          <cell r="I4298">
            <v>9.66</v>
          </cell>
        </row>
        <row r="4299">
          <cell r="A4299">
            <v>123870</v>
          </cell>
          <cell r="B4299" t="str">
            <v/>
          </cell>
          <cell r="C4299">
            <v>7.5</v>
          </cell>
          <cell r="D4299">
            <v>0.6</v>
          </cell>
          <cell r="E4299">
            <v>8.1</v>
          </cell>
          <cell r="F4299">
            <v>8.25</v>
          </cell>
          <cell r="G4299">
            <v>8.4600000000000009</v>
          </cell>
          <cell r="H4299">
            <v>9.06</v>
          </cell>
          <cell r="I4299">
            <v>9.66</v>
          </cell>
        </row>
        <row r="4300">
          <cell r="A4300">
            <v>123880</v>
          </cell>
          <cell r="B4300" t="str">
            <v/>
          </cell>
          <cell r="C4300">
            <v>7.5</v>
          </cell>
          <cell r="D4300">
            <v>0.6</v>
          </cell>
          <cell r="E4300">
            <v>8.1</v>
          </cell>
          <cell r="F4300">
            <v>8.25</v>
          </cell>
          <cell r="G4300">
            <v>8.4600000000000009</v>
          </cell>
          <cell r="H4300">
            <v>9.06</v>
          </cell>
          <cell r="I4300">
            <v>9.66</v>
          </cell>
        </row>
        <row r="4301">
          <cell r="A4301">
            <v>123886.93</v>
          </cell>
          <cell r="B4301" t="str">
            <v>PY - MSE</v>
          </cell>
          <cell r="C4301">
            <v>7.5</v>
          </cell>
          <cell r="D4301">
            <v>0.6</v>
          </cell>
          <cell r="E4301">
            <v>8.1</v>
          </cell>
          <cell r="F4301">
            <v>8.25</v>
          </cell>
          <cell r="G4301">
            <v>8.4600000000000009</v>
          </cell>
          <cell r="H4301">
            <v>9.06</v>
          </cell>
          <cell r="I4301">
            <v>9.66</v>
          </cell>
        </row>
        <row r="4302">
          <cell r="A4302">
            <v>123890</v>
          </cell>
          <cell r="B4302" t="str">
            <v/>
          </cell>
          <cell r="C4302">
            <v>7.5</v>
          </cell>
          <cell r="D4302">
            <v>0.54</v>
          </cell>
          <cell r="E4302">
            <v>8.0399999999999991</v>
          </cell>
          <cell r="F4302">
            <v>8.19</v>
          </cell>
          <cell r="G4302">
            <v>8.4</v>
          </cell>
          <cell r="H4302">
            <v>9</v>
          </cell>
          <cell r="I4302">
            <v>9.6</v>
          </cell>
        </row>
        <row r="4303">
          <cell r="A4303">
            <v>123900</v>
          </cell>
          <cell r="B4303" t="str">
            <v/>
          </cell>
          <cell r="C4303">
            <v>7.5</v>
          </cell>
          <cell r="D4303">
            <v>0.34</v>
          </cell>
          <cell r="E4303">
            <v>7.84</v>
          </cell>
          <cell r="F4303">
            <v>7.99</v>
          </cell>
          <cell r="G4303">
            <v>8.2000000000000011</v>
          </cell>
          <cell r="H4303">
            <v>8.8000000000000007</v>
          </cell>
          <cell r="I4303">
            <v>9.4</v>
          </cell>
        </row>
        <row r="4304">
          <cell r="A4304">
            <v>123901.93</v>
          </cell>
          <cell r="B4304" t="str">
            <v>PT</v>
          </cell>
          <cell r="C4304">
            <v>7.5</v>
          </cell>
          <cell r="D4304">
            <v>0.3</v>
          </cell>
          <cell r="E4304">
            <v>7.8</v>
          </cell>
          <cell r="F4304">
            <v>7.95</v>
          </cell>
          <cell r="G4304">
            <v>8.16</v>
          </cell>
          <cell r="H4304">
            <v>8.76</v>
          </cell>
          <cell r="I4304">
            <v>9.36</v>
          </cell>
        </row>
        <row r="4305">
          <cell r="A4305">
            <v>123910</v>
          </cell>
          <cell r="B4305" t="str">
            <v/>
          </cell>
          <cell r="C4305">
            <v>7.5</v>
          </cell>
          <cell r="D4305">
            <v>0.14000000000000001</v>
          </cell>
          <cell r="E4305">
            <v>7.64</v>
          </cell>
          <cell r="F4305">
            <v>7.79</v>
          </cell>
          <cell r="G4305">
            <v>8</v>
          </cell>
          <cell r="H4305">
            <v>8.6</v>
          </cell>
          <cell r="I4305">
            <v>9.1999999999999993</v>
          </cell>
        </row>
        <row r="4306">
          <cell r="A4306">
            <v>123916.93</v>
          </cell>
          <cell r="B4306" t="str">
            <v>PX</v>
          </cell>
          <cell r="C4306">
            <v>7.5</v>
          </cell>
          <cell r="D4306">
            <v>0</v>
          </cell>
          <cell r="E4306">
            <v>7.5</v>
          </cell>
          <cell r="F4306">
            <v>7.65</v>
          </cell>
          <cell r="G4306">
            <v>7.86</v>
          </cell>
          <cell r="H4306">
            <v>8.4600000000000009</v>
          </cell>
          <cell r="I4306">
            <v>9.06</v>
          </cell>
        </row>
        <row r="4307">
          <cell r="A4307">
            <v>123920</v>
          </cell>
          <cell r="B4307" t="str">
            <v/>
          </cell>
          <cell r="C4307">
            <v>7.5</v>
          </cell>
          <cell r="D4307">
            <v>0</v>
          </cell>
          <cell r="E4307">
            <v>7.5</v>
          </cell>
          <cell r="F4307">
            <v>7.65</v>
          </cell>
          <cell r="G4307">
            <v>7.86</v>
          </cell>
          <cell r="H4307">
            <v>8.4600000000000009</v>
          </cell>
          <cell r="I4307">
            <v>9.06</v>
          </cell>
        </row>
        <row r="4308">
          <cell r="A4308">
            <v>123930</v>
          </cell>
          <cell r="B4308" t="str">
            <v/>
          </cell>
          <cell r="C4308">
            <v>7.5</v>
          </cell>
          <cell r="D4308">
            <v>0</v>
          </cell>
          <cell r="E4308">
            <v>7.5</v>
          </cell>
          <cell r="F4308">
            <v>7.65</v>
          </cell>
          <cell r="G4308">
            <v>7.86</v>
          </cell>
          <cell r="H4308">
            <v>8.4600000000000009</v>
          </cell>
          <cell r="I4308">
            <v>9.06</v>
          </cell>
        </row>
        <row r="4309">
          <cell r="A4309">
            <v>123940</v>
          </cell>
          <cell r="B4309" t="str">
            <v/>
          </cell>
          <cell r="C4309">
            <v>7.5</v>
          </cell>
          <cell r="D4309">
            <v>0</v>
          </cell>
          <cell r="E4309">
            <v>7.5</v>
          </cell>
          <cell r="F4309">
            <v>7.65</v>
          </cell>
          <cell r="G4309">
            <v>7.86</v>
          </cell>
          <cell r="H4309">
            <v>8.4600000000000009</v>
          </cell>
          <cell r="I4309">
            <v>9.06</v>
          </cell>
        </row>
        <row r="4310">
          <cell r="A4310">
            <v>123946.93</v>
          </cell>
          <cell r="B4310" t="str">
            <v>BS</v>
          </cell>
          <cell r="C4310">
            <v>7.5</v>
          </cell>
          <cell r="D4310">
            <v>0</v>
          </cell>
          <cell r="E4310">
            <v>7.5</v>
          </cell>
          <cell r="F4310">
            <v>7.65</v>
          </cell>
          <cell r="G4310">
            <v>7.86</v>
          </cell>
          <cell r="H4310">
            <v>8.4600000000000009</v>
          </cell>
          <cell r="I4310">
            <v>9.06</v>
          </cell>
        </row>
        <row r="4311">
          <cell r="A4311">
            <v>123950</v>
          </cell>
          <cell r="B4311" t="str">
            <v/>
          </cell>
          <cell r="C4311">
            <v>7.5</v>
          </cell>
          <cell r="D4311">
            <v>0</v>
          </cell>
          <cell r="E4311">
            <v>7.5</v>
          </cell>
          <cell r="F4311">
            <v>7.65</v>
          </cell>
          <cell r="G4311">
            <v>7.86</v>
          </cell>
          <cell r="H4311">
            <v>8.4600000000000009</v>
          </cell>
          <cell r="I4311">
            <v>9.06</v>
          </cell>
        </row>
        <row r="4312">
          <cell r="A4312">
            <v>123960</v>
          </cell>
          <cell r="B4312" t="str">
            <v/>
          </cell>
          <cell r="C4312">
            <v>7.5</v>
          </cell>
          <cell r="D4312">
            <v>0</v>
          </cell>
          <cell r="E4312">
            <v>7.5</v>
          </cell>
          <cell r="F4312">
            <v>7.65</v>
          </cell>
          <cell r="G4312">
            <v>7.86</v>
          </cell>
          <cell r="H4312">
            <v>8.4600000000000009</v>
          </cell>
          <cell r="I4312">
            <v>9.06</v>
          </cell>
        </row>
        <row r="4313">
          <cell r="A4313">
            <v>123967</v>
          </cell>
          <cell r="B4313" t="str">
            <v/>
          </cell>
          <cell r="C4313">
            <v>7.5</v>
          </cell>
          <cell r="D4313">
            <v>0</v>
          </cell>
          <cell r="E4313">
            <v>7.5</v>
          </cell>
          <cell r="F4313">
            <v>7.65</v>
          </cell>
          <cell r="G4313">
            <v>7.86</v>
          </cell>
          <cell r="H4313">
            <v>8.4600000000000009</v>
          </cell>
          <cell r="I4313">
            <v>9.06</v>
          </cell>
        </row>
        <row r="4314">
          <cell r="A4314">
            <v>123970</v>
          </cell>
          <cell r="B4314" t="str">
            <v/>
          </cell>
          <cell r="C4314">
            <v>7.5</v>
          </cell>
          <cell r="D4314">
            <v>0</v>
          </cell>
          <cell r="E4314">
            <v>7.5</v>
          </cell>
          <cell r="F4314">
            <v>7.65</v>
          </cell>
          <cell r="G4314">
            <v>7.86</v>
          </cell>
          <cell r="H4314">
            <v>8.4600000000000009</v>
          </cell>
          <cell r="I4314">
            <v>9.06</v>
          </cell>
        </row>
        <row r="4315">
          <cell r="A4315">
            <v>123980</v>
          </cell>
          <cell r="B4315" t="str">
            <v/>
          </cell>
          <cell r="C4315">
            <v>7.5</v>
          </cell>
          <cell r="D4315">
            <v>0</v>
          </cell>
          <cell r="E4315">
            <v>7.5</v>
          </cell>
          <cell r="F4315">
            <v>7.65</v>
          </cell>
          <cell r="G4315">
            <v>7.86</v>
          </cell>
          <cell r="H4315">
            <v>8.4600000000000009</v>
          </cell>
          <cell r="I4315">
            <v>9.06</v>
          </cell>
        </row>
        <row r="4316">
          <cell r="A4316">
            <v>123990</v>
          </cell>
          <cell r="B4316" t="str">
            <v/>
          </cell>
          <cell r="C4316">
            <v>7.5</v>
          </cell>
          <cell r="D4316">
            <v>0</v>
          </cell>
          <cell r="E4316">
            <v>7.5</v>
          </cell>
          <cell r="F4316">
            <v>7.65</v>
          </cell>
          <cell r="G4316">
            <v>7.86</v>
          </cell>
          <cell r="H4316">
            <v>8.4600000000000009</v>
          </cell>
          <cell r="I4316">
            <v>9.06</v>
          </cell>
        </row>
        <row r="4317">
          <cell r="A4317">
            <v>124000</v>
          </cell>
          <cell r="B4317" t="str">
            <v/>
          </cell>
          <cell r="C4317">
            <v>7.5</v>
          </cell>
          <cell r="D4317">
            <v>0</v>
          </cell>
          <cell r="E4317">
            <v>7.5</v>
          </cell>
          <cell r="F4317">
            <v>7.65</v>
          </cell>
          <cell r="G4317">
            <v>7.86</v>
          </cell>
          <cell r="H4317">
            <v>8.4600000000000009</v>
          </cell>
          <cell r="I4317">
            <v>9.06</v>
          </cell>
        </row>
        <row r="4336">
          <cell r="A4336">
            <v>124000</v>
          </cell>
          <cell r="B4336" t="str">
            <v/>
          </cell>
          <cell r="C4336">
            <v>7.5</v>
          </cell>
          <cell r="D4336">
            <v>0</v>
          </cell>
          <cell r="E4336">
            <v>7.5</v>
          </cell>
          <cell r="F4336">
            <v>7.65</v>
          </cell>
          <cell r="G4336">
            <v>7.86</v>
          </cell>
          <cell r="H4336">
            <v>8.4600000000000009</v>
          </cell>
          <cell r="I4336">
            <v>9.06</v>
          </cell>
        </row>
        <row r="4337">
          <cell r="A4337">
            <v>124010</v>
          </cell>
          <cell r="B4337" t="str">
            <v/>
          </cell>
          <cell r="C4337">
            <v>7.5</v>
          </cell>
          <cell r="D4337">
            <v>0</v>
          </cell>
          <cell r="E4337">
            <v>7.5</v>
          </cell>
          <cell r="F4337">
            <v>7.65</v>
          </cell>
          <cell r="G4337">
            <v>7.86</v>
          </cell>
          <cell r="H4337">
            <v>8.4600000000000009</v>
          </cell>
          <cell r="I4337">
            <v>9.06</v>
          </cell>
        </row>
        <row r="4338">
          <cell r="A4338">
            <v>124020</v>
          </cell>
          <cell r="B4338" t="str">
            <v/>
          </cell>
          <cell r="C4338">
            <v>7.5</v>
          </cell>
          <cell r="D4338">
            <v>0</v>
          </cell>
          <cell r="E4338">
            <v>7.5</v>
          </cell>
          <cell r="F4338">
            <v>7.65</v>
          </cell>
          <cell r="G4338">
            <v>7.86</v>
          </cell>
          <cell r="H4338">
            <v>8.4600000000000009</v>
          </cell>
          <cell r="I4338">
            <v>9.06</v>
          </cell>
        </row>
        <row r="4339">
          <cell r="A4339">
            <v>124030</v>
          </cell>
          <cell r="B4339" t="str">
            <v/>
          </cell>
          <cell r="C4339">
            <v>7.5</v>
          </cell>
          <cell r="D4339">
            <v>0</v>
          </cell>
          <cell r="E4339">
            <v>7.5</v>
          </cell>
          <cell r="F4339">
            <v>7.65</v>
          </cell>
          <cell r="G4339">
            <v>7.86</v>
          </cell>
          <cell r="H4339">
            <v>8.4600000000000009</v>
          </cell>
          <cell r="I4339">
            <v>9.06</v>
          </cell>
        </row>
        <row r="4340">
          <cell r="A4340">
            <v>124040</v>
          </cell>
          <cell r="B4340" t="str">
            <v/>
          </cell>
          <cell r="C4340">
            <v>7.5</v>
          </cell>
          <cell r="D4340">
            <v>0</v>
          </cell>
          <cell r="E4340">
            <v>7.5</v>
          </cell>
          <cell r="F4340">
            <v>7.65</v>
          </cell>
          <cell r="G4340">
            <v>7.86</v>
          </cell>
          <cell r="H4340">
            <v>8.4600000000000009</v>
          </cell>
          <cell r="I4340">
            <v>9.06</v>
          </cell>
        </row>
        <row r="4341">
          <cell r="A4341">
            <v>124050</v>
          </cell>
          <cell r="B4341" t="str">
            <v/>
          </cell>
          <cell r="C4341">
            <v>7.5</v>
          </cell>
          <cell r="D4341">
            <v>0</v>
          </cell>
          <cell r="E4341">
            <v>7.5</v>
          </cell>
          <cell r="F4341">
            <v>7.65</v>
          </cell>
          <cell r="G4341">
            <v>7.86</v>
          </cell>
          <cell r="H4341">
            <v>8.4600000000000009</v>
          </cell>
          <cell r="I4341">
            <v>9.06</v>
          </cell>
        </row>
        <row r="4342">
          <cell r="A4342">
            <v>124060</v>
          </cell>
          <cell r="B4342" t="str">
            <v/>
          </cell>
          <cell r="C4342">
            <v>7.5</v>
          </cell>
          <cell r="D4342">
            <v>0</v>
          </cell>
          <cell r="E4342">
            <v>7.5</v>
          </cell>
          <cell r="F4342">
            <v>7.65</v>
          </cell>
          <cell r="G4342">
            <v>7.86</v>
          </cell>
          <cell r="H4342">
            <v>8.4600000000000009</v>
          </cell>
          <cell r="I4342">
            <v>9.06</v>
          </cell>
        </row>
        <row r="4343">
          <cell r="A4343">
            <v>124070</v>
          </cell>
          <cell r="B4343" t="str">
            <v/>
          </cell>
          <cell r="C4343">
            <v>7.5</v>
          </cell>
          <cell r="D4343">
            <v>0</v>
          </cell>
          <cell r="E4343">
            <v>7.5</v>
          </cell>
          <cell r="F4343">
            <v>7.65</v>
          </cell>
          <cell r="G4343">
            <v>7.86</v>
          </cell>
          <cell r="H4343">
            <v>8.4600000000000009</v>
          </cell>
          <cell r="I4343">
            <v>9.06</v>
          </cell>
        </row>
        <row r="4344">
          <cell r="A4344">
            <v>124080</v>
          </cell>
          <cell r="B4344" t="str">
            <v/>
          </cell>
          <cell r="C4344">
            <v>7.5</v>
          </cell>
          <cell r="D4344">
            <v>0</v>
          </cell>
          <cell r="E4344">
            <v>7.5</v>
          </cell>
          <cell r="F4344">
            <v>7.65</v>
          </cell>
          <cell r="G4344">
            <v>7.86</v>
          </cell>
          <cell r="H4344">
            <v>8.4600000000000009</v>
          </cell>
          <cell r="I4344">
            <v>9.06</v>
          </cell>
        </row>
        <row r="4345">
          <cell r="A4345">
            <v>124090</v>
          </cell>
          <cell r="B4345" t="str">
            <v/>
          </cell>
          <cell r="C4345">
            <v>7.5</v>
          </cell>
          <cell r="D4345">
            <v>0</v>
          </cell>
          <cell r="E4345">
            <v>7.5</v>
          </cell>
          <cell r="F4345">
            <v>7.65</v>
          </cell>
          <cell r="G4345">
            <v>7.86</v>
          </cell>
          <cell r="H4345">
            <v>8.4600000000000009</v>
          </cell>
          <cell r="I4345">
            <v>9.06</v>
          </cell>
        </row>
        <row r="4346">
          <cell r="A4346">
            <v>124100</v>
          </cell>
          <cell r="B4346" t="str">
            <v/>
          </cell>
          <cell r="C4346">
            <v>7.5</v>
          </cell>
          <cell r="D4346">
            <v>0</v>
          </cell>
          <cell r="E4346">
            <v>7.5</v>
          </cell>
          <cell r="F4346">
            <v>7.65</v>
          </cell>
          <cell r="G4346">
            <v>7.86</v>
          </cell>
          <cell r="H4346">
            <v>8.4600000000000009</v>
          </cell>
          <cell r="I4346">
            <v>9.06</v>
          </cell>
        </row>
        <row r="4347">
          <cell r="A4347">
            <v>124110</v>
          </cell>
          <cell r="B4347" t="str">
            <v/>
          </cell>
          <cell r="C4347">
            <v>7.5</v>
          </cell>
          <cell r="D4347">
            <v>0</v>
          </cell>
          <cell r="E4347">
            <v>7.5</v>
          </cell>
          <cell r="F4347">
            <v>7.65</v>
          </cell>
          <cell r="G4347">
            <v>7.86</v>
          </cell>
          <cell r="H4347">
            <v>8.4600000000000009</v>
          </cell>
          <cell r="I4347">
            <v>9.06</v>
          </cell>
        </row>
        <row r="4348">
          <cell r="A4348">
            <v>124120</v>
          </cell>
          <cell r="B4348" t="str">
            <v/>
          </cell>
          <cell r="C4348">
            <v>7.5</v>
          </cell>
          <cell r="D4348">
            <v>0</v>
          </cell>
          <cell r="E4348">
            <v>7.5</v>
          </cell>
          <cell r="F4348">
            <v>7.65</v>
          </cell>
          <cell r="G4348">
            <v>7.86</v>
          </cell>
          <cell r="H4348">
            <v>8.4600000000000009</v>
          </cell>
          <cell r="I4348">
            <v>9.06</v>
          </cell>
        </row>
        <row r="4349">
          <cell r="A4349">
            <v>124130</v>
          </cell>
          <cell r="B4349" t="str">
            <v/>
          </cell>
          <cell r="C4349">
            <v>7.5</v>
          </cell>
          <cell r="D4349">
            <v>0</v>
          </cell>
          <cell r="E4349">
            <v>7.5</v>
          </cell>
          <cell r="F4349">
            <v>7.65</v>
          </cell>
          <cell r="G4349">
            <v>7.86</v>
          </cell>
          <cell r="H4349">
            <v>8.4600000000000009</v>
          </cell>
          <cell r="I4349">
            <v>9.06</v>
          </cell>
        </row>
        <row r="4350">
          <cell r="A4350">
            <v>124140</v>
          </cell>
          <cell r="B4350" t="str">
            <v/>
          </cell>
          <cell r="C4350">
            <v>7.5</v>
          </cell>
          <cell r="D4350">
            <v>0</v>
          </cell>
          <cell r="E4350">
            <v>7.5</v>
          </cell>
          <cell r="F4350">
            <v>7.65</v>
          </cell>
          <cell r="G4350">
            <v>7.86</v>
          </cell>
          <cell r="H4350">
            <v>8.4600000000000009</v>
          </cell>
          <cell r="I4350">
            <v>9.06</v>
          </cell>
        </row>
        <row r="4351">
          <cell r="A4351">
            <v>124150</v>
          </cell>
          <cell r="B4351" t="str">
            <v/>
          </cell>
          <cell r="C4351">
            <v>7.5</v>
          </cell>
          <cell r="D4351">
            <v>0</v>
          </cell>
          <cell r="E4351">
            <v>7.5</v>
          </cell>
          <cell r="F4351">
            <v>7.65</v>
          </cell>
          <cell r="G4351">
            <v>7.86</v>
          </cell>
          <cell r="H4351">
            <v>8.4600000000000009</v>
          </cell>
          <cell r="I4351">
            <v>9.06</v>
          </cell>
        </row>
        <row r="4352">
          <cell r="A4352">
            <v>124160</v>
          </cell>
          <cell r="B4352" t="str">
            <v/>
          </cell>
          <cell r="C4352">
            <v>7.5</v>
          </cell>
          <cell r="D4352">
            <v>0</v>
          </cell>
          <cell r="E4352">
            <v>7.5</v>
          </cell>
          <cell r="F4352">
            <v>7.65</v>
          </cell>
          <cell r="G4352">
            <v>7.86</v>
          </cell>
          <cell r="H4352">
            <v>8.4600000000000009</v>
          </cell>
          <cell r="I4352">
            <v>9.06</v>
          </cell>
        </row>
        <row r="4353">
          <cell r="A4353">
            <v>124170</v>
          </cell>
          <cell r="B4353" t="str">
            <v/>
          </cell>
          <cell r="C4353">
            <v>7.5</v>
          </cell>
          <cell r="D4353">
            <v>0</v>
          </cell>
          <cell r="E4353">
            <v>7.5</v>
          </cell>
          <cell r="F4353">
            <v>7.65</v>
          </cell>
          <cell r="G4353">
            <v>7.86</v>
          </cell>
          <cell r="H4353">
            <v>8.4600000000000009</v>
          </cell>
          <cell r="I4353">
            <v>9.06</v>
          </cell>
        </row>
        <row r="4354">
          <cell r="A4354">
            <v>124180</v>
          </cell>
          <cell r="B4354" t="str">
            <v/>
          </cell>
          <cell r="C4354">
            <v>7.5</v>
          </cell>
          <cell r="D4354">
            <v>0</v>
          </cell>
          <cell r="E4354">
            <v>7.5</v>
          </cell>
          <cell r="F4354">
            <v>7.65</v>
          </cell>
          <cell r="G4354">
            <v>7.86</v>
          </cell>
          <cell r="H4354">
            <v>8.4600000000000009</v>
          </cell>
          <cell r="I4354">
            <v>9.06</v>
          </cell>
        </row>
        <row r="4355">
          <cell r="A4355">
            <v>124190</v>
          </cell>
          <cell r="B4355" t="str">
            <v/>
          </cell>
          <cell r="C4355">
            <v>7.5</v>
          </cell>
          <cell r="D4355">
            <v>0</v>
          </cell>
          <cell r="E4355">
            <v>7.5</v>
          </cell>
          <cell r="F4355">
            <v>7.65</v>
          </cell>
          <cell r="G4355">
            <v>7.86</v>
          </cell>
          <cell r="H4355">
            <v>8.4600000000000009</v>
          </cell>
          <cell r="I4355">
            <v>9.06</v>
          </cell>
        </row>
        <row r="4356">
          <cell r="A4356">
            <v>124200</v>
          </cell>
          <cell r="B4356" t="str">
            <v/>
          </cell>
          <cell r="C4356">
            <v>7.5</v>
          </cell>
          <cell r="D4356">
            <v>0</v>
          </cell>
          <cell r="E4356">
            <v>7.5</v>
          </cell>
          <cell r="F4356">
            <v>7.65</v>
          </cell>
          <cell r="G4356">
            <v>7.86</v>
          </cell>
          <cell r="H4356">
            <v>8.4600000000000009</v>
          </cell>
          <cell r="I4356">
            <v>9.06</v>
          </cell>
        </row>
        <row r="4357">
          <cell r="A4357">
            <v>124210</v>
          </cell>
          <cell r="B4357" t="str">
            <v/>
          </cell>
          <cell r="C4357">
            <v>7.5</v>
          </cell>
          <cell r="D4357">
            <v>0</v>
          </cell>
          <cell r="E4357">
            <v>7.5</v>
          </cell>
          <cell r="F4357">
            <v>7.65</v>
          </cell>
          <cell r="G4357">
            <v>7.86</v>
          </cell>
          <cell r="H4357">
            <v>8.4600000000000009</v>
          </cell>
          <cell r="I4357">
            <v>9.06</v>
          </cell>
        </row>
        <row r="4358">
          <cell r="A4358">
            <v>124220</v>
          </cell>
          <cell r="B4358" t="str">
            <v/>
          </cell>
          <cell r="C4358">
            <v>7.5</v>
          </cell>
          <cell r="D4358">
            <v>0</v>
          </cell>
          <cell r="E4358">
            <v>7.5</v>
          </cell>
          <cell r="F4358">
            <v>7.65</v>
          </cell>
          <cell r="G4358">
            <v>7.86</v>
          </cell>
          <cell r="H4358">
            <v>8.4600000000000009</v>
          </cell>
          <cell r="I4358">
            <v>9.06</v>
          </cell>
        </row>
        <row r="4359">
          <cell r="A4359">
            <v>124230</v>
          </cell>
          <cell r="B4359" t="str">
            <v/>
          </cell>
          <cell r="C4359">
            <v>7.5</v>
          </cell>
          <cell r="D4359">
            <v>0</v>
          </cell>
          <cell r="E4359">
            <v>7.5</v>
          </cell>
          <cell r="F4359">
            <v>7.65</v>
          </cell>
          <cell r="G4359">
            <v>7.86</v>
          </cell>
          <cell r="H4359">
            <v>8.4600000000000009</v>
          </cell>
          <cell r="I4359">
            <v>9.06</v>
          </cell>
        </row>
        <row r="4360">
          <cell r="A4360">
            <v>124240</v>
          </cell>
          <cell r="B4360" t="str">
            <v/>
          </cell>
          <cell r="C4360">
            <v>7.5</v>
          </cell>
          <cell r="D4360">
            <v>0</v>
          </cell>
          <cell r="E4360">
            <v>7.5</v>
          </cell>
          <cell r="F4360">
            <v>7.65</v>
          </cell>
          <cell r="G4360">
            <v>7.86</v>
          </cell>
          <cell r="H4360">
            <v>8.4600000000000009</v>
          </cell>
          <cell r="I4360">
            <v>9.06</v>
          </cell>
        </row>
        <row r="4361">
          <cell r="A4361">
            <v>124250</v>
          </cell>
          <cell r="B4361" t="str">
            <v/>
          </cell>
          <cell r="C4361">
            <v>7.5</v>
          </cell>
          <cell r="D4361">
            <v>0</v>
          </cell>
          <cell r="E4361">
            <v>7.5</v>
          </cell>
          <cell r="F4361">
            <v>7.65</v>
          </cell>
          <cell r="G4361">
            <v>7.86</v>
          </cell>
          <cell r="H4361">
            <v>8.4600000000000009</v>
          </cell>
          <cell r="I4361">
            <v>9.06</v>
          </cell>
        </row>
        <row r="4362">
          <cell r="A4362">
            <v>124260</v>
          </cell>
          <cell r="B4362" t="str">
            <v/>
          </cell>
          <cell r="C4362">
            <v>7.5</v>
          </cell>
          <cell r="D4362">
            <v>0</v>
          </cell>
          <cell r="E4362">
            <v>7.5</v>
          </cell>
          <cell r="F4362">
            <v>7.65</v>
          </cell>
          <cell r="G4362">
            <v>7.86</v>
          </cell>
          <cell r="H4362">
            <v>8.4600000000000009</v>
          </cell>
          <cell r="I4362">
            <v>9.06</v>
          </cell>
        </row>
        <row r="4363">
          <cell r="A4363">
            <v>124270</v>
          </cell>
          <cell r="B4363" t="str">
            <v/>
          </cell>
          <cell r="C4363">
            <v>7.5</v>
          </cell>
          <cell r="D4363">
            <v>0</v>
          </cell>
          <cell r="E4363">
            <v>7.5</v>
          </cell>
          <cell r="F4363">
            <v>7.65</v>
          </cell>
          <cell r="G4363">
            <v>7.86</v>
          </cell>
          <cell r="H4363">
            <v>8.4600000000000009</v>
          </cell>
          <cell r="I4363">
            <v>9.06</v>
          </cell>
        </row>
        <row r="4364">
          <cell r="A4364">
            <v>124280</v>
          </cell>
          <cell r="B4364" t="str">
            <v/>
          </cell>
          <cell r="C4364">
            <v>7.5</v>
          </cell>
          <cell r="D4364">
            <v>0</v>
          </cell>
          <cell r="E4364">
            <v>7.5</v>
          </cell>
          <cell r="F4364">
            <v>7.65</v>
          </cell>
          <cell r="G4364">
            <v>7.86</v>
          </cell>
          <cell r="H4364">
            <v>8.4600000000000009</v>
          </cell>
          <cell r="I4364">
            <v>9.06</v>
          </cell>
        </row>
        <row r="4365">
          <cell r="A4365">
            <v>124290</v>
          </cell>
          <cell r="B4365" t="str">
            <v/>
          </cell>
          <cell r="C4365">
            <v>7.5</v>
          </cell>
          <cell r="D4365">
            <v>0</v>
          </cell>
          <cell r="E4365">
            <v>7.5</v>
          </cell>
          <cell r="F4365">
            <v>7.65</v>
          </cell>
          <cell r="G4365">
            <v>7.86</v>
          </cell>
          <cell r="H4365">
            <v>8.4600000000000009</v>
          </cell>
          <cell r="I4365">
            <v>9.06</v>
          </cell>
        </row>
        <row r="4366">
          <cell r="A4366">
            <v>124300</v>
          </cell>
          <cell r="B4366" t="str">
            <v/>
          </cell>
          <cell r="C4366">
            <v>7.5</v>
          </cell>
          <cell r="D4366">
            <v>0</v>
          </cell>
          <cell r="E4366">
            <v>7.5</v>
          </cell>
          <cell r="F4366">
            <v>7.65</v>
          </cell>
          <cell r="G4366">
            <v>7.86</v>
          </cell>
          <cell r="H4366">
            <v>8.4600000000000009</v>
          </cell>
          <cell r="I4366">
            <v>9.06</v>
          </cell>
        </row>
        <row r="4367">
          <cell r="A4367">
            <v>124310</v>
          </cell>
          <cell r="B4367" t="str">
            <v/>
          </cell>
          <cell r="C4367">
            <v>7.5</v>
          </cell>
          <cell r="D4367">
            <v>0</v>
          </cell>
          <cell r="E4367">
            <v>7.5</v>
          </cell>
          <cell r="F4367">
            <v>7.65</v>
          </cell>
          <cell r="G4367">
            <v>7.86</v>
          </cell>
          <cell r="H4367">
            <v>8.4600000000000009</v>
          </cell>
          <cell r="I4367">
            <v>9.06</v>
          </cell>
        </row>
        <row r="4368">
          <cell r="A4368">
            <v>124320</v>
          </cell>
          <cell r="B4368" t="str">
            <v/>
          </cell>
          <cell r="C4368">
            <v>7.5</v>
          </cell>
          <cell r="D4368">
            <v>0</v>
          </cell>
          <cell r="E4368">
            <v>7.5</v>
          </cell>
          <cell r="F4368">
            <v>7.65</v>
          </cell>
          <cell r="G4368">
            <v>7.86</v>
          </cell>
          <cell r="H4368">
            <v>8.4600000000000009</v>
          </cell>
          <cell r="I4368">
            <v>9.06</v>
          </cell>
        </row>
        <row r="4369">
          <cell r="A4369">
            <v>124330</v>
          </cell>
          <cell r="B4369" t="str">
            <v/>
          </cell>
          <cell r="C4369">
            <v>7.5</v>
          </cell>
          <cell r="D4369">
            <v>0</v>
          </cell>
          <cell r="E4369">
            <v>7.5</v>
          </cell>
          <cell r="F4369">
            <v>7.65</v>
          </cell>
          <cell r="G4369">
            <v>7.86</v>
          </cell>
          <cell r="H4369">
            <v>8.4600000000000009</v>
          </cell>
          <cell r="I4369">
            <v>9.06</v>
          </cell>
        </row>
        <row r="4370">
          <cell r="A4370">
            <v>124340</v>
          </cell>
          <cell r="B4370" t="str">
            <v/>
          </cell>
          <cell r="C4370">
            <v>7.5</v>
          </cell>
          <cell r="D4370">
            <v>0</v>
          </cell>
          <cell r="E4370">
            <v>7.5</v>
          </cell>
          <cell r="F4370">
            <v>7.65</v>
          </cell>
          <cell r="G4370">
            <v>7.86</v>
          </cell>
          <cell r="H4370">
            <v>8.4600000000000009</v>
          </cell>
          <cell r="I4370">
            <v>9.06</v>
          </cell>
        </row>
        <row r="4371">
          <cell r="A4371">
            <v>124350</v>
          </cell>
          <cell r="B4371" t="str">
            <v/>
          </cell>
          <cell r="C4371">
            <v>7.5</v>
          </cell>
          <cell r="D4371">
            <v>0</v>
          </cell>
          <cell r="E4371">
            <v>7.5</v>
          </cell>
          <cell r="F4371">
            <v>7.65</v>
          </cell>
          <cell r="G4371">
            <v>7.86</v>
          </cell>
          <cell r="H4371">
            <v>8.4600000000000009</v>
          </cell>
          <cell r="I4371">
            <v>9.06</v>
          </cell>
        </row>
        <row r="4372">
          <cell r="A4372">
            <v>124360</v>
          </cell>
          <cell r="B4372" t="str">
            <v/>
          </cell>
          <cell r="C4372">
            <v>7.5</v>
          </cell>
          <cell r="D4372">
            <v>0</v>
          </cell>
          <cell r="E4372">
            <v>7.5</v>
          </cell>
          <cell r="F4372">
            <v>7.65</v>
          </cell>
          <cell r="G4372">
            <v>7.86</v>
          </cell>
          <cell r="H4372">
            <v>8.4600000000000009</v>
          </cell>
          <cell r="I4372">
            <v>9.06</v>
          </cell>
        </row>
        <row r="4373">
          <cell r="A4373">
            <v>124370</v>
          </cell>
          <cell r="B4373" t="str">
            <v/>
          </cell>
          <cell r="C4373">
            <v>7.5</v>
          </cell>
          <cell r="D4373">
            <v>0</v>
          </cell>
          <cell r="E4373">
            <v>7.5</v>
          </cell>
          <cell r="F4373">
            <v>7.65</v>
          </cell>
          <cell r="G4373">
            <v>7.86</v>
          </cell>
          <cell r="H4373">
            <v>8.4600000000000009</v>
          </cell>
          <cell r="I4373">
            <v>9.06</v>
          </cell>
        </row>
        <row r="4374">
          <cell r="A4374">
            <v>124380</v>
          </cell>
          <cell r="B4374" t="str">
            <v/>
          </cell>
          <cell r="C4374">
            <v>7.5</v>
          </cell>
          <cell r="D4374">
            <v>0</v>
          </cell>
          <cell r="E4374">
            <v>7.5</v>
          </cell>
          <cell r="F4374">
            <v>7.65</v>
          </cell>
          <cell r="G4374">
            <v>7.86</v>
          </cell>
          <cell r="H4374">
            <v>8.4600000000000009</v>
          </cell>
          <cell r="I4374">
            <v>9.06</v>
          </cell>
        </row>
        <row r="4375">
          <cell r="A4375">
            <v>124390</v>
          </cell>
          <cell r="B4375" t="str">
            <v/>
          </cell>
          <cell r="C4375">
            <v>7.5</v>
          </cell>
          <cell r="D4375">
            <v>0</v>
          </cell>
          <cell r="E4375">
            <v>7.5</v>
          </cell>
          <cell r="F4375">
            <v>7.65</v>
          </cell>
          <cell r="G4375">
            <v>7.86</v>
          </cell>
          <cell r="H4375">
            <v>8.4600000000000009</v>
          </cell>
          <cell r="I4375">
            <v>9.06</v>
          </cell>
        </row>
        <row r="4376">
          <cell r="A4376">
            <v>124400</v>
          </cell>
          <cell r="B4376" t="str">
            <v/>
          </cell>
          <cell r="C4376">
            <v>7.5</v>
          </cell>
          <cell r="D4376">
            <v>0</v>
          </cell>
          <cell r="E4376">
            <v>7.5</v>
          </cell>
          <cell r="F4376">
            <v>7.65</v>
          </cell>
          <cell r="G4376">
            <v>7.86</v>
          </cell>
          <cell r="H4376">
            <v>8.4600000000000009</v>
          </cell>
          <cell r="I4376">
            <v>9.06</v>
          </cell>
        </row>
        <row r="4377">
          <cell r="A4377">
            <v>124410</v>
          </cell>
          <cell r="B4377" t="str">
            <v/>
          </cell>
          <cell r="C4377">
            <v>7.5</v>
          </cell>
          <cell r="D4377">
            <v>0</v>
          </cell>
          <cell r="E4377">
            <v>7.5</v>
          </cell>
          <cell r="F4377">
            <v>7.65</v>
          </cell>
          <cell r="G4377">
            <v>7.86</v>
          </cell>
          <cell r="H4377">
            <v>8.4600000000000009</v>
          </cell>
          <cell r="I4377">
            <v>9.06</v>
          </cell>
        </row>
        <row r="4378">
          <cell r="A4378">
            <v>124420</v>
          </cell>
          <cell r="B4378" t="str">
            <v/>
          </cell>
          <cell r="C4378">
            <v>7.5</v>
          </cell>
          <cell r="D4378">
            <v>0</v>
          </cell>
          <cell r="E4378">
            <v>7.5</v>
          </cell>
          <cell r="F4378">
            <v>7.65</v>
          </cell>
          <cell r="G4378">
            <v>7.86</v>
          </cell>
          <cell r="H4378">
            <v>8.4600000000000009</v>
          </cell>
          <cell r="I4378">
            <v>9.06</v>
          </cell>
        </row>
        <row r="4379">
          <cell r="A4379">
            <v>124430</v>
          </cell>
          <cell r="B4379" t="str">
            <v/>
          </cell>
          <cell r="C4379">
            <v>7.5</v>
          </cell>
          <cell r="D4379">
            <v>0</v>
          </cell>
          <cell r="E4379">
            <v>7.5</v>
          </cell>
          <cell r="F4379">
            <v>7.65</v>
          </cell>
          <cell r="G4379">
            <v>7.86</v>
          </cell>
          <cell r="H4379">
            <v>8.4600000000000009</v>
          </cell>
          <cell r="I4379">
            <v>9.06</v>
          </cell>
        </row>
        <row r="4380">
          <cell r="A4380">
            <v>124440</v>
          </cell>
          <cell r="B4380" t="str">
            <v/>
          </cell>
          <cell r="C4380">
            <v>7.5</v>
          </cell>
          <cell r="D4380">
            <v>0</v>
          </cell>
          <cell r="E4380">
            <v>7.5</v>
          </cell>
          <cell r="F4380">
            <v>7.65</v>
          </cell>
          <cell r="G4380">
            <v>7.86</v>
          </cell>
          <cell r="H4380">
            <v>8.4600000000000009</v>
          </cell>
          <cell r="I4380">
            <v>9.06</v>
          </cell>
        </row>
        <row r="4381">
          <cell r="A4381">
            <v>124450</v>
          </cell>
          <cell r="B4381" t="str">
            <v/>
          </cell>
          <cell r="C4381">
            <v>7.5</v>
          </cell>
          <cell r="D4381">
            <v>0</v>
          </cell>
          <cell r="E4381">
            <v>7.5</v>
          </cell>
          <cell r="F4381">
            <v>7.65</v>
          </cell>
          <cell r="G4381">
            <v>7.86</v>
          </cell>
          <cell r="H4381">
            <v>8.4600000000000009</v>
          </cell>
          <cell r="I4381">
            <v>9.06</v>
          </cell>
        </row>
        <row r="4382">
          <cell r="A4382">
            <v>124460</v>
          </cell>
          <cell r="B4382" t="str">
            <v/>
          </cell>
          <cell r="C4382">
            <v>7.5</v>
          </cell>
          <cell r="D4382">
            <v>0</v>
          </cell>
          <cell r="E4382">
            <v>7.5</v>
          </cell>
          <cell r="F4382">
            <v>7.65</v>
          </cell>
          <cell r="G4382">
            <v>7.86</v>
          </cell>
          <cell r="H4382">
            <v>8.4600000000000009</v>
          </cell>
          <cell r="I4382">
            <v>9.06</v>
          </cell>
        </row>
        <row r="4383">
          <cell r="A4383">
            <v>124470</v>
          </cell>
          <cell r="B4383" t="str">
            <v/>
          </cell>
          <cell r="C4383">
            <v>7.5</v>
          </cell>
          <cell r="D4383">
            <v>0</v>
          </cell>
          <cell r="E4383">
            <v>7.5</v>
          </cell>
          <cell r="F4383">
            <v>7.65</v>
          </cell>
          <cell r="G4383">
            <v>7.86</v>
          </cell>
          <cell r="H4383">
            <v>8.4600000000000009</v>
          </cell>
          <cell r="I4383">
            <v>9.06</v>
          </cell>
        </row>
        <row r="4384">
          <cell r="A4384">
            <v>124480</v>
          </cell>
          <cell r="B4384" t="str">
            <v/>
          </cell>
          <cell r="C4384">
            <v>7.5</v>
          </cell>
          <cell r="D4384">
            <v>0</v>
          </cell>
          <cell r="E4384">
            <v>7.5</v>
          </cell>
          <cell r="F4384">
            <v>7.65</v>
          </cell>
          <cell r="G4384">
            <v>7.86</v>
          </cell>
          <cell r="H4384">
            <v>8.4600000000000009</v>
          </cell>
          <cell r="I4384">
            <v>9.06</v>
          </cell>
        </row>
        <row r="4385">
          <cell r="A4385">
            <v>124490</v>
          </cell>
          <cell r="B4385" t="str">
            <v/>
          </cell>
          <cell r="C4385">
            <v>7.5</v>
          </cell>
          <cell r="D4385">
            <v>0</v>
          </cell>
          <cell r="E4385">
            <v>7.5</v>
          </cell>
          <cell r="F4385">
            <v>7.65</v>
          </cell>
          <cell r="G4385">
            <v>7.86</v>
          </cell>
          <cell r="H4385">
            <v>8.4600000000000009</v>
          </cell>
          <cell r="I4385">
            <v>9.06</v>
          </cell>
        </row>
        <row r="4386">
          <cell r="A4386">
            <v>124500</v>
          </cell>
          <cell r="B4386" t="str">
            <v/>
          </cell>
          <cell r="C4386">
            <v>7.5</v>
          </cell>
          <cell r="D4386">
            <v>0</v>
          </cell>
          <cell r="E4386">
            <v>7.5</v>
          </cell>
          <cell r="F4386">
            <v>7.65</v>
          </cell>
          <cell r="G4386">
            <v>7.86</v>
          </cell>
          <cell r="H4386">
            <v>8.4600000000000009</v>
          </cell>
          <cell r="I4386">
            <v>9.06</v>
          </cell>
        </row>
        <row r="4387">
          <cell r="A4387">
            <v>124510</v>
          </cell>
          <cell r="B4387" t="str">
            <v/>
          </cell>
          <cell r="C4387">
            <v>7.5</v>
          </cell>
          <cell r="D4387">
            <v>0</v>
          </cell>
          <cell r="E4387">
            <v>7.5</v>
          </cell>
          <cell r="F4387">
            <v>7.65</v>
          </cell>
          <cell r="G4387">
            <v>7.86</v>
          </cell>
          <cell r="H4387">
            <v>8.4600000000000009</v>
          </cell>
          <cell r="I4387">
            <v>9.06</v>
          </cell>
        </row>
        <row r="4388">
          <cell r="A4388">
            <v>124520</v>
          </cell>
          <cell r="B4388" t="str">
            <v/>
          </cell>
          <cell r="C4388">
            <v>7.5</v>
          </cell>
          <cell r="D4388">
            <v>0</v>
          </cell>
          <cell r="E4388">
            <v>7.5</v>
          </cell>
          <cell r="F4388">
            <v>7.65</v>
          </cell>
          <cell r="G4388">
            <v>7.86</v>
          </cell>
          <cell r="H4388">
            <v>8.4600000000000009</v>
          </cell>
          <cell r="I4388">
            <v>9.06</v>
          </cell>
        </row>
        <row r="4389">
          <cell r="A4389">
            <v>124530</v>
          </cell>
          <cell r="B4389" t="str">
            <v/>
          </cell>
          <cell r="C4389">
            <v>7.5</v>
          </cell>
          <cell r="D4389">
            <v>0</v>
          </cell>
          <cell r="E4389">
            <v>7.5</v>
          </cell>
          <cell r="F4389">
            <v>7.65</v>
          </cell>
          <cell r="G4389">
            <v>7.86</v>
          </cell>
          <cell r="H4389">
            <v>8.4600000000000009</v>
          </cell>
          <cell r="I4389">
            <v>9.06</v>
          </cell>
        </row>
        <row r="4390">
          <cell r="A4390">
            <v>124540</v>
          </cell>
          <cell r="B4390" t="str">
            <v/>
          </cell>
          <cell r="C4390">
            <v>7.5</v>
          </cell>
          <cell r="D4390">
            <v>0</v>
          </cell>
          <cell r="E4390">
            <v>7.5</v>
          </cell>
          <cell r="F4390">
            <v>7.65</v>
          </cell>
          <cell r="G4390">
            <v>7.86</v>
          </cell>
          <cell r="H4390">
            <v>8.4600000000000009</v>
          </cell>
          <cell r="I4390">
            <v>9.06</v>
          </cell>
        </row>
        <row r="4391">
          <cell r="A4391">
            <v>124550</v>
          </cell>
          <cell r="B4391" t="str">
            <v/>
          </cell>
          <cell r="C4391">
            <v>7.5</v>
          </cell>
          <cell r="D4391">
            <v>0</v>
          </cell>
          <cell r="E4391">
            <v>7.5</v>
          </cell>
          <cell r="F4391">
            <v>7.65</v>
          </cell>
          <cell r="G4391">
            <v>7.86</v>
          </cell>
          <cell r="H4391">
            <v>8.4600000000000009</v>
          </cell>
          <cell r="I4391">
            <v>9.06</v>
          </cell>
        </row>
        <row r="4392">
          <cell r="A4392">
            <v>124560</v>
          </cell>
          <cell r="B4392" t="str">
            <v/>
          </cell>
          <cell r="C4392">
            <v>7.5</v>
          </cell>
          <cell r="D4392">
            <v>0</v>
          </cell>
          <cell r="E4392">
            <v>7.5</v>
          </cell>
          <cell r="F4392">
            <v>7.65</v>
          </cell>
          <cell r="G4392">
            <v>7.86</v>
          </cell>
          <cell r="H4392">
            <v>8.4600000000000009</v>
          </cell>
          <cell r="I4392">
            <v>9.06</v>
          </cell>
        </row>
        <row r="4393">
          <cell r="A4393">
            <v>124570</v>
          </cell>
          <cell r="B4393" t="str">
            <v/>
          </cell>
          <cell r="C4393">
            <v>7.5</v>
          </cell>
          <cell r="D4393">
            <v>0</v>
          </cell>
          <cell r="E4393">
            <v>7.5</v>
          </cell>
          <cell r="F4393">
            <v>7.65</v>
          </cell>
          <cell r="G4393">
            <v>7.86</v>
          </cell>
          <cell r="H4393">
            <v>8.4600000000000009</v>
          </cell>
          <cell r="I4393">
            <v>9.06</v>
          </cell>
        </row>
        <row r="4394">
          <cell r="A4394">
            <v>124580</v>
          </cell>
          <cell r="B4394" t="str">
            <v/>
          </cell>
          <cell r="C4394">
            <v>7.5</v>
          </cell>
          <cell r="D4394">
            <v>0</v>
          </cell>
          <cell r="E4394">
            <v>7.5</v>
          </cell>
          <cell r="F4394">
            <v>7.65</v>
          </cell>
          <cell r="G4394">
            <v>7.86</v>
          </cell>
          <cell r="H4394">
            <v>8.4600000000000009</v>
          </cell>
          <cell r="I4394">
            <v>9.06</v>
          </cell>
        </row>
        <row r="4395">
          <cell r="A4395">
            <v>124590</v>
          </cell>
          <cell r="B4395" t="str">
            <v/>
          </cell>
          <cell r="C4395">
            <v>7.5</v>
          </cell>
          <cell r="D4395">
            <v>0</v>
          </cell>
          <cell r="E4395">
            <v>7.5</v>
          </cell>
          <cell r="F4395">
            <v>7.65</v>
          </cell>
          <cell r="G4395">
            <v>7.86</v>
          </cell>
          <cell r="H4395">
            <v>8.4600000000000009</v>
          </cell>
          <cell r="I4395">
            <v>9.06</v>
          </cell>
        </row>
        <row r="4396">
          <cell r="A4396">
            <v>124600</v>
          </cell>
          <cell r="B4396" t="str">
            <v/>
          </cell>
          <cell r="C4396">
            <v>7.5</v>
          </cell>
          <cell r="D4396">
            <v>0</v>
          </cell>
          <cell r="E4396">
            <v>7.5</v>
          </cell>
          <cell r="F4396">
            <v>7.65</v>
          </cell>
          <cell r="G4396">
            <v>7.86</v>
          </cell>
          <cell r="H4396">
            <v>8.4600000000000009</v>
          </cell>
          <cell r="I4396">
            <v>9.06</v>
          </cell>
        </row>
        <row r="4397">
          <cell r="A4397">
            <v>124610</v>
          </cell>
          <cell r="B4397" t="str">
            <v/>
          </cell>
          <cell r="C4397">
            <v>7.5</v>
          </cell>
          <cell r="D4397">
            <v>0</v>
          </cell>
          <cell r="E4397">
            <v>7.5</v>
          </cell>
          <cell r="F4397">
            <v>7.65</v>
          </cell>
          <cell r="G4397">
            <v>7.86</v>
          </cell>
          <cell r="H4397">
            <v>8.4600000000000009</v>
          </cell>
          <cell r="I4397">
            <v>9.06</v>
          </cell>
        </row>
        <row r="4398">
          <cell r="A4398">
            <v>124620</v>
          </cell>
          <cell r="B4398" t="str">
            <v/>
          </cell>
          <cell r="C4398">
            <v>7.5</v>
          </cell>
          <cell r="D4398">
            <v>0</v>
          </cell>
          <cell r="E4398">
            <v>7.5</v>
          </cell>
          <cell r="F4398">
            <v>7.65</v>
          </cell>
          <cell r="G4398">
            <v>7.86</v>
          </cell>
          <cell r="H4398">
            <v>8.4600000000000009</v>
          </cell>
          <cell r="I4398">
            <v>9.06</v>
          </cell>
        </row>
        <row r="4399">
          <cell r="A4399">
            <v>124630</v>
          </cell>
          <cell r="B4399" t="str">
            <v/>
          </cell>
          <cell r="C4399">
            <v>7.5</v>
          </cell>
          <cell r="D4399">
            <v>0</v>
          </cell>
          <cell r="E4399">
            <v>7.5</v>
          </cell>
          <cell r="F4399">
            <v>7.65</v>
          </cell>
          <cell r="G4399">
            <v>7.86</v>
          </cell>
          <cell r="H4399">
            <v>8.4600000000000009</v>
          </cell>
          <cell r="I4399">
            <v>9.06</v>
          </cell>
        </row>
        <row r="4400">
          <cell r="A4400">
            <v>124640</v>
          </cell>
          <cell r="B4400" t="str">
            <v/>
          </cell>
          <cell r="C4400">
            <v>7.5</v>
          </cell>
          <cell r="D4400">
            <v>0</v>
          </cell>
          <cell r="E4400">
            <v>7.5</v>
          </cell>
          <cell r="F4400">
            <v>7.65</v>
          </cell>
          <cell r="G4400">
            <v>7.86</v>
          </cell>
          <cell r="H4400">
            <v>8.4600000000000009</v>
          </cell>
          <cell r="I4400">
            <v>9.06</v>
          </cell>
        </row>
        <row r="4401">
          <cell r="A4401">
            <v>124650</v>
          </cell>
          <cell r="B4401" t="str">
            <v/>
          </cell>
          <cell r="C4401">
            <v>7.5</v>
          </cell>
          <cell r="D4401">
            <v>0</v>
          </cell>
          <cell r="E4401">
            <v>7.5</v>
          </cell>
          <cell r="F4401">
            <v>7.65</v>
          </cell>
          <cell r="G4401">
            <v>7.86</v>
          </cell>
          <cell r="H4401">
            <v>8.4600000000000009</v>
          </cell>
          <cell r="I4401">
            <v>9.06</v>
          </cell>
        </row>
        <row r="4402">
          <cell r="A4402">
            <v>124660</v>
          </cell>
          <cell r="B4402" t="str">
            <v/>
          </cell>
          <cell r="C4402">
            <v>7.5</v>
          </cell>
          <cell r="D4402">
            <v>0</v>
          </cell>
          <cell r="E4402">
            <v>7.5</v>
          </cell>
          <cell r="F4402">
            <v>7.65</v>
          </cell>
          <cell r="G4402">
            <v>7.86</v>
          </cell>
          <cell r="H4402">
            <v>8.4600000000000009</v>
          </cell>
          <cell r="I4402">
            <v>9.06</v>
          </cell>
        </row>
        <row r="4403">
          <cell r="A4403">
            <v>124670</v>
          </cell>
          <cell r="B4403" t="str">
            <v/>
          </cell>
          <cell r="C4403">
            <v>7.5</v>
          </cell>
          <cell r="D4403">
            <v>0</v>
          </cell>
          <cell r="E4403">
            <v>7.5</v>
          </cell>
          <cell r="F4403">
            <v>7.65</v>
          </cell>
          <cell r="G4403">
            <v>7.86</v>
          </cell>
          <cell r="H4403">
            <v>8.4600000000000009</v>
          </cell>
          <cell r="I4403">
            <v>9.06</v>
          </cell>
        </row>
        <row r="4404">
          <cell r="A4404">
            <v>124680</v>
          </cell>
          <cell r="B4404" t="str">
            <v/>
          </cell>
          <cell r="C4404">
            <v>7.5</v>
          </cell>
          <cell r="D4404">
            <v>0</v>
          </cell>
          <cell r="E4404">
            <v>7.5</v>
          </cell>
          <cell r="F4404">
            <v>7.65</v>
          </cell>
          <cell r="G4404">
            <v>7.86</v>
          </cell>
          <cell r="H4404">
            <v>8.4600000000000009</v>
          </cell>
          <cell r="I4404">
            <v>9.06</v>
          </cell>
        </row>
        <row r="4405">
          <cell r="A4405">
            <v>124690</v>
          </cell>
          <cell r="B4405" t="str">
            <v/>
          </cell>
          <cell r="C4405">
            <v>7.5</v>
          </cell>
          <cell r="D4405">
            <v>0</v>
          </cell>
          <cell r="E4405">
            <v>7.5</v>
          </cell>
          <cell r="F4405">
            <v>7.65</v>
          </cell>
          <cell r="G4405">
            <v>7.86</v>
          </cell>
          <cell r="H4405">
            <v>8.4600000000000009</v>
          </cell>
          <cell r="I4405">
            <v>9.06</v>
          </cell>
        </row>
        <row r="4406">
          <cell r="A4406">
            <v>124700</v>
          </cell>
          <cell r="B4406" t="str">
            <v/>
          </cell>
          <cell r="C4406">
            <v>7.5</v>
          </cell>
          <cell r="D4406">
            <v>0</v>
          </cell>
          <cell r="E4406">
            <v>7.5</v>
          </cell>
          <cell r="F4406">
            <v>7.65</v>
          </cell>
          <cell r="G4406">
            <v>7.86</v>
          </cell>
          <cell r="H4406">
            <v>8.4600000000000009</v>
          </cell>
          <cell r="I4406">
            <v>9.06</v>
          </cell>
        </row>
        <row r="4407">
          <cell r="A4407">
            <v>124710</v>
          </cell>
          <cell r="B4407" t="str">
            <v/>
          </cell>
          <cell r="C4407">
            <v>7.5</v>
          </cell>
          <cell r="D4407">
            <v>0</v>
          </cell>
          <cell r="E4407">
            <v>7.5</v>
          </cell>
          <cell r="F4407">
            <v>7.65</v>
          </cell>
          <cell r="G4407">
            <v>7.86</v>
          </cell>
          <cell r="H4407">
            <v>8.4600000000000009</v>
          </cell>
          <cell r="I4407">
            <v>9.06</v>
          </cell>
        </row>
        <row r="4408">
          <cell r="A4408">
            <v>124720</v>
          </cell>
          <cell r="B4408" t="str">
            <v/>
          </cell>
          <cell r="C4408">
            <v>7.5</v>
          </cell>
          <cell r="D4408">
            <v>0</v>
          </cell>
          <cell r="E4408">
            <v>7.5</v>
          </cell>
          <cell r="F4408">
            <v>7.65</v>
          </cell>
          <cell r="G4408">
            <v>7.86</v>
          </cell>
          <cell r="H4408">
            <v>8.4600000000000009</v>
          </cell>
          <cell r="I4408">
            <v>9.06</v>
          </cell>
        </row>
        <row r="4409">
          <cell r="A4409">
            <v>124730</v>
          </cell>
          <cell r="B4409" t="str">
            <v/>
          </cell>
          <cell r="C4409">
            <v>7.5</v>
          </cell>
          <cell r="D4409">
            <v>0</v>
          </cell>
          <cell r="E4409">
            <v>7.5</v>
          </cell>
          <cell r="F4409">
            <v>7.65</v>
          </cell>
          <cell r="G4409">
            <v>7.86</v>
          </cell>
          <cell r="H4409">
            <v>8.4600000000000009</v>
          </cell>
          <cell r="I4409">
            <v>9.06</v>
          </cell>
        </row>
        <row r="4410">
          <cell r="A4410">
            <v>124740</v>
          </cell>
          <cell r="B4410" t="str">
            <v/>
          </cell>
          <cell r="C4410">
            <v>7.5</v>
          </cell>
          <cell r="D4410">
            <v>0</v>
          </cell>
          <cell r="E4410">
            <v>7.5</v>
          </cell>
          <cell r="F4410">
            <v>7.65</v>
          </cell>
          <cell r="G4410">
            <v>7.86</v>
          </cell>
          <cell r="H4410">
            <v>8.4600000000000009</v>
          </cell>
          <cell r="I4410">
            <v>9.06</v>
          </cell>
        </row>
        <row r="4411">
          <cell r="A4411">
            <v>124750</v>
          </cell>
          <cell r="B4411" t="str">
            <v/>
          </cell>
          <cell r="C4411">
            <v>7.5</v>
          </cell>
          <cell r="D4411">
            <v>0</v>
          </cell>
          <cell r="E4411">
            <v>7.5</v>
          </cell>
          <cell r="F4411">
            <v>7.65</v>
          </cell>
          <cell r="G4411">
            <v>7.86</v>
          </cell>
          <cell r="H4411">
            <v>8.4600000000000009</v>
          </cell>
          <cell r="I4411">
            <v>9.06</v>
          </cell>
        </row>
        <row r="4412">
          <cell r="A4412">
            <v>124760</v>
          </cell>
          <cell r="B4412" t="str">
            <v/>
          </cell>
          <cell r="C4412">
            <v>7.5</v>
          </cell>
          <cell r="D4412">
            <v>0</v>
          </cell>
          <cell r="E4412">
            <v>7.5</v>
          </cell>
          <cell r="F4412">
            <v>7.65</v>
          </cell>
          <cell r="G4412">
            <v>7.86</v>
          </cell>
          <cell r="H4412">
            <v>8.4600000000000009</v>
          </cell>
          <cell r="I4412">
            <v>9.06</v>
          </cell>
        </row>
        <row r="4413">
          <cell r="A4413">
            <v>124770</v>
          </cell>
          <cell r="B4413" t="str">
            <v/>
          </cell>
          <cell r="C4413">
            <v>7.5</v>
          </cell>
          <cell r="D4413">
            <v>0</v>
          </cell>
          <cell r="E4413">
            <v>7.5</v>
          </cell>
          <cell r="F4413">
            <v>7.65</v>
          </cell>
          <cell r="G4413">
            <v>7.86</v>
          </cell>
          <cell r="H4413">
            <v>8.4600000000000009</v>
          </cell>
          <cell r="I4413">
            <v>9.06</v>
          </cell>
        </row>
        <row r="4414">
          <cell r="A4414">
            <v>124780</v>
          </cell>
          <cell r="B4414" t="str">
            <v/>
          </cell>
          <cell r="C4414">
            <v>7.5</v>
          </cell>
          <cell r="D4414">
            <v>0</v>
          </cell>
          <cell r="E4414">
            <v>7.5</v>
          </cell>
          <cell r="F4414">
            <v>7.65</v>
          </cell>
          <cell r="G4414">
            <v>7.86</v>
          </cell>
          <cell r="H4414">
            <v>8.4600000000000009</v>
          </cell>
          <cell r="I4414">
            <v>9.06</v>
          </cell>
        </row>
        <row r="4415">
          <cell r="A4415">
            <v>124790</v>
          </cell>
          <cell r="B4415" t="str">
            <v/>
          </cell>
          <cell r="C4415">
            <v>7.5</v>
          </cell>
          <cell r="D4415">
            <v>0</v>
          </cell>
          <cell r="E4415">
            <v>7.5</v>
          </cell>
          <cell r="F4415">
            <v>7.65</v>
          </cell>
          <cell r="G4415">
            <v>7.86</v>
          </cell>
          <cell r="H4415">
            <v>8.4600000000000009</v>
          </cell>
          <cell r="I4415">
            <v>9.06</v>
          </cell>
        </row>
        <row r="4416">
          <cell r="A4416">
            <v>124800</v>
          </cell>
          <cell r="B4416" t="str">
            <v/>
          </cell>
          <cell r="C4416">
            <v>7.5</v>
          </cell>
          <cell r="D4416">
            <v>0</v>
          </cell>
          <cell r="E4416">
            <v>7.5</v>
          </cell>
          <cell r="F4416">
            <v>7.65</v>
          </cell>
          <cell r="G4416">
            <v>7.86</v>
          </cell>
          <cell r="H4416">
            <v>8.4600000000000009</v>
          </cell>
          <cell r="I4416">
            <v>9.06</v>
          </cell>
        </row>
        <row r="4417">
          <cell r="A4417">
            <v>124810</v>
          </cell>
          <cell r="B4417" t="str">
            <v/>
          </cell>
          <cell r="C4417">
            <v>7.5</v>
          </cell>
          <cell r="D4417">
            <v>0</v>
          </cell>
          <cell r="E4417">
            <v>7.5</v>
          </cell>
          <cell r="F4417">
            <v>7.65</v>
          </cell>
          <cell r="G4417">
            <v>7.86</v>
          </cell>
          <cell r="H4417">
            <v>8.4600000000000009</v>
          </cell>
          <cell r="I4417">
            <v>9.06</v>
          </cell>
        </row>
        <row r="4418">
          <cell r="A4418">
            <v>124820</v>
          </cell>
          <cell r="B4418" t="str">
            <v/>
          </cell>
          <cell r="C4418">
            <v>7.5</v>
          </cell>
          <cell r="D4418">
            <v>0</v>
          </cell>
          <cell r="E4418">
            <v>7.5</v>
          </cell>
          <cell r="F4418">
            <v>7.65</v>
          </cell>
          <cell r="G4418">
            <v>7.86</v>
          </cell>
          <cell r="H4418">
            <v>8.4600000000000009</v>
          </cell>
          <cell r="I4418">
            <v>9.06</v>
          </cell>
        </row>
        <row r="4419">
          <cell r="A4419">
            <v>124830</v>
          </cell>
          <cell r="B4419" t="str">
            <v/>
          </cell>
          <cell r="C4419">
            <v>7.5</v>
          </cell>
          <cell r="D4419">
            <v>0</v>
          </cell>
          <cell r="E4419">
            <v>7.5</v>
          </cell>
          <cell r="F4419">
            <v>7.65</v>
          </cell>
          <cell r="G4419">
            <v>7.86</v>
          </cell>
          <cell r="H4419">
            <v>8.4600000000000009</v>
          </cell>
          <cell r="I4419">
            <v>9.06</v>
          </cell>
        </row>
        <row r="4420">
          <cell r="A4420">
            <v>124840</v>
          </cell>
          <cell r="B4420" t="str">
            <v/>
          </cell>
          <cell r="C4420">
            <v>7.5</v>
          </cell>
          <cell r="D4420">
            <v>0</v>
          </cell>
          <cell r="E4420">
            <v>7.5</v>
          </cell>
          <cell r="F4420">
            <v>7.65</v>
          </cell>
          <cell r="G4420">
            <v>7.86</v>
          </cell>
          <cell r="H4420">
            <v>8.4600000000000009</v>
          </cell>
          <cell r="I4420">
            <v>9.06</v>
          </cell>
        </row>
        <row r="4421">
          <cell r="A4421">
            <v>124850</v>
          </cell>
          <cell r="B4421" t="str">
            <v/>
          </cell>
          <cell r="C4421">
            <v>7.5</v>
          </cell>
          <cell r="D4421">
            <v>0</v>
          </cell>
          <cell r="E4421">
            <v>7.5</v>
          </cell>
          <cell r="F4421">
            <v>7.65</v>
          </cell>
          <cell r="G4421">
            <v>7.86</v>
          </cell>
          <cell r="H4421">
            <v>8.4600000000000009</v>
          </cell>
          <cell r="I4421">
            <v>9.06</v>
          </cell>
        </row>
        <row r="4422">
          <cell r="A4422">
            <v>124860</v>
          </cell>
          <cell r="B4422" t="str">
            <v/>
          </cell>
          <cell r="C4422">
            <v>7.5</v>
          </cell>
          <cell r="D4422">
            <v>0</v>
          </cell>
          <cell r="E4422">
            <v>7.5</v>
          </cell>
          <cell r="F4422">
            <v>7.65</v>
          </cell>
          <cell r="G4422">
            <v>7.86</v>
          </cell>
          <cell r="H4422">
            <v>8.4600000000000009</v>
          </cell>
          <cell r="I4422">
            <v>9.06</v>
          </cell>
        </row>
        <row r="4423">
          <cell r="A4423">
            <v>124870</v>
          </cell>
          <cell r="B4423" t="str">
            <v/>
          </cell>
          <cell r="C4423">
            <v>7.5</v>
          </cell>
          <cell r="D4423">
            <v>0</v>
          </cell>
          <cell r="E4423">
            <v>7.5</v>
          </cell>
          <cell r="F4423">
            <v>7.65</v>
          </cell>
          <cell r="G4423">
            <v>7.86</v>
          </cell>
          <cell r="H4423">
            <v>8.4600000000000009</v>
          </cell>
          <cell r="I4423">
            <v>9.06</v>
          </cell>
        </row>
        <row r="4424">
          <cell r="A4424">
            <v>124880</v>
          </cell>
          <cell r="B4424" t="str">
            <v/>
          </cell>
          <cell r="C4424">
            <v>7.5</v>
          </cell>
          <cell r="D4424">
            <v>0</v>
          </cell>
          <cell r="E4424">
            <v>7.5</v>
          </cell>
          <cell r="F4424">
            <v>7.65</v>
          </cell>
          <cell r="G4424">
            <v>7.86</v>
          </cell>
          <cell r="H4424">
            <v>8.4600000000000009</v>
          </cell>
          <cell r="I4424">
            <v>9.06</v>
          </cell>
        </row>
        <row r="4425">
          <cell r="A4425">
            <v>124890</v>
          </cell>
          <cell r="B4425" t="str">
            <v/>
          </cell>
          <cell r="C4425">
            <v>7.5</v>
          </cell>
          <cell r="D4425">
            <v>0</v>
          </cell>
          <cell r="E4425">
            <v>7.5</v>
          </cell>
          <cell r="F4425">
            <v>7.65</v>
          </cell>
          <cell r="G4425">
            <v>7.86</v>
          </cell>
          <cell r="H4425">
            <v>8.4600000000000009</v>
          </cell>
          <cell r="I4425">
            <v>9.06</v>
          </cell>
        </row>
        <row r="4426">
          <cell r="A4426">
            <v>124900</v>
          </cell>
          <cell r="B4426" t="str">
            <v/>
          </cell>
          <cell r="C4426">
            <v>7.5</v>
          </cell>
          <cell r="D4426">
            <v>0</v>
          </cell>
          <cell r="E4426">
            <v>7.5</v>
          </cell>
          <cell r="F4426">
            <v>7.65</v>
          </cell>
          <cell r="G4426">
            <v>7.86</v>
          </cell>
          <cell r="H4426">
            <v>8.4600000000000009</v>
          </cell>
          <cell r="I4426">
            <v>9.06</v>
          </cell>
        </row>
        <row r="4427">
          <cell r="A4427">
            <v>124910</v>
          </cell>
          <cell r="B4427" t="str">
            <v/>
          </cell>
          <cell r="C4427">
            <v>7.5</v>
          </cell>
          <cell r="D4427">
            <v>0</v>
          </cell>
          <cell r="E4427">
            <v>7.5</v>
          </cell>
          <cell r="F4427">
            <v>7.65</v>
          </cell>
          <cell r="G4427">
            <v>7.86</v>
          </cell>
          <cell r="H4427">
            <v>8.4600000000000009</v>
          </cell>
          <cell r="I4427">
            <v>9.06</v>
          </cell>
        </row>
        <row r="4428">
          <cell r="A4428">
            <v>124920</v>
          </cell>
          <cell r="B4428" t="str">
            <v/>
          </cell>
          <cell r="C4428">
            <v>7.5</v>
          </cell>
          <cell r="D4428">
            <v>0</v>
          </cell>
          <cell r="E4428">
            <v>7.5</v>
          </cell>
          <cell r="F4428">
            <v>7.65</v>
          </cell>
          <cell r="G4428">
            <v>7.86</v>
          </cell>
          <cell r="H4428">
            <v>8.4600000000000009</v>
          </cell>
          <cell r="I4428">
            <v>9.06</v>
          </cell>
        </row>
        <row r="4429">
          <cell r="A4429">
            <v>124930</v>
          </cell>
          <cell r="B4429" t="str">
            <v/>
          </cell>
          <cell r="C4429">
            <v>7.5</v>
          </cell>
          <cell r="D4429">
            <v>0</v>
          </cell>
          <cell r="E4429">
            <v>7.5</v>
          </cell>
          <cell r="F4429">
            <v>7.65</v>
          </cell>
          <cell r="G4429">
            <v>7.86</v>
          </cell>
          <cell r="H4429">
            <v>8.4600000000000009</v>
          </cell>
          <cell r="I4429">
            <v>9.06</v>
          </cell>
        </row>
        <row r="4430">
          <cell r="A4430">
            <v>124940</v>
          </cell>
          <cell r="B4430" t="str">
            <v/>
          </cell>
          <cell r="C4430">
            <v>7.5</v>
          </cell>
          <cell r="D4430">
            <v>0</v>
          </cell>
          <cell r="E4430">
            <v>7.5</v>
          </cell>
          <cell r="F4430">
            <v>7.65</v>
          </cell>
          <cell r="G4430">
            <v>7.86</v>
          </cell>
          <cell r="H4430">
            <v>8.4600000000000009</v>
          </cell>
          <cell r="I4430">
            <v>9.06</v>
          </cell>
        </row>
        <row r="4431">
          <cell r="A4431">
            <v>124950</v>
          </cell>
          <cell r="B4431" t="str">
            <v/>
          </cell>
          <cell r="C4431">
            <v>7.5</v>
          </cell>
          <cell r="D4431">
            <v>0</v>
          </cell>
          <cell r="E4431">
            <v>7.5</v>
          </cell>
          <cell r="F4431">
            <v>7.65</v>
          </cell>
          <cell r="G4431">
            <v>7.86</v>
          </cell>
          <cell r="H4431">
            <v>8.4600000000000009</v>
          </cell>
          <cell r="I4431">
            <v>9.06</v>
          </cell>
        </row>
        <row r="4432">
          <cell r="A4432">
            <v>124960</v>
          </cell>
          <cell r="B4432" t="str">
            <v/>
          </cell>
          <cell r="C4432">
            <v>7.5</v>
          </cell>
          <cell r="D4432">
            <v>0</v>
          </cell>
          <cell r="E4432">
            <v>7.5</v>
          </cell>
          <cell r="F4432">
            <v>7.65</v>
          </cell>
          <cell r="G4432">
            <v>7.86</v>
          </cell>
          <cell r="H4432">
            <v>8.4600000000000009</v>
          </cell>
          <cell r="I4432">
            <v>9.06</v>
          </cell>
        </row>
        <row r="4433">
          <cell r="A4433">
            <v>124970</v>
          </cell>
          <cell r="B4433" t="str">
            <v/>
          </cell>
          <cell r="C4433">
            <v>7.5</v>
          </cell>
          <cell r="D4433">
            <v>0</v>
          </cell>
          <cell r="E4433">
            <v>7.5</v>
          </cell>
          <cell r="F4433">
            <v>7.65</v>
          </cell>
          <cell r="G4433">
            <v>7.86</v>
          </cell>
          <cell r="H4433">
            <v>8.4600000000000009</v>
          </cell>
          <cell r="I4433">
            <v>9.06</v>
          </cell>
        </row>
        <row r="4434">
          <cell r="A4434">
            <v>124980</v>
          </cell>
          <cell r="B4434" t="str">
            <v/>
          </cell>
          <cell r="C4434">
            <v>7.5</v>
          </cell>
          <cell r="D4434">
            <v>0</v>
          </cell>
          <cell r="E4434">
            <v>7.5</v>
          </cell>
          <cell r="F4434">
            <v>7.65</v>
          </cell>
          <cell r="G4434">
            <v>7.86</v>
          </cell>
          <cell r="H4434">
            <v>8.4600000000000009</v>
          </cell>
          <cell r="I4434">
            <v>9.06</v>
          </cell>
        </row>
        <row r="4435">
          <cell r="A4435">
            <v>124990</v>
          </cell>
          <cell r="B4435" t="str">
            <v/>
          </cell>
          <cell r="C4435">
            <v>7.5</v>
          </cell>
          <cell r="D4435">
            <v>0</v>
          </cell>
          <cell r="E4435">
            <v>7.5</v>
          </cell>
          <cell r="F4435">
            <v>7.65</v>
          </cell>
          <cell r="G4435">
            <v>7.86</v>
          </cell>
          <cell r="H4435">
            <v>8.4600000000000009</v>
          </cell>
          <cell r="I4435">
            <v>9.06</v>
          </cell>
        </row>
        <row r="4436">
          <cell r="A4436">
            <v>125000</v>
          </cell>
          <cell r="B4436" t="str">
            <v/>
          </cell>
          <cell r="C4436">
            <v>7.5</v>
          </cell>
          <cell r="D4436">
            <v>0</v>
          </cell>
          <cell r="E4436">
            <v>7.5</v>
          </cell>
          <cell r="F4436">
            <v>7.65</v>
          </cell>
          <cell r="G4436">
            <v>7.86</v>
          </cell>
          <cell r="H4436">
            <v>8.4600000000000009</v>
          </cell>
          <cell r="I4436">
            <v>9.06</v>
          </cell>
        </row>
        <row r="4455">
          <cell r="A4455">
            <v>125000</v>
          </cell>
          <cell r="B4455" t="str">
            <v/>
          </cell>
          <cell r="C4455">
            <v>7.5</v>
          </cell>
          <cell r="D4455">
            <v>0</v>
          </cell>
          <cell r="E4455">
            <v>7.5</v>
          </cell>
          <cell r="F4455">
            <v>7.65</v>
          </cell>
          <cell r="G4455">
            <v>7.86</v>
          </cell>
          <cell r="H4455">
            <v>8.4600000000000009</v>
          </cell>
          <cell r="I4455">
            <v>9.06</v>
          </cell>
        </row>
        <row r="4456">
          <cell r="A4456">
            <v>125010</v>
          </cell>
          <cell r="B4456" t="str">
            <v/>
          </cell>
          <cell r="C4456">
            <v>7.5</v>
          </cell>
          <cell r="D4456">
            <v>0</v>
          </cell>
          <cell r="E4456">
            <v>7.5</v>
          </cell>
          <cell r="F4456">
            <v>7.65</v>
          </cell>
          <cell r="G4456">
            <v>7.86</v>
          </cell>
          <cell r="H4456">
            <v>8.4600000000000009</v>
          </cell>
          <cell r="I4456">
            <v>9.06</v>
          </cell>
        </row>
        <row r="4457">
          <cell r="A4457">
            <v>125020</v>
          </cell>
          <cell r="B4457" t="str">
            <v/>
          </cell>
          <cell r="C4457">
            <v>7.5</v>
          </cell>
          <cell r="D4457">
            <v>0</v>
          </cell>
          <cell r="E4457">
            <v>7.5</v>
          </cell>
          <cell r="F4457">
            <v>7.65</v>
          </cell>
          <cell r="G4457">
            <v>7.86</v>
          </cell>
          <cell r="H4457">
            <v>8.4600000000000009</v>
          </cell>
          <cell r="I4457">
            <v>9.06</v>
          </cell>
        </row>
        <row r="4458">
          <cell r="A4458">
            <v>125030</v>
          </cell>
          <cell r="B4458" t="str">
            <v/>
          </cell>
          <cell r="C4458">
            <v>7.5</v>
          </cell>
          <cell r="D4458">
            <v>0</v>
          </cell>
          <cell r="E4458">
            <v>7.5</v>
          </cell>
          <cell r="F4458">
            <v>7.65</v>
          </cell>
          <cell r="G4458">
            <v>7.86</v>
          </cell>
          <cell r="H4458">
            <v>8.4600000000000009</v>
          </cell>
          <cell r="I4458">
            <v>9.06</v>
          </cell>
        </row>
        <row r="4459">
          <cell r="A4459">
            <v>125040</v>
          </cell>
          <cell r="B4459" t="str">
            <v/>
          </cell>
          <cell r="C4459">
            <v>7.5</v>
          </cell>
          <cell r="D4459">
            <v>0</v>
          </cell>
          <cell r="E4459">
            <v>7.5</v>
          </cell>
          <cell r="F4459">
            <v>7.65</v>
          </cell>
          <cell r="G4459">
            <v>7.86</v>
          </cell>
          <cell r="H4459">
            <v>8.4600000000000009</v>
          </cell>
          <cell r="I4459">
            <v>9.06</v>
          </cell>
        </row>
        <row r="4460">
          <cell r="A4460">
            <v>125050</v>
          </cell>
          <cell r="B4460" t="str">
            <v/>
          </cell>
          <cell r="C4460">
            <v>7.5</v>
          </cell>
          <cell r="D4460">
            <v>0</v>
          </cell>
          <cell r="E4460">
            <v>7.5</v>
          </cell>
          <cell r="F4460">
            <v>7.65</v>
          </cell>
          <cell r="G4460">
            <v>7.86</v>
          </cell>
          <cell r="H4460">
            <v>8.4600000000000009</v>
          </cell>
          <cell r="I4460">
            <v>9.06</v>
          </cell>
        </row>
        <row r="4461">
          <cell r="A4461">
            <v>125060</v>
          </cell>
          <cell r="B4461" t="str">
            <v/>
          </cell>
          <cell r="C4461">
            <v>7.5</v>
          </cell>
          <cell r="D4461">
            <v>0</v>
          </cell>
          <cell r="E4461">
            <v>7.5</v>
          </cell>
          <cell r="F4461">
            <v>7.65</v>
          </cell>
          <cell r="G4461">
            <v>7.86</v>
          </cell>
          <cell r="H4461">
            <v>8.4600000000000009</v>
          </cell>
          <cell r="I4461">
            <v>9.06</v>
          </cell>
        </row>
        <row r="4462">
          <cell r="A4462">
            <v>125070</v>
          </cell>
          <cell r="B4462" t="str">
            <v/>
          </cell>
          <cell r="C4462">
            <v>7.5</v>
          </cell>
          <cell r="D4462">
            <v>0</v>
          </cell>
          <cell r="E4462">
            <v>7.5</v>
          </cell>
          <cell r="F4462">
            <v>7.65</v>
          </cell>
          <cell r="G4462">
            <v>7.86</v>
          </cell>
          <cell r="H4462">
            <v>8.4600000000000009</v>
          </cell>
          <cell r="I4462">
            <v>9.06</v>
          </cell>
        </row>
        <row r="4463">
          <cell r="A4463">
            <v>125080</v>
          </cell>
          <cell r="B4463" t="str">
            <v/>
          </cell>
          <cell r="C4463">
            <v>7.5</v>
          </cell>
          <cell r="D4463">
            <v>0</v>
          </cell>
          <cell r="E4463">
            <v>7.5</v>
          </cell>
          <cell r="F4463">
            <v>7.65</v>
          </cell>
          <cell r="G4463">
            <v>7.86</v>
          </cell>
          <cell r="H4463">
            <v>8.4600000000000009</v>
          </cell>
          <cell r="I4463">
            <v>9.06</v>
          </cell>
        </row>
        <row r="4464">
          <cell r="A4464">
            <v>125090</v>
          </cell>
          <cell r="B4464" t="str">
            <v/>
          </cell>
          <cell r="C4464">
            <v>7.5</v>
          </cell>
          <cell r="D4464">
            <v>0</v>
          </cell>
          <cell r="E4464">
            <v>7.5</v>
          </cell>
          <cell r="F4464">
            <v>7.65</v>
          </cell>
          <cell r="G4464">
            <v>7.86</v>
          </cell>
          <cell r="H4464">
            <v>8.4600000000000009</v>
          </cell>
          <cell r="I4464">
            <v>9.06</v>
          </cell>
        </row>
        <row r="4465">
          <cell r="A4465">
            <v>125100</v>
          </cell>
          <cell r="B4465" t="str">
            <v/>
          </cell>
          <cell r="C4465">
            <v>7.5</v>
          </cell>
          <cell r="D4465">
            <v>0</v>
          </cell>
          <cell r="E4465">
            <v>7.5</v>
          </cell>
          <cell r="F4465">
            <v>7.65</v>
          </cell>
          <cell r="G4465">
            <v>7.86</v>
          </cell>
          <cell r="H4465">
            <v>8.4600000000000009</v>
          </cell>
          <cell r="I4465">
            <v>9.06</v>
          </cell>
        </row>
        <row r="4466">
          <cell r="A4466">
            <v>125110</v>
          </cell>
          <cell r="B4466" t="str">
            <v/>
          </cell>
          <cell r="C4466">
            <v>7.5</v>
          </cell>
          <cell r="D4466">
            <v>0</v>
          </cell>
          <cell r="E4466">
            <v>7.5</v>
          </cell>
          <cell r="F4466">
            <v>7.65</v>
          </cell>
          <cell r="G4466">
            <v>7.86</v>
          </cell>
          <cell r="H4466">
            <v>8.4600000000000009</v>
          </cell>
          <cell r="I4466">
            <v>9.06</v>
          </cell>
        </row>
        <row r="4467">
          <cell r="A4467">
            <v>125120</v>
          </cell>
          <cell r="B4467" t="str">
            <v/>
          </cell>
          <cell r="C4467">
            <v>7.5</v>
          </cell>
          <cell r="D4467">
            <v>0</v>
          </cell>
          <cell r="E4467">
            <v>7.5</v>
          </cell>
          <cell r="F4467">
            <v>7.65</v>
          </cell>
          <cell r="G4467">
            <v>7.86</v>
          </cell>
          <cell r="H4467">
            <v>8.4600000000000009</v>
          </cell>
          <cell r="I4467">
            <v>9.06</v>
          </cell>
        </row>
        <row r="4468">
          <cell r="A4468">
            <v>125130</v>
          </cell>
          <cell r="B4468" t="str">
            <v/>
          </cell>
          <cell r="C4468">
            <v>7.5</v>
          </cell>
          <cell r="D4468">
            <v>0</v>
          </cell>
          <cell r="E4468">
            <v>7.5</v>
          </cell>
          <cell r="F4468">
            <v>7.65</v>
          </cell>
          <cell r="G4468">
            <v>7.86</v>
          </cell>
          <cell r="H4468">
            <v>8.4600000000000009</v>
          </cell>
          <cell r="I4468">
            <v>9.06</v>
          </cell>
        </row>
        <row r="4469">
          <cell r="A4469">
            <v>125140</v>
          </cell>
          <cell r="B4469" t="str">
            <v/>
          </cell>
          <cell r="C4469">
            <v>7.5</v>
          </cell>
          <cell r="D4469">
            <v>0</v>
          </cell>
          <cell r="E4469">
            <v>7.5</v>
          </cell>
          <cell r="F4469">
            <v>7.65</v>
          </cell>
          <cell r="G4469">
            <v>7.86</v>
          </cell>
          <cell r="H4469">
            <v>8.4600000000000009</v>
          </cell>
          <cell r="I4469">
            <v>9.06</v>
          </cell>
        </row>
        <row r="4470">
          <cell r="A4470">
            <v>125150</v>
          </cell>
          <cell r="B4470" t="str">
            <v/>
          </cell>
          <cell r="C4470">
            <v>7.5</v>
          </cell>
          <cell r="D4470">
            <v>0</v>
          </cell>
          <cell r="E4470">
            <v>7.5</v>
          </cell>
          <cell r="F4470">
            <v>7.65</v>
          </cell>
          <cell r="G4470">
            <v>7.86</v>
          </cell>
          <cell r="H4470">
            <v>8.4600000000000009</v>
          </cell>
          <cell r="I4470">
            <v>9.06</v>
          </cell>
        </row>
        <row r="4471">
          <cell r="A4471">
            <v>125160</v>
          </cell>
          <cell r="B4471" t="str">
            <v/>
          </cell>
          <cell r="C4471">
            <v>7.5</v>
          </cell>
          <cell r="D4471">
            <v>0</v>
          </cell>
          <cell r="E4471">
            <v>7.5</v>
          </cell>
          <cell r="F4471">
            <v>7.65</v>
          </cell>
          <cell r="G4471">
            <v>7.86</v>
          </cell>
          <cell r="H4471">
            <v>8.4600000000000009</v>
          </cell>
          <cell r="I4471">
            <v>9.06</v>
          </cell>
        </row>
        <row r="4472">
          <cell r="A4472">
            <v>125170</v>
          </cell>
          <cell r="B4472" t="str">
            <v/>
          </cell>
          <cell r="C4472">
            <v>7.5</v>
          </cell>
          <cell r="D4472">
            <v>0</v>
          </cell>
          <cell r="E4472">
            <v>7.5</v>
          </cell>
          <cell r="F4472">
            <v>7.65</v>
          </cell>
          <cell r="G4472">
            <v>7.86</v>
          </cell>
          <cell r="H4472">
            <v>8.4600000000000009</v>
          </cell>
          <cell r="I4472">
            <v>9.06</v>
          </cell>
        </row>
        <row r="4473">
          <cell r="A4473">
            <v>125180</v>
          </cell>
          <cell r="B4473" t="str">
            <v/>
          </cell>
          <cell r="C4473">
            <v>7.5</v>
          </cell>
          <cell r="D4473">
            <v>0</v>
          </cell>
          <cell r="E4473">
            <v>7.5</v>
          </cell>
          <cell r="F4473">
            <v>7.65</v>
          </cell>
          <cell r="G4473">
            <v>7.86</v>
          </cell>
          <cell r="H4473">
            <v>8.4600000000000009</v>
          </cell>
          <cell r="I4473">
            <v>9.06</v>
          </cell>
        </row>
        <row r="4474">
          <cell r="A4474">
            <v>125190</v>
          </cell>
          <cell r="B4474" t="str">
            <v/>
          </cell>
          <cell r="C4474">
            <v>7.5</v>
          </cell>
          <cell r="D4474">
            <v>0</v>
          </cell>
          <cell r="E4474">
            <v>7.5</v>
          </cell>
          <cell r="F4474">
            <v>7.65</v>
          </cell>
          <cell r="G4474">
            <v>7.86</v>
          </cell>
          <cell r="H4474">
            <v>8.4600000000000009</v>
          </cell>
          <cell r="I4474">
            <v>9.06</v>
          </cell>
        </row>
        <row r="4475">
          <cell r="A4475">
            <v>125200</v>
          </cell>
          <cell r="B4475" t="str">
            <v/>
          </cell>
          <cell r="C4475">
            <v>7.5</v>
          </cell>
          <cell r="D4475">
            <v>0</v>
          </cell>
          <cell r="E4475">
            <v>7.5</v>
          </cell>
          <cell r="F4475">
            <v>7.65</v>
          </cell>
          <cell r="G4475">
            <v>7.86</v>
          </cell>
          <cell r="H4475">
            <v>8.4600000000000009</v>
          </cell>
          <cell r="I4475">
            <v>9.06</v>
          </cell>
        </row>
        <row r="4476">
          <cell r="A4476">
            <v>125210</v>
          </cell>
          <cell r="B4476" t="str">
            <v/>
          </cell>
          <cell r="C4476">
            <v>7.5</v>
          </cell>
          <cell r="D4476">
            <v>0</v>
          </cell>
          <cell r="E4476">
            <v>7.5</v>
          </cell>
          <cell r="F4476">
            <v>7.65</v>
          </cell>
          <cell r="G4476">
            <v>7.86</v>
          </cell>
          <cell r="H4476">
            <v>8.4600000000000009</v>
          </cell>
          <cell r="I4476">
            <v>9.06</v>
          </cell>
        </row>
        <row r="4477">
          <cell r="A4477">
            <v>125220</v>
          </cell>
          <cell r="B4477" t="str">
            <v/>
          </cell>
          <cell r="C4477">
            <v>7.5</v>
          </cell>
          <cell r="D4477">
            <v>0</v>
          </cell>
          <cell r="E4477">
            <v>7.5</v>
          </cell>
          <cell r="F4477">
            <v>7.65</v>
          </cell>
          <cell r="G4477">
            <v>7.86</v>
          </cell>
          <cell r="H4477">
            <v>8.4600000000000009</v>
          </cell>
          <cell r="I4477">
            <v>9.06</v>
          </cell>
        </row>
        <row r="4478">
          <cell r="A4478">
            <v>125230</v>
          </cell>
          <cell r="B4478" t="str">
            <v/>
          </cell>
          <cell r="C4478">
            <v>7.5</v>
          </cell>
          <cell r="D4478">
            <v>0</v>
          </cell>
          <cell r="E4478">
            <v>7.5</v>
          </cell>
          <cell r="F4478">
            <v>7.65</v>
          </cell>
          <cell r="G4478">
            <v>7.86</v>
          </cell>
          <cell r="H4478">
            <v>8.4600000000000009</v>
          </cell>
          <cell r="I4478">
            <v>9.06</v>
          </cell>
        </row>
        <row r="4479">
          <cell r="A4479">
            <v>125240</v>
          </cell>
          <cell r="B4479" t="str">
            <v/>
          </cell>
          <cell r="C4479">
            <v>7.5</v>
          </cell>
          <cell r="D4479">
            <v>0</v>
          </cell>
          <cell r="E4479">
            <v>7.5</v>
          </cell>
          <cell r="F4479">
            <v>7.65</v>
          </cell>
          <cell r="G4479">
            <v>7.86</v>
          </cell>
          <cell r="H4479">
            <v>8.4600000000000009</v>
          </cell>
          <cell r="I4479">
            <v>9.06</v>
          </cell>
        </row>
        <row r="4480">
          <cell r="A4480">
            <v>125250</v>
          </cell>
          <cell r="B4480" t="str">
            <v/>
          </cell>
          <cell r="C4480">
            <v>7.5</v>
          </cell>
          <cell r="D4480">
            <v>0</v>
          </cell>
          <cell r="E4480">
            <v>7.5</v>
          </cell>
          <cell r="F4480">
            <v>7.65</v>
          </cell>
          <cell r="G4480">
            <v>7.86</v>
          </cell>
          <cell r="H4480">
            <v>8.4600000000000009</v>
          </cell>
          <cell r="I4480">
            <v>9.06</v>
          </cell>
        </row>
        <row r="4481">
          <cell r="A4481">
            <v>125260</v>
          </cell>
          <cell r="B4481" t="str">
            <v/>
          </cell>
          <cell r="C4481">
            <v>7.5</v>
          </cell>
          <cell r="D4481">
            <v>0</v>
          </cell>
          <cell r="E4481">
            <v>7.5</v>
          </cell>
          <cell r="F4481">
            <v>7.65</v>
          </cell>
          <cell r="G4481">
            <v>7.86</v>
          </cell>
          <cell r="H4481">
            <v>8.4600000000000009</v>
          </cell>
          <cell r="I4481">
            <v>9.06</v>
          </cell>
        </row>
        <row r="4482">
          <cell r="A4482">
            <v>125270</v>
          </cell>
          <cell r="B4482" t="str">
            <v/>
          </cell>
          <cell r="C4482">
            <v>7.5</v>
          </cell>
          <cell r="D4482">
            <v>0</v>
          </cell>
          <cell r="E4482">
            <v>7.5</v>
          </cell>
          <cell r="F4482">
            <v>7.65</v>
          </cell>
          <cell r="G4482">
            <v>7.86</v>
          </cell>
          <cell r="H4482">
            <v>8.4600000000000009</v>
          </cell>
          <cell r="I4482">
            <v>9.06</v>
          </cell>
        </row>
        <row r="4483">
          <cell r="A4483">
            <v>125280</v>
          </cell>
          <cell r="B4483" t="str">
            <v/>
          </cell>
          <cell r="C4483">
            <v>7.5</v>
          </cell>
          <cell r="D4483">
            <v>0</v>
          </cell>
          <cell r="E4483">
            <v>7.5</v>
          </cell>
          <cell r="F4483">
            <v>7.65</v>
          </cell>
          <cell r="G4483">
            <v>7.86</v>
          </cell>
          <cell r="H4483">
            <v>8.4600000000000009</v>
          </cell>
          <cell r="I4483">
            <v>9.06</v>
          </cell>
        </row>
        <row r="4484">
          <cell r="A4484">
            <v>125290</v>
          </cell>
          <cell r="B4484" t="str">
            <v/>
          </cell>
          <cell r="C4484">
            <v>7.5</v>
          </cell>
          <cell r="D4484">
            <v>0</v>
          </cell>
          <cell r="E4484">
            <v>7.5</v>
          </cell>
          <cell r="F4484">
            <v>7.65</v>
          </cell>
          <cell r="G4484">
            <v>7.86</v>
          </cell>
          <cell r="H4484">
            <v>8.4600000000000009</v>
          </cell>
          <cell r="I4484">
            <v>9.06</v>
          </cell>
        </row>
        <row r="4485">
          <cell r="A4485">
            <v>125300</v>
          </cell>
          <cell r="B4485" t="str">
            <v/>
          </cell>
          <cell r="C4485">
            <v>7.5</v>
          </cell>
          <cell r="D4485">
            <v>0</v>
          </cell>
          <cell r="E4485">
            <v>7.5</v>
          </cell>
          <cell r="F4485">
            <v>7.65</v>
          </cell>
          <cell r="G4485">
            <v>7.86</v>
          </cell>
          <cell r="H4485">
            <v>8.4600000000000009</v>
          </cell>
          <cell r="I4485">
            <v>9.06</v>
          </cell>
        </row>
        <row r="4486">
          <cell r="A4486">
            <v>125310</v>
          </cell>
          <cell r="B4486" t="str">
            <v/>
          </cell>
          <cell r="C4486">
            <v>7.5</v>
          </cell>
          <cell r="D4486">
            <v>0</v>
          </cell>
          <cell r="E4486">
            <v>7.5</v>
          </cell>
          <cell r="F4486">
            <v>7.65</v>
          </cell>
          <cell r="G4486">
            <v>7.86</v>
          </cell>
          <cell r="H4486">
            <v>8.4600000000000009</v>
          </cell>
          <cell r="I4486">
            <v>9.06</v>
          </cell>
        </row>
        <row r="4487">
          <cell r="A4487">
            <v>125320</v>
          </cell>
          <cell r="B4487" t="str">
            <v/>
          </cell>
          <cell r="C4487">
            <v>7.5</v>
          </cell>
          <cell r="D4487">
            <v>0</v>
          </cell>
          <cell r="E4487">
            <v>7.5</v>
          </cell>
          <cell r="F4487">
            <v>7.65</v>
          </cell>
          <cell r="G4487">
            <v>7.86</v>
          </cell>
          <cell r="H4487">
            <v>8.4600000000000009</v>
          </cell>
          <cell r="I4487">
            <v>9.06</v>
          </cell>
        </row>
        <row r="4488">
          <cell r="A4488">
            <v>125330</v>
          </cell>
          <cell r="B4488" t="str">
            <v/>
          </cell>
          <cell r="C4488">
            <v>7.5</v>
          </cell>
          <cell r="D4488">
            <v>0</v>
          </cell>
          <cell r="E4488">
            <v>7.5</v>
          </cell>
          <cell r="F4488">
            <v>7.65</v>
          </cell>
          <cell r="G4488">
            <v>7.86</v>
          </cell>
          <cell r="H4488">
            <v>8.4600000000000009</v>
          </cell>
          <cell r="I4488">
            <v>9.06</v>
          </cell>
        </row>
        <row r="4489">
          <cell r="A4489">
            <v>125340</v>
          </cell>
          <cell r="B4489" t="str">
            <v/>
          </cell>
          <cell r="C4489">
            <v>7.5</v>
          </cell>
          <cell r="D4489">
            <v>0</v>
          </cell>
          <cell r="E4489">
            <v>7.5</v>
          </cell>
          <cell r="F4489">
            <v>7.65</v>
          </cell>
          <cell r="G4489">
            <v>7.86</v>
          </cell>
          <cell r="H4489">
            <v>8.4600000000000009</v>
          </cell>
          <cell r="I4489">
            <v>9.06</v>
          </cell>
        </row>
        <row r="4490">
          <cell r="A4490">
            <v>125350</v>
          </cell>
          <cell r="B4490" t="str">
            <v/>
          </cell>
          <cell r="C4490">
            <v>7.5</v>
          </cell>
          <cell r="D4490">
            <v>0</v>
          </cell>
          <cell r="E4490">
            <v>7.5</v>
          </cell>
          <cell r="F4490">
            <v>7.65</v>
          </cell>
          <cell r="G4490">
            <v>7.86</v>
          </cell>
          <cell r="H4490">
            <v>8.4600000000000009</v>
          </cell>
          <cell r="I4490">
            <v>9.06</v>
          </cell>
        </row>
        <row r="4491">
          <cell r="A4491">
            <v>125360</v>
          </cell>
          <cell r="B4491" t="str">
            <v/>
          </cell>
          <cell r="C4491">
            <v>7.5</v>
          </cell>
          <cell r="D4491">
            <v>0</v>
          </cell>
          <cell r="E4491">
            <v>7.5</v>
          </cell>
          <cell r="F4491">
            <v>7.65</v>
          </cell>
          <cell r="G4491">
            <v>7.86</v>
          </cell>
          <cell r="H4491">
            <v>8.4600000000000009</v>
          </cell>
          <cell r="I4491">
            <v>9.06</v>
          </cell>
        </row>
        <row r="4492">
          <cell r="A4492">
            <v>125370</v>
          </cell>
          <cell r="B4492" t="str">
            <v/>
          </cell>
          <cell r="C4492">
            <v>7.5</v>
          </cell>
          <cell r="D4492">
            <v>0</v>
          </cell>
          <cell r="E4492">
            <v>7.5</v>
          </cell>
          <cell r="F4492">
            <v>7.65</v>
          </cell>
          <cell r="G4492">
            <v>7.86</v>
          </cell>
          <cell r="H4492">
            <v>8.4600000000000009</v>
          </cell>
          <cell r="I4492">
            <v>9.06</v>
          </cell>
        </row>
        <row r="4493">
          <cell r="A4493">
            <v>125380</v>
          </cell>
          <cell r="B4493" t="str">
            <v/>
          </cell>
          <cell r="C4493">
            <v>7.5</v>
          </cell>
          <cell r="D4493">
            <v>0</v>
          </cell>
          <cell r="E4493">
            <v>7.5</v>
          </cell>
          <cell r="F4493">
            <v>7.65</v>
          </cell>
          <cell r="G4493">
            <v>7.86</v>
          </cell>
          <cell r="H4493">
            <v>8.4600000000000009</v>
          </cell>
          <cell r="I4493">
            <v>9.06</v>
          </cell>
        </row>
        <row r="4494">
          <cell r="A4494">
            <v>125390</v>
          </cell>
          <cell r="B4494" t="str">
            <v/>
          </cell>
          <cell r="C4494">
            <v>7.5</v>
          </cell>
          <cell r="D4494">
            <v>0</v>
          </cell>
          <cell r="E4494">
            <v>7.5</v>
          </cell>
          <cell r="F4494">
            <v>7.65</v>
          </cell>
          <cell r="G4494">
            <v>7.86</v>
          </cell>
          <cell r="H4494">
            <v>8.4600000000000009</v>
          </cell>
          <cell r="I4494">
            <v>9.06</v>
          </cell>
        </row>
        <row r="4495">
          <cell r="A4495">
            <v>125400</v>
          </cell>
          <cell r="B4495" t="str">
            <v/>
          </cell>
          <cell r="C4495">
            <v>7.5</v>
          </cell>
          <cell r="D4495">
            <v>0</v>
          </cell>
          <cell r="E4495">
            <v>7.5</v>
          </cell>
          <cell r="F4495">
            <v>7.65</v>
          </cell>
          <cell r="G4495">
            <v>7.86</v>
          </cell>
          <cell r="H4495">
            <v>8.4600000000000009</v>
          </cell>
          <cell r="I4495">
            <v>9.06</v>
          </cell>
        </row>
        <row r="4496">
          <cell r="A4496">
            <v>125410</v>
          </cell>
          <cell r="B4496" t="str">
            <v/>
          </cell>
          <cell r="C4496">
            <v>7.5</v>
          </cell>
          <cell r="D4496">
            <v>0</v>
          </cell>
          <cell r="E4496">
            <v>7.5</v>
          </cell>
          <cell r="F4496">
            <v>7.65</v>
          </cell>
          <cell r="G4496">
            <v>7.86</v>
          </cell>
          <cell r="H4496">
            <v>8.4600000000000009</v>
          </cell>
          <cell r="I4496">
            <v>9.06</v>
          </cell>
        </row>
        <row r="4497">
          <cell r="A4497">
            <v>125420</v>
          </cell>
          <cell r="B4497" t="str">
            <v/>
          </cell>
          <cell r="C4497">
            <v>7.5</v>
          </cell>
          <cell r="D4497">
            <v>0</v>
          </cell>
          <cell r="E4497">
            <v>7.5</v>
          </cell>
          <cell r="F4497">
            <v>7.65</v>
          </cell>
          <cell r="G4497">
            <v>7.86</v>
          </cell>
          <cell r="H4497">
            <v>8.4600000000000009</v>
          </cell>
          <cell r="I4497">
            <v>9.06</v>
          </cell>
        </row>
        <row r="4498">
          <cell r="A4498">
            <v>125430</v>
          </cell>
          <cell r="B4498" t="str">
            <v/>
          </cell>
          <cell r="C4498">
            <v>7.5</v>
          </cell>
          <cell r="D4498">
            <v>0</v>
          </cell>
          <cell r="E4498">
            <v>7.5</v>
          </cell>
          <cell r="F4498">
            <v>7.65</v>
          </cell>
          <cell r="G4498">
            <v>7.86</v>
          </cell>
          <cell r="H4498">
            <v>8.4600000000000009</v>
          </cell>
          <cell r="I4498">
            <v>9.06</v>
          </cell>
        </row>
        <row r="4499">
          <cell r="A4499">
            <v>125440</v>
          </cell>
          <cell r="B4499" t="str">
            <v/>
          </cell>
          <cell r="C4499">
            <v>7.5</v>
          </cell>
          <cell r="D4499">
            <v>0</v>
          </cell>
          <cell r="E4499">
            <v>7.5</v>
          </cell>
          <cell r="F4499">
            <v>7.65</v>
          </cell>
          <cell r="G4499">
            <v>7.86</v>
          </cell>
          <cell r="H4499">
            <v>8.4600000000000009</v>
          </cell>
          <cell r="I4499">
            <v>9.06</v>
          </cell>
        </row>
        <row r="4500">
          <cell r="A4500">
            <v>125450</v>
          </cell>
          <cell r="B4500" t="str">
            <v/>
          </cell>
          <cell r="C4500">
            <v>7.5</v>
          </cell>
          <cell r="D4500">
            <v>0</v>
          </cell>
          <cell r="E4500">
            <v>7.5</v>
          </cell>
          <cell r="F4500">
            <v>7.65</v>
          </cell>
          <cell r="G4500">
            <v>7.86</v>
          </cell>
          <cell r="H4500">
            <v>8.4600000000000009</v>
          </cell>
          <cell r="I4500">
            <v>9.06</v>
          </cell>
        </row>
        <row r="4501">
          <cell r="A4501">
            <v>125460</v>
          </cell>
          <cell r="B4501" t="str">
            <v/>
          </cell>
          <cell r="C4501">
            <v>7.5</v>
          </cell>
          <cell r="D4501">
            <v>0</v>
          </cell>
          <cell r="E4501">
            <v>7.5</v>
          </cell>
          <cell r="F4501">
            <v>7.65</v>
          </cell>
          <cell r="G4501">
            <v>7.86</v>
          </cell>
          <cell r="H4501">
            <v>8.4600000000000009</v>
          </cell>
          <cell r="I4501">
            <v>9.06</v>
          </cell>
        </row>
        <row r="4502">
          <cell r="A4502">
            <v>125470</v>
          </cell>
          <cell r="B4502" t="str">
            <v/>
          </cell>
          <cell r="C4502">
            <v>7.5</v>
          </cell>
          <cell r="D4502">
            <v>0</v>
          </cell>
          <cell r="E4502">
            <v>7.5</v>
          </cell>
          <cell r="F4502">
            <v>7.65</v>
          </cell>
          <cell r="G4502">
            <v>7.86</v>
          </cell>
          <cell r="H4502">
            <v>8.4600000000000009</v>
          </cell>
          <cell r="I4502">
            <v>9.06</v>
          </cell>
        </row>
        <row r="4503">
          <cell r="A4503">
            <v>125480</v>
          </cell>
          <cell r="B4503" t="str">
            <v/>
          </cell>
          <cell r="C4503">
            <v>7.5</v>
          </cell>
          <cell r="D4503">
            <v>0</v>
          </cell>
          <cell r="E4503">
            <v>7.5</v>
          </cell>
          <cell r="F4503">
            <v>7.65</v>
          </cell>
          <cell r="G4503">
            <v>7.86</v>
          </cell>
          <cell r="H4503">
            <v>8.4600000000000009</v>
          </cell>
          <cell r="I4503">
            <v>9.06</v>
          </cell>
        </row>
        <row r="4504">
          <cell r="A4504">
            <v>125490</v>
          </cell>
          <cell r="B4504" t="str">
            <v/>
          </cell>
          <cell r="C4504">
            <v>7.5</v>
          </cell>
          <cell r="D4504">
            <v>0</v>
          </cell>
          <cell r="E4504">
            <v>7.5</v>
          </cell>
          <cell r="F4504">
            <v>7.65</v>
          </cell>
          <cell r="G4504">
            <v>7.86</v>
          </cell>
          <cell r="H4504">
            <v>8.4600000000000009</v>
          </cell>
          <cell r="I4504">
            <v>9.06</v>
          </cell>
        </row>
        <row r="4505">
          <cell r="A4505">
            <v>125500</v>
          </cell>
          <cell r="B4505" t="str">
            <v/>
          </cell>
          <cell r="C4505">
            <v>7.5</v>
          </cell>
          <cell r="D4505">
            <v>0</v>
          </cell>
          <cell r="E4505">
            <v>7.5</v>
          </cell>
          <cell r="F4505">
            <v>7.65</v>
          </cell>
          <cell r="G4505">
            <v>7.86</v>
          </cell>
          <cell r="H4505">
            <v>8.4600000000000009</v>
          </cell>
          <cell r="I4505">
            <v>9.06</v>
          </cell>
        </row>
        <row r="4506">
          <cell r="A4506">
            <v>125510</v>
          </cell>
          <cell r="B4506" t="str">
            <v/>
          </cell>
          <cell r="C4506">
            <v>7.5</v>
          </cell>
          <cell r="D4506">
            <v>0</v>
          </cell>
          <cell r="E4506">
            <v>7.5</v>
          </cell>
          <cell r="F4506">
            <v>7.65</v>
          </cell>
          <cell r="G4506">
            <v>7.86</v>
          </cell>
          <cell r="H4506">
            <v>8.4600000000000009</v>
          </cell>
          <cell r="I4506">
            <v>9.06</v>
          </cell>
        </row>
        <row r="4507">
          <cell r="A4507">
            <v>125520</v>
          </cell>
          <cell r="B4507" t="str">
            <v/>
          </cell>
          <cell r="C4507">
            <v>7.5</v>
          </cell>
          <cell r="D4507">
            <v>0</v>
          </cell>
          <cell r="E4507">
            <v>7.5</v>
          </cell>
          <cell r="F4507">
            <v>7.65</v>
          </cell>
          <cell r="G4507">
            <v>7.86</v>
          </cell>
          <cell r="H4507">
            <v>8.4600000000000009</v>
          </cell>
          <cell r="I4507">
            <v>9.06</v>
          </cell>
        </row>
        <row r="4508">
          <cell r="A4508">
            <v>125530</v>
          </cell>
          <cell r="B4508" t="str">
            <v/>
          </cell>
          <cell r="C4508">
            <v>7.5</v>
          </cell>
          <cell r="D4508">
            <v>0</v>
          </cell>
          <cell r="E4508">
            <v>7.5</v>
          </cell>
          <cell r="F4508">
            <v>7.65</v>
          </cell>
          <cell r="G4508">
            <v>7.86</v>
          </cell>
          <cell r="H4508">
            <v>8.4600000000000009</v>
          </cell>
          <cell r="I4508">
            <v>9.06</v>
          </cell>
        </row>
        <row r="4509">
          <cell r="A4509">
            <v>125540</v>
          </cell>
          <cell r="B4509" t="str">
            <v/>
          </cell>
          <cell r="C4509">
            <v>7.5</v>
          </cell>
          <cell r="D4509">
            <v>0</v>
          </cell>
          <cell r="E4509">
            <v>7.5</v>
          </cell>
          <cell r="F4509">
            <v>7.65</v>
          </cell>
          <cell r="G4509">
            <v>7.86</v>
          </cell>
          <cell r="H4509">
            <v>8.4600000000000009</v>
          </cell>
          <cell r="I4509">
            <v>9.06</v>
          </cell>
        </row>
        <row r="4510">
          <cell r="A4510">
            <v>125550</v>
          </cell>
          <cell r="B4510" t="str">
            <v/>
          </cell>
          <cell r="C4510">
            <v>7.5</v>
          </cell>
          <cell r="D4510">
            <v>0</v>
          </cell>
          <cell r="E4510">
            <v>7.5</v>
          </cell>
          <cell r="F4510">
            <v>7.65</v>
          </cell>
          <cell r="G4510">
            <v>7.86</v>
          </cell>
          <cell r="H4510">
            <v>8.4600000000000009</v>
          </cell>
          <cell r="I4510">
            <v>9.06</v>
          </cell>
        </row>
        <row r="4511">
          <cell r="A4511">
            <v>125560</v>
          </cell>
          <cell r="B4511" t="str">
            <v/>
          </cell>
          <cell r="C4511">
            <v>7.5</v>
          </cell>
          <cell r="D4511">
            <v>0</v>
          </cell>
          <cell r="E4511">
            <v>7.5</v>
          </cell>
          <cell r="F4511">
            <v>7.65</v>
          </cell>
          <cell r="G4511">
            <v>7.86</v>
          </cell>
          <cell r="H4511">
            <v>8.4600000000000009</v>
          </cell>
          <cell r="I4511">
            <v>9.06</v>
          </cell>
        </row>
        <row r="4512">
          <cell r="A4512">
            <v>125570</v>
          </cell>
          <cell r="B4512" t="str">
            <v/>
          </cell>
          <cell r="C4512">
            <v>7.5</v>
          </cell>
          <cell r="D4512">
            <v>0</v>
          </cell>
          <cell r="E4512">
            <v>7.5</v>
          </cell>
          <cell r="F4512">
            <v>7.65</v>
          </cell>
          <cell r="G4512">
            <v>7.86</v>
          </cell>
          <cell r="H4512">
            <v>8.4600000000000009</v>
          </cell>
          <cell r="I4512">
            <v>9.06</v>
          </cell>
        </row>
        <row r="4513">
          <cell r="A4513">
            <v>125580</v>
          </cell>
          <cell r="B4513" t="str">
            <v/>
          </cell>
          <cell r="C4513">
            <v>7.5</v>
          </cell>
          <cell r="D4513">
            <v>0</v>
          </cell>
          <cell r="E4513">
            <v>7.5</v>
          </cell>
          <cell r="F4513">
            <v>7.65</v>
          </cell>
          <cell r="G4513">
            <v>7.86</v>
          </cell>
          <cell r="H4513">
            <v>8.4600000000000009</v>
          </cell>
          <cell r="I4513">
            <v>9.06</v>
          </cell>
        </row>
        <row r="4514">
          <cell r="A4514">
            <v>125590</v>
          </cell>
          <cell r="B4514" t="str">
            <v/>
          </cell>
          <cell r="C4514">
            <v>7.5</v>
          </cell>
          <cell r="D4514">
            <v>0</v>
          </cell>
          <cell r="E4514">
            <v>7.5</v>
          </cell>
          <cell r="F4514">
            <v>7.65</v>
          </cell>
          <cell r="G4514">
            <v>7.86</v>
          </cell>
          <cell r="H4514">
            <v>8.4600000000000009</v>
          </cell>
          <cell r="I4514">
            <v>9.06</v>
          </cell>
        </row>
        <row r="4515">
          <cell r="A4515">
            <v>125600</v>
          </cell>
          <cell r="B4515" t="str">
            <v/>
          </cell>
          <cell r="C4515">
            <v>7.5</v>
          </cell>
          <cell r="D4515">
            <v>0</v>
          </cell>
          <cell r="E4515">
            <v>7.5</v>
          </cell>
          <cell r="F4515">
            <v>7.65</v>
          </cell>
          <cell r="G4515">
            <v>7.86</v>
          </cell>
          <cell r="H4515">
            <v>8.4600000000000009</v>
          </cell>
          <cell r="I4515">
            <v>9.06</v>
          </cell>
        </row>
        <row r="4516">
          <cell r="A4516">
            <v>125610</v>
          </cell>
          <cell r="B4516" t="str">
            <v/>
          </cell>
          <cell r="C4516">
            <v>7.5</v>
          </cell>
          <cell r="D4516">
            <v>0</v>
          </cell>
          <cell r="E4516">
            <v>7.5</v>
          </cell>
          <cell r="F4516">
            <v>7.65</v>
          </cell>
          <cell r="G4516">
            <v>7.86</v>
          </cell>
          <cell r="H4516">
            <v>8.4600000000000009</v>
          </cell>
          <cell r="I4516">
            <v>9.06</v>
          </cell>
        </row>
        <row r="4517">
          <cell r="A4517">
            <v>125620</v>
          </cell>
          <cell r="B4517" t="str">
            <v/>
          </cell>
          <cell r="C4517">
            <v>7.5</v>
          </cell>
          <cell r="D4517">
            <v>0</v>
          </cell>
          <cell r="E4517">
            <v>7.5</v>
          </cell>
          <cell r="F4517">
            <v>7.65</v>
          </cell>
          <cell r="G4517">
            <v>7.86</v>
          </cell>
          <cell r="H4517">
            <v>8.4600000000000009</v>
          </cell>
          <cell r="I4517">
            <v>9.06</v>
          </cell>
        </row>
        <row r="4518">
          <cell r="A4518">
            <v>125630</v>
          </cell>
          <cell r="B4518" t="str">
            <v/>
          </cell>
          <cell r="C4518">
            <v>7.5</v>
          </cell>
          <cell r="D4518">
            <v>0</v>
          </cell>
          <cell r="E4518">
            <v>7.5</v>
          </cell>
          <cell r="F4518">
            <v>7.65</v>
          </cell>
          <cell r="G4518">
            <v>7.86</v>
          </cell>
          <cell r="H4518">
            <v>8.4600000000000009</v>
          </cell>
          <cell r="I4518">
            <v>9.06</v>
          </cell>
        </row>
        <row r="4519">
          <cell r="A4519">
            <v>125640</v>
          </cell>
          <cell r="B4519" t="str">
            <v/>
          </cell>
          <cell r="C4519">
            <v>7.5</v>
          </cell>
          <cell r="D4519">
            <v>0</v>
          </cell>
          <cell r="E4519">
            <v>7.5</v>
          </cell>
          <cell r="F4519">
            <v>7.65</v>
          </cell>
          <cell r="G4519">
            <v>7.86</v>
          </cell>
          <cell r="H4519">
            <v>8.4600000000000009</v>
          </cell>
          <cell r="I4519">
            <v>9.06</v>
          </cell>
        </row>
        <row r="4520">
          <cell r="A4520">
            <v>125650</v>
          </cell>
          <cell r="B4520" t="str">
            <v/>
          </cell>
          <cell r="C4520">
            <v>7.5</v>
          </cell>
          <cell r="D4520">
            <v>0</v>
          </cell>
          <cell r="E4520">
            <v>7.5</v>
          </cell>
          <cell r="F4520">
            <v>7.65</v>
          </cell>
          <cell r="G4520">
            <v>7.86</v>
          </cell>
          <cell r="H4520">
            <v>8.4600000000000009</v>
          </cell>
          <cell r="I4520">
            <v>9.06</v>
          </cell>
        </row>
        <row r="4521">
          <cell r="A4521">
            <v>125660</v>
          </cell>
          <cell r="B4521" t="str">
            <v/>
          </cell>
          <cell r="C4521">
            <v>7.5</v>
          </cell>
          <cell r="D4521">
            <v>0</v>
          </cell>
          <cell r="E4521">
            <v>7.5</v>
          </cell>
          <cell r="F4521">
            <v>7.65</v>
          </cell>
          <cell r="G4521">
            <v>7.86</v>
          </cell>
          <cell r="H4521">
            <v>8.4600000000000009</v>
          </cell>
          <cell r="I4521">
            <v>9.06</v>
          </cell>
        </row>
        <row r="4522">
          <cell r="A4522">
            <v>125670</v>
          </cell>
          <cell r="B4522" t="str">
            <v/>
          </cell>
          <cell r="C4522">
            <v>7.5</v>
          </cell>
          <cell r="D4522">
            <v>0</v>
          </cell>
          <cell r="E4522">
            <v>7.5</v>
          </cell>
          <cell r="F4522">
            <v>7.65</v>
          </cell>
          <cell r="G4522">
            <v>7.86</v>
          </cell>
          <cell r="H4522">
            <v>8.4600000000000009</v>
          </cell>
          <cell r="I4522">
            <v>9.06</v>
          </cell>
        </row>
        <row r="4523">
          <cell r="A4523">
            <v>125680</v>
          </cell>
          <cell r="B4523" t="str">
            <v/>
          </cell>
          <cell r="C4523">
            <v>7.5</v>
          </cell>
          <cell r="D4523">
            <v>0</v>
          </cell>
          <cell r="E4523">
            <v>7.5</v>
          </cell>
          <cell r="F4523">
            <v>7.65</v>
          </cell>
          <cell r="G4523">
            <v>7.86</v>
          </cell>
          <cell r="H4523">
            <v>8.4600000000000009</v>
          </cell>
          <cell r="I4523">
            <v>9.06</v>
          </cell>
        </row>
        <row r="4524">
          <cell r="A4524">
            <v>125690</v>
          </cell>
          <cell r="B4524" t="str">
            <v/>
          </cell>
          <cell r="C4524">
            <v>7.5</v>
          </cell>
          <cell r="D4524">
            <v>0</v>
          </cell>
          <cell r="E4524">
            <v>7.5</v>
          </cell>
          <cell r="F4524">
            <v>7.65</v>
          </cell>
          <cell r="G4524">
            <v>7.86</v>
          </cell>
          <cell r="H4524">
            <v>8.4600000000000009</v>
          </cell>
          <cell r="I4524">
            <v>9.06</v>
          </cell>
        </row>
        <row r="4525">
          <cell r="A4525">
            <v>125700</v>
          </cell>
          <cell r="B4525" t="str">
            <v/>
          </cell>
          <cell r="C4525">
            <v>7.5</v>
          </cell>
          <cell r="D4525">
            <v>0</v>
          </cell>
          <cell r="E4525">
            <v>7.5</v>
          </cell>
          <cell r="F4525">
            <v>7.65</v>
          </cell>
          <cell r="G4525">
            <v>7.86</v>
          </cell>
          <cell r="H4525">
            <v>8.4600000000000009</v>
          </cell>
          <cell r="I4525">
            <v>9.06</v>
          </cell>
        </row>
        <row r="4526">
          <cell r="A4526">
            <v>125710</v>
          </cell>
          <cell r="B4526" t="str">
            <v/>
          </cell>
          <cell r="C4526">
            <v>7.5</v>
          </cell>
          <cell r="D4526">
            <v>0</v>
          </cell>
          <cell r="E4526">
            <v>7.5</v>
          </cell>
          <cell r="F4526">
            <v>7.65</v>
          </cell>
          <cell r="G4526">
            <v>7.86</v>
          </cell>
          <cell r="H4526">
            <v>8.4600000000000009</v>
          </cell>
          <cell r="I4526">
            <v>9.06</v>
          </cell>
        </row>
        <row r="4527">
          <cell r="A4527">
            <v>125720</v>
          </cell>
          <cell r="B4527" t="str">
            <v/>
          </cell>
          <cell r="C4527">
            <v>7.5</v>
          </cell>
          <cell r="D4527">
            <v>0</v>
          </cell>
          <cell r="E4527">
            <v>7.5</v>
          </cell>
          <cell r="F4527">
            <v>7.65</v>
          </cell>
          <cell r="G4527">
            <v>7.86</v>
          </cell>
          <cell r="H4527">
            <v>8.4600000000000009</v>
          </cell>
          <cell r="I4527">
            <v>9.06</v>
          </cell>
        </row>
        <row r="4528">
          <cell r="A4528">
            <v>125730</v>
          </cell>
          <cell r="B4528" t="str">
            <v/>
          </cell>
          <cell r="C4528">
            <v>7.5</v>
          </cell>
          <cell r="D4528">
            <v>0</v>
          </cell>
          <cell r="E4528">
            <v>7.5</v>
          </cell>
          <cell r="F4528">
            <v>7.65</v>
          </cell>
          <cell r="G4528">
            <v>7.86</v>
          </cell>
          <cell r="H4528">
            <v>8.4600000000000009</v>
          </cell>
          <cell r="I4528">
            <v>9.06</v>
          </cell>
        </row>
        <row r="4529">
          <cell r="A4529">
            <v>125740</v>
          </cell>
          <cell r="B4529" t="str">
            <v/>
          </cell>
          <cell r="C4529">
            <v>7.5</v>
          </cell>
          <cell r="D4529">
            <v>0</v>
          </cell>
          <cell r="E4529">
            <v>7.5</v>
          </cell>
          <cell r="F4529">
            <v>7.65</v>
          </cell>
          <cell r="G4529">
            <v>7.86</v>
          </cell>
          <cell r="H4529">
            <v>8.4600000000000009</v>
          </cell>
          <cell r="I4529">
            <v>9.06</v>
          </cell>
        </row>
        <row r="4530">
          <cell r="A4530">
            <v>125750</v>
          </cell>
          <cell r="B4530" t="str">
            <v/>
          </cell>
          <cell r="C4530">
            <v>7.5</v>
          </cell>
          <cell r="D4530">
            <v>0</v>
          </cell>
          <cell r="E4530">
            <v>7.5</v>
          </cell>
          <cell r="F4530">
            <v>7.65</v>
          </cell>
          <cell r="G4530">
            <v>7.86</v>
          </cell>
          <cell r="H4530">
            <v>8.4600000000000009</v>
          </cell>
          <cell r="I4530">
            <v>9.06</v>
          </cell>
        </row>
        <row r="4531">
          <cell r="A4531">
            <v>125760</v>
          </cell>
          <cell r="B4531" t="str">
            <v/>
          </cell>
          <cell r="C4531">
            <v>7.5</v>
          </cell>
          <cell r="D4531">
            <v>0</v>
          </cell>
          <cell r="E4531">
            <v>7.5</v>
          </cell>
          <cell r="F4531">
            <v>7.65</v>
          </cell>
          <cell r="G4531">
            <v>7.86</v>
          </cell>
          <cell r="H4531">
            <v>8.4600000000000009</v>
          </cell>
          <cell r="I4531">
            <v>9.06</v>
          </cell>
        </row>
        <row r="4532">
          <cell r="A4532">
            <v>125770</v>
          </cell>
          <cell r="B4532" t="str">
            <v/>
          </cell>
          <cell r="C4532">
            <v>7.5</v>
          </cell>
          <cell r="D4532">
            <v>0</v>
          </cell>
          <cell r="E4532">
            <v>7.5</v>
          </cell>
          <cell r="F4532">
            <v>7.65</v>
          </cell>
          <cell r="G4532">
            <v>7.86</v>
          </cell>
          <cell r="H4532">
            <v>8.4600000000000009</v>
          </cell>
          <cell r="I4532">
            <v>9.06</v>
          </cell>
        </row>
        <row r="4533">
          <cell r="A4533">
            <v>125780</v>
          </cell>
          <cell r="B4533" t="str">
            <v/>
          </cell>
          <cell r="C4533">
            <v>7.5</v>
          </cell>
          <cell r="D4533">
            <v>0</v>
          </cell>
          <cell r="E4533">
            <v>7.5</v>
          </cell>
          <cell r="F4533">
            <v>7.65</v>
          </cell>
          <cell r="G4533">
            <v>7.86</v>
          </cell>
          <cell r="H4533">
            <v>8.4600000000000009</v>
          </cell>
          <cell r="I4533">
            <v>9.06</v>
          </cell>
        </row>
        <row r="4534">
          <cell r="A4534">
            <v>125790</v>
          </cell>
          <cell r="B4534" t="str">
            <v/>
          </cell>
          <cell r="C4534">
            <v>7.5</v>
          </cell>
          <cell r="D4534">
            <v>0</v>
          </cell>
          <cell r="E4534">
            <v>7.5</v>
          </cell>
          <cell r="F4534">
            <v>7.65</v>
          </cell>
          <cell r="G4534">
            <v>7.86</v>
          </cell>
          <cell r="H4534">
            <v>8.4600000000000009</v>
          </cell>
          <cell r="I4534">
            <v>9.06</v>
          </cell>
        </row>
        <row r="4535">
          <cell r="A4535">
            <v>125800</v>
          </cell>
          <cell r="B4535" t="str">
            <v/>
          </cell>
          <cell r="C4535">
            <v>7.5</v>
          </cell>
          <cell r="D4535">
            <v>0</v>
          </cell>
          <cell r="E4535">
            <v>7.5</v>
          </cell>
          <cell r="F4535">
            <v>7.65</v>
          </cell>
          <cell r="G4535">
            <v>7.86</v>
          </cell>
          <cell r="H4535">
            <v>8.4600000000000009</v>
          </cell>
          <cell r="I4535">
            <v>9.06</v>
          </cell>
        </row>
        <row r="4536">
          <cell r="A4536">
            <v>125810</v>
          </cell>
          <cell r="B4536" t="str">
            <v/>
          </cell>
          <cell r="C4536">
            <v>7.5</v>
          </cell>
          <cell r="D4536">
            <v>0</v>
          </cell>
          <cell r="E4536">
            <v>7.5</v>
          </cell>
          <cell r="F4536">
            <v>7.65</v>
          </cell>
          <cell r="G4536">
            <v>7.86</v>
          </cell>
          <cell r="H4536">
            <v>8.4600000000000009</v>
          </cell>
          <cell r="I4536">
            <v>9.06</v>
          </cell>
        </row>
        <row r="4537">
          <cell r="A4537">
            <v>125820</v>
          </cell>
          <cell r="B4537" t="str">
            <v/>
          </cell>
          <cell r="C4537">
            <v>7.5</v>
          </cell>
          <cell r="D4537">
            <v>0</v>
          </cell>
          <cell r="E4537">
            <v>7.5</v>
          </cell>
          <cell r="F4537">
            <v>7.65</v>
          </cell>
          <cell r="G4537">
            <v>7.86</v>
          </cell>
          <cell r="H4537">
            <v>8.4600000000000009</v>
          </cell>
          <cell r="I4537">
            <v>9.06</v>
          </cell>
        </row>
        <row r="4538">
          <cell r="A4538">
            <v>125830</v>
          </cell>
          <cell r="B4538" t="str">
            <v/>
          </cell>
          <cell r="C4538">
            <v>7.5</v>
          </cell>
          <cell r="D4538">
            <v>0</v>
          </cell>
          <cell r="E4538">
            <v>7.5</v>
          </cell>
          <cell r="F4538">
            <v>7.65</v>
          </cell>
          <cell r="G4538">
            <v>7.86</v>
          </cell>
          <cell r="H4538">
            <v>8.4600000000000009</v>
          </cell>
          <cell r="I4538">
            <v>9.06</v>
          </cell>
        </row>
        <row r="4539">
          <cell r="A4539">
            <v>125840</v>
          </cell>
          <cell r="B4539" t="str">
            <v/>
          </cell>
          <cell r="C4539">
            <v>7.5</v>
          </cell>
          <cell r="D4539">
            <v>0</v>
          </cell>
          <cell r="E4539">
            <v>7.5</v>
          </cell>
          <cell r="F4539">
            <v>7.65</v>
          </cell>
          <cell r="G4539">
            <v>7.86</v>
          </cell>
          <cell r="H4539">
            <v>8.4600000000000009</v>
          </cell>
          <cell r="I4539">
            <v>9.06</v>
          </cell>
        </row>
        <row r="4540">
          <cell r="A4540">
            <v>125850</v>
          </cell>
          <cell r="B4540" t="str">
            <v/>
          </cell>
          <cell r="C4540">
            <v>7.5</v>
          </cell>
          <cell r="D4540">
            <v>0</v>
          </cell>
          <cell r="E4540">
            <v>7.5</v>
          </cell>
          <cell r="F4540">
            <v>7.65</v>
          </cell>
          <cell r="G4540">
            <v>7.86</v>
          </cell>
          <cell r="H4540">
            <v>8.4600000000000009</v>
          </cell>
          <cell r="I4540">
            <v>9.06</v>
          </cell>
        </row>
        <row r="4541">
          <cell r="A4541">
            <v>125860</v>
          </cell>
          <cell r="B4541" t="str">
            <v/>
          </cell>
          <cell r="C4541">
            <v>7.5</v>
          </cell>
          <cell r="D4541">
            <v>0</v>
          </cell>
          <cell r="E4541">
            <v>7.5</v>
          </cell>
          <cell r="F4541">
            <v>7.65</v>
          </cell>
          <cell r="G4541">
            <v>7.86</v>
          </cell>
          <cell r="H4541">
            <v>8.4600000000000009</v>
          </cell>
          <cell r="I4541">
            <v>9.06</v>
          </cell>
        </row>
        <row r="4542">
          <cell r="A4542">
            <v>125870</v>
          </cell>
          <cell r="B4542" t="str">
            <v/>
          </cell>
          <cell r="C4542">
            <v>7.5</v>
          </cell>
          <cell r="D4542">
            <v>0</v>
          </cell>
          <cell r="E4542">
            <v>7.5</v>
          </cell>
          <cell r="F4542">
            <v>7.65</v>
          </cell>
          <cell r="G4542">
            <v>7.86</v>
          </cell>
          <cell r="H4542">
            <v>8.4600000000000009</v>
          </cell>
          <cell r="I4542">
            <v>9.06</v>
          </cell>
        </row>
        <row r="4543">
          <cell r="A4543">
            <v>125880</v>
          </cell>
          <cell r="B4543" t="str">
            <v/>
          </cell>
          <cell r="C4543">
            <v>7.5</v>
          </cell>
          <cell r="D4543">
            <v>0</v>
          </cell>
          <cell r="E4543">
            <v>7.5</v>
          </cell>
          <cell r="F4543">
            <v>7.65</v>
          </cell>
          <cell r="G4543">
            <v>7.86</v>
          </cell>
          <cell r="H4543">
            <v>8.4600000000000009</v>
          </cell>
          <cell r="I4543">
            <v>9.06</v>
          </cell>
        </row>
        <row r="4544">
          <cell r="A4544">
            <v>125890</v>
          </cell>
          <cell r="B4544" t="str">
            <v/>
          </cell>
          <cell r="C4544">
            <v>7.5</v>
          </cell>
          <cell r="D4544">
            <v>0</v>
          </cell>
          <cell r="E4544">
            <v>7.5</v>
          </cell>
          <cell r="F4544">
            <v>7.65</v>
          </cell>
          <cell r="G4544">
            <v>7.86</v>
          </cell>
          <cell r="H4544">
            <v>8.4600000000000009</v>
          </cell>
          <cell r="I4544">
            <v>9.06</v>
          </cell>
        </row>
        <row r="4545">
          <cell r="A4545">
            <v>125900</v>
          </cell>
          <cell r="B4545" t="str">
            <v/>
          </cell>
          <cell r="C4545">
            <v>7.5</v>
          </cell>
          <cell r="D4545">
            <v>0</v>
          </cell>
          <cell r="E4545">
            <v>7.5</v>
          </cell>
          <cell r="F4545">
            <v>7.65</v>
          </cell>
          <cell r="G4545">
            <v>7.86</v>
          </cell>
          <cell r="H4545">
            <v>8.4600000000000009</v>
          </cell>
          <cell r="I4545">
            <v>9.06</v>
          </cell>
        </row>
        <row r="4546">
          <cell r="A4546">
            <v>125910</v>
          </cell>
          <cell r="B4546" t="str">
            <v/>
          </cell>
          <cell r="C4546">
            <v>7.5</v>
          </cell>
          <cell r="D4546">
            <v>0</v>
          </cell>
          <cell r="E4546">
            <v>7.5</v>
          </cell>
          <cell r="F4546">
            <v>7.65</v>
          </cell>
          <cell r="G4546">
            <v>7.86</v>
          </cell>
          <cell r="H4546">
            <v>8.4600000000000009</v>
          </cell>
          <cell r="I4546">
            <v>9.06</v>
          </cell>
        </row>
        <row r="4547">
          <cell r="A4547">
            <v>125920</v>
          </cell>
          <cell r="B4547" t="str">
            <v/>
          </cell>
          <cell r="C4547">
            <v>7.5</v>
          </cell>
          <cell r="D4547">
            <v>0</v>
          </cell>
          <cell r="E4547">
            <v>7.5</v>
          </cell>
          <cell r="F4547">
            <v>7.65</v>
          </cell>
          <cell r="G4547">
            <v>7.86</v>
          </cell>
          <cell r="H4547">
            <v>8.4600000000000009</v>
          </cell>
          <cell r="I4547">
            <v>9.06</v>
          </cell>
        </row>
        <row r="4548">
          <cell r="A4548">
            <v>125930</v>
          </cell>
          <cell r="B4548" t="str">
            <v/>
          </cell>
          <cell r="C4548">
            <v>7.5</v>
          </cell>
          <cell r="D4548">
            <v>0</v>
          </cell>
          <cell r="E4548">
            <v>7.5</v>
          </cell>
          <cell r="F4548">
            <v>7.65</v>
          </cell>
          <cell r="G4548">
            <v>7.86</v>
          </cell>
          <cell r="H4548">
            <v>8.4600000000000009</v>
          </cell>
          <cell r="I4548">
            <v>9.06</v>
          </cell>
        </row>
        <row r="4549">
          <cell r="A4549">
            <v>125940</v>
          </cell>
          <cell r="B4549" t="str">
            <v/>
          </cell>
          <cell r="C4549">
            <v>7.5</v>
          </cell>
          <cell r="D4549">
            <v>0</v>
          </cell>
          <cell r="E4549">
            <v>7.5</v>
          </cell>
          <cell r="F4549">
            <v>7.65</v>
          </cell>
          <cell r="G4549">
            <v>7.86</v>
          </cell>
          <cell r="H4549">
            <v>8.4600000000000009</v>
          </cell>
          <cell r="I4549">
            <v>9.06</v>
          </cell>
        </row>
        <row r="4550">
          <cell r="A4550">
            <v>125950</v>
          </cell>
          <cell r="B4550" t="str">
            <v/>
          </cell>
          <cell r="C4550">
            <v>7.5</v>
          </cell>
          <cell r="D4550">
            <v>0</v>
          </cell>
          <cell r="E4550">
            <v>7.5</v>
          </cell>
          <cell r="F4550">
            <v>7.65</v>
          </cell>
          <cell r="G4550">
            <v>7.86</v>
          </cell>
          <cell r="H4550">
            <v>8.4600000000000009</v>
          </cell>
          <cell r="I4550">
            <v>9.06</v>
          </cell>
        </row>
        <row r="4551">
          <cell r="A4551">
            <v>125960</v>
          </cell>
          <cell r="B4551" t="str">
            <v/>
          </cell>
          <cell r="C4551">
            <v>7.5</v>
          </cell>
          <cell r="D4551">
            <v>0</v>
          </cell>
          <cell r="E4551">
            <v>7.5</v>
          </cell>
          <cell r="F4551">
            <v>7.65</v>
          </cell>
          <cell r="G4551">
            <v>7.86</v>
          </cell>
          <cell r="H4551">
            <v>8.4600000000000009</v>
          </cell>
          <cell r="I4551">
            <v>9.06</v>
          </cell>
        </row>
        <row r="4552">
          <cell r="A4552">
            <v>125970</v>
          </cell>
          <cell r="B4552" t="str">
            <v/>
          </cell>
          <cell r="C4552">
            <v>7.5</v>
          </cell>
          <cell r="D4552">
            <v>0</v>
          </cell>
          <cell r="E4552">
            <v>7.5</v>
          </cell>
          <cell r="F4552">
            <v>7.65</v>
          </cell>
          <cell r="G4552">
            <v>7.86</v>
          </cell>
          <cell r="H4552">
            <v>8.4600000000000009</v>
          </cell>
          <cell r="I4552">
            <v>9.06</v>
          </cell>
        </row>
        <row r="4553">
          <cell r="A4553">
            <v>125980</v>
          </cell>
          <cell r="B4553" t="str">
            <v/>
          </cell>
          <cell r="C4553">
            <v>7.5</v>
          </cell>
          <cell r="D4553">
            <v>0</v>
          </cell>
          <cell r="E4553">
            <v>7.5</v>
          </cell>
          <cell r="F4553">
            <v>7.65</v>
          </cell>
          <cell r="G4553">
            <v>7.86</v>
          </cell>
          <cell r="H4553">
            <v>8.4600000000000009</v>
          </cell>
          <cell r="I4553">
            <v>9.06</v>
          </cell>
        </row>
        <row r="4554">
          <cell r="A4554">
            <v>125990</v>
          </cell>
          <cell r="B4554" t="str">
            <v/>
          </cell>
          <cell r="C4554">
            <v>7.5</v>
          </cell>
          <cell r="D4554">
            <v>0</v>
          </cell>
          <cell r="E4554">
            <v>7.5</v>
          </cell>
          <cell r="F4554">
            <v>7.65</v>
          </cell>
          <cell r="G4554">
            <v>7.86</v>
          </cell>
          <cell r="H4554">
            <v>8.4600000000000009</v>
          </cell>
          <cell r="I4554">
            <v>9.06</v>
          </cell>
        </row>
        <row r="4555">
          <cell r="A4555">
            <v>126000</v>
          </cell>
          <cell r="B4555" t="str">
            <v/>
          </cell>
          <cell r="C4555">
            <v>7.5</v>
          </cell>
          <cell r="D4555">
            <v>0</v>
          </cell>
          <cell r="E4555">
            <v>7.5</v>
          </cell>
          <cell r="F4555">
            <v>7.65</v>
          </cell>
          <cell r="G4555">
            <v>7.86</v>
          </cell>
          <cell r="H4555">
            <v>8.4600000000000009</v>
          </cell>
          <cell r="I4555">
            <v>9.06</v>
          </cell>
        </row>
        <row r="4574">
          <cell r="A4574">
            <v>126000</v>
          </cell>
          <cell r="B4574" t="str">
            <v/>
          </cell>
          <cell r="C4574">
            <v>7.5</v>
          </cell>
          <cell r="D4574">
            <v>0</v>
          </cell>
          <cell r="E4574">
            <v>7.5</v>
          </cell>
          <cell r="F4574">
            <v>7.65</v>
          </cell>
          <cell r="G4574">
            <v>7.86</v>
          </cell>
          <cell r="H4574">
            <v>8.4600000000000009</v>
          </cell>
          <cell r="I4574">
            <v>9.06</v>
          </cell>
        </row>
        <row r="4575">
          <cell r="A4575">
            <v>126010</v>
          </cell>
          <cell r="B4575" t="str">
            <v/>
          </cell>
          <cell r="C4575">
            <v>7.5</v>
          </cell>
          <cell r="D4575">
            <v>0</v>
          </cell>
          <cell r="E4575">
            <v>7.5</v>
          </cell>
          <cell r="F4575">
            <v>7.65</v>
          </cell>
          <cell r="G4575">
            <v>7.86</v>
          </cell>
          <cell r="H4575">
            <v>8.4600000000000009</v>
          </cell>
          <cell r="I4575">
            <v>9.06</v>
          </cell>
        </row>
        <row r="4576">
          <cell r="A4576">
            <v>126020</v>
          </cell>
          <cell r="B4576" t="str">
            <v/>
          </cell>
          <cell r="C4576">
            <v>7.5</v>
          </cell>
          <cell r="D4576">
            <v>0</v>
          </cell>
          <cell r="E4576">
            <v>7.5</v>
          </cell>
          <cell r="F4576">
            <v>7.65</v>
          </cell>
          <cell r="G4576">
            <v>7.86</v>
          </cell>
          <cell r="H4576">
            <v>8.4600000000000009</v>
          </cell>
          <cell r="I4576">
            <v>9.06</v>
          </cell>
        </row>
        <row r="4577">
          <cell r="A4577">
            <v>126030</v>
          </cell>
          <cell r="B4577" t="str">
            <v/>
          </cell>
          <cell r="C4577">
            <v>7.5</v>
          </cell>
          <cell r="D4577">
            <v>0</v>
          </cell>
          <cell r="E4577">
            <v>7.5</v>
          </cell>
          <cell r="F4577">
            <v>7.65</v>
          </cell>
          <cell r="G4577">
            <v>7.86</v>
          </cell>
          <cell r="H4577">
            <v>8.4600000000000009</v>
          </cell>
          <cell r="I4577">
            <v>9.06</v>
          </cell>
        </row>
        <row r="4578">
          <cell r="A4578">
            <v>126040</v>
          </cell>
          <cell r="B4578" t="str">
            <v/>
          </cell>
          <cell r="C4578">
            <v>7.5</v>
          </cell>
          <cell r="D4578">
            <v>0</v>
          </cell>
          <cell r="E4578">
            <v>7.5</v>
          </cell>
          <cell r="F4578">
            <v>7.65</v>
          </cell>
          <cell r="G4578">
            <v>7.86</v>
          </cell>
          <cell r="H4578">
            <v>8.4600000000000009</v>
          </cell>
          <cell r="I4578">
            <v>9.06</v>
          </cell>
        </row>
        <row r="4579">
          <cell r="A4579">
            <v>126050</v>
          </cell>
          <cell r="B4579" t="str">
            <v/>
          </cell>
          <cell r="C4579">
            <v>7.5</v>
          </cell>
          <cell r="D4579">
            <v>0</v>
          </cell>
          <cell r="E4579">
            <v>7.5</v>
          </cell>
          <cell r="F4579">
            <v>7.65</v>
          </cell>
          <cell r="G4579">
            <v>7.86</v>
          </cell>
          <cell r="H4579">
            <v>8.4600000000000009</v>
          </cell>
          <cell r="I4579">
            <v>9.06</v>
          </cell>
        </row>
        <row r="4580">
          <cell r="A4580">
            <v>126060</v>
          </cell>
          <cell r="B4580" t="str">
            <v/>
          </cell>
          <cell r="C4580">
            <v>7.5</v>
          </cell>
          <cell r="D4580">
            <v>0</v>
          </cell>
          <cell r="E4580">
            <v>7.5</v>
          </cell>
          <cell r="F4580">
            <v>7.65</v>
          </cell>
          <cell r="G4580">
            <v>7.86</v>
          </cell>
          <cell r="H4580">
            <v>8.4600000000000009</v>
          </cell>
          <cell r="I4580">
            <v>9.06</v>
          </cell>
        </row>
        <row r="4581">
          <cell r="A4581">
            <v>126070</v>
          </cell>
          <cell r="B4581" t="str">
            <v/>
          </cell>
          <cell r="C4581">
            <v>7.5</v>
          </cell>
          <cell r="D4581">
            <v>0</v>
          </cell>
          <cell r="E4581">
            <v>7.5</v>
          </cell>
          <cell r="F4581">
            <v>7.65</v>
          </cell>
          <cell r="G4581">
            <v>7.86</v>
          </cell>
          <cell r="H4581">
            <v>8.4600000000000009</v>
          </cell>
          <cell r="I4581">
            <v>9.06</v>
          </cell>
        </row>
        <row r="4582">
          <cell r="A4582">
            <v>126080</v>
          </cell>
          <cell r="B4582" t="str">
            <v/>
          </cell>
          <cell r="C4582">
            <v>7.5</v>
          </cell>
          <cell r="D4582">
            <v>0</v>
          </cell>
          <cell r="E4582">
            <v>7.5</v>
          </cell>
          <cell r="F4582">
            <v>7.65</v>
          </cell>
          <cell r="G4582">
            <v>7.86</v>
          </cell>
          <cell r="H4582">
            <v>8.4600000000000009</v>
          </cell>
          <cell r="I4582">
            <v>9.06</v>
          </cell>
        </row>
        <row r="4583">
          <cell r="A4583">
            <v>126090</v>
          </cell>
          <cell r="B4583" t="str">
            <v/>
          </cell>
          <cell r="C4583">
            <v>7.5</v>
          </cell>
          <cell r="D4583">
            <v>0</v>
          </cell>
          <cell r="E4583">
            <v>7.5</v>
          </cell>
          <cell r="F4583">
            <v>7.65</v>
          </cell>
          <cell r="G4583">
            <v>7.86</v>
          </cell>
          <cell r="H4583">
            <v>8.4600000000000009</v>
          </cell>
          <cell r="I4583">
            <v>9.06</v>
          </cell>
        </row>
        <row r="4584">
          <cell r="A4584">
            <v>126100</v>
          </cell>
          <cell r="B4584" t="str">
            <v/>
          </cell>
          <cell r="C4584">
            <v>7.5</v>
          </cell>
          <cell r="D4584">
            <v>0</v>
          </cell>
          <cell r="E4584">
            <v>7.5</v>
          </cell>
          <cell r="F4584">
            <v>7.65</v>
          </cell>
          <cell r="G4584">
            <v>7.86</v>
          </cell>
          <cell r="H4584">
            <v>8.4600000000000009</v>
          </cell>
          <cell r="I4584">
            <v>9.06</v>
          </cell>
        </row>
        <row r="4585">
          <cell r="A4585">
            <v>126110</v>
          </cell>
          <cell r="B4585" t="str">
            <v/>
          </cell>
          <cell r="C4585">
            <v>7.5</v>
          </cell>
          <cell r="D4585">
            <v>0</v>
          </cell>
          <cell r="E4585">
            <v>7.5</v>
          </cell>
          <cell r="F4585">
            <v>7.65</v>
          </cell>
          <cell r="G4585">
            <v>7.86</v>
          </cell>
          <cell r="H4585">
            <v>8.4600000000000009</v>
          </cell>
          <cell r="I4585">
            <v>9.06</v>
          </cell>
        </row>
        <row r="4586">
          <cell r="A4586">
            <v>126120</v>
          </cell>
          <cell r="B4586" t="str">
            <v/>
          </cell>
          <cell r="C4586">
            <v>7.5</v>
          </cell>
          <cell r="D4586">
            <v>0</v>
          </cell>
          <cell r="E4586">
            <v>7.5</v>
          </cell>
          <cell r="F4586">
            <v>7.65</v>
          </cell>
          <cell r="G4586">
            <v>7.86</v>
          </cell>
          <cell r="H4586">
            <v>8.4600000000000009</v>
          </cell>
          <cell r="I4586">
            <v>9.06</v>
          </cell>
        </row>
        <row r="4587">
          <cell r="A4587">
            <v>126130</v>
          </cell>
          <cell r="B4587" t="str">
            <v/>
          </cell>
          <cell r="C4587">
            <v>7.5</v>
          </cell>
          <cell r="D4587">
            <v>0</v>
          </cell>
          <cell r="E4587">
            <v>7.5</v>
          </cell>
          <cell r="F4587">
            <v>7.65</v>
          </cell>
          <cell r="G4587">
            <v>7.86</v>
          </cell>
          <cell r="H4587">
            <v>8.4600000000000009</v>
          </cell>
          <cell r="I4587">
            <v>9.06</v>
          </cell>
        </row>
        <row r="4588">
          <cell r="A4588">
            <v>126140</v>
          </cell>
          <cell r="B4588" t="str">
            <v/>
          </cell>
          <cell r="C4588">
            <v>7.5</v>
          </cell>
          <cell r="D4588">
            <v>0</v>
          </cell>
          <cell r="E4588">
            <v>7.5</v>
          </cell>
          <cell r="F4588">
            <v>7.65</v>
          </cell>
          <cell r="G4588">
            <v>7.86</v>
          </cell>
          <cell r="H4588">
            <v>8.4600000000000009</v>
          </cell>
          <cell r="I4588">
            <v>9.06</v>
          </cell>
        </row>
        <row r="4589">
          <cell r="A4589">
            <v>126150</v>
          </cell>
          <cell r="B4589" t="str">
            <v/>
          </cell>
          <cell r="C4589">
            <v>7.5</v>
          </cell>
          <cell r="D4589">
            <v>0</v>
          </cell>
          <cell r="E4589">
            <v>7.5</v>
          </cell>
          <cell r="F4589">
            <v>7.65</v>
          </cell>
          <cell r="G4589">
            <v>7.86</v>
          </cell>
          <cell r="H4589">
            <v>8.4600000000000009</v>
          </cell>
          <cell r="I4589">
            <v>9.06</v>
          </cell>
        </row>
        <row r="4590">
          <cell r="A4590">
            <v>126160</v>
          </cell>
          <cell r="B4590" t="str">
            <v/>
          </cell>
          <cell r="C4590">
            <v>7.5</v>
          </cell>
          <cell r="D4590">
            <v>0</v>
          </cell>
          <cell r="E4590">
            <v>7.5</v>
          </cell>
          <cell r="F4590">
            <v>7.65</v>
          </cell>
          <cell r="G4590">
            <v>7.86</v>
          </cell>
          <cell r="H4590">
            <v>8.4600000000000009</v>
          </cell>
          <cell r="I4590">
            <v>9.06</v>
          </cell>
        </row>
        <row r="4591">
          <cell r="A4591">
            <v>126170</v>
          </cell>
          <cell r="B4591" t="str">
            <v/>
          </cell>
          <cell r="C4591">
            <v>7.5</v>
          </cell>
          <cell r="D4591">
            <v>0</v>
          </cell>
          <cell r="E4591">
            <v>7.5</v>
          </cell>
          <cell r="F4591">
            <v>7.65</v>
          </cell>
          <cell r="G4591">
            <v>7.86</v>
          </cell>
          <cell r="H4591">
            <v>8.4600000000000009</v>
          </cell>
          <cell r="I4591">
            <v>9.06</v>
          </cell>
        </row>
        <row r="4592">
          <cell r="A4592">
            <v>126180</v>
          </cell>
          <cell r="B4592" t="str">
            <v/>
          </cell>
          <cell r="C4592">
            <v>7.5</v>
          </cell>
          <cell r="D4592">
            <v>0</v>
          </cell>
          <cell r="E4592">
            <v>7.5</v>
          </cell>
          <cell r="F4592">
            <v>7.65</v>
          </cell>
          <cell r="G4592">
            <v>7.86</v>
          </cell>
          <cell r="H4592">
            <v>8.4600000000000009</v>
          </cell>
          <cell r="I4592">
            <v>9.06</v>
          </cell>
        </row>
        <row r="4593">
          <cell r="A4593">
            <v>126190</v>
          </cell>
          <cell r="B4593" t="str">
            <v/>
          </cell>
          <cell r="C4593">
            <v>7.5</v>
          </cell>
          <cell r="D4593">
            <v>0</v>
          </cell>
          <cell r="E4593">
            <v>7.5</v>
          </cell>
          <cell r="F4593">
            <v>7.65</v>
          </cell>
          <cell r="G4593">
            <v>7.86</v>
          </cell>
          <cell r="H4593">
            <v>8.4600000000000009</v>
          </cell>
          <cell r="I4593">
            <v>9.06</v>
          </cell>
        </row>
        <row r="4594">
          <cell r="A4594">
            <v>126200</v>
          </cell>
          <cell r="B4594" t="str">
            <v/>
          </cell>
          <cell r="C4594">
            <v>7.5</v>
          </cell>
          <cell r="D4594">
            <v>0</v>
          </cell>
          <cell r="E4594">
            <v>7.5</v>
          </cell>
          <cell r="F4594">
            <v>7.65</v>
          </cell>
          <cell r="G4594">
            <v>7.86</v>
          </cell>
          <cell r="H4594">
            <v>8.4600000000000009</v>
          </cell>
          <cell r="I4594">
            <v>9.06</v>
          </cell>
        </row>
        <row r="4595">
          <cell r="A4595">
            <v>126210</v>
          </cell>
          <cell r="B4595" t="str">
            <v/>
          </cell>
          <cell r="C4595">
            <v>7.5</v>
          </cell>
          <cell r="D4595">
            <v>0</v>
          </cell>
          <cell r="E4595">
            <v>7.5</v>
          </cell>
          <cell r="F4595">
            <v>7.65</v>
          </cell>
          <cell r="G4595">
            <v>7.86</v>
          </cell>
          <cell r="H4595">
            <v>8.4600000000000009</v>
          </cell>
          <cell r="I4595">
            <v>9.06</v>
          </cell>
        </row>
        <row r="4596">
          <cell r="A4596">
            <v>126220</v>
          </cell>
          <cell r="B4596" t="str">
            <v/>
          </cell>
          <cell r="C4596">
            <v>7.5</v>
          </cell>
          <cell r="D4596">
            <v>0</v>
          </cell>
          <cell r="E4596">
            <v>7.5</v>
          </cell>
          <cell r="F4596">
            <v>7.65</v>
          </cell>
          <cell r="G4596">
            <v>7.86</v>
          </cell>
          <cell r="H4596">
            <v>8.4600000000000009</v>
          </cell>
          <cell r="I4596">
            <v>9.06</v>
          </cell>
        </row>
        <row r="4597">
          <cell r="A4597">
            <v>126230</v>
          </cell>
          <cell r="B4597" t="str">
            <v/>
          </cell>
          <cell r="C4597">
            <v>7.5</v>
          </cell>
          <cell r="D4597">
            <v>0</v>
          </cell>
          <cell r="E4597">
            <v>7.5</v>
          </cell>
          <cell r="F4597">
            <v>7.65</v>
          </cell>
          <cell r="G4597">
            <v>7.86</v>
          </cell>
          <cell r="H4597">
            <v>8.4600000000000009</v>
          </cell>
          <cell r="I4597">
            <v>9.06</v>
          </cell>
        </row>
        <row r="4598">
          <cell r="A4598">
            <v>126240</v>
          </cell>
          <cell r="B4598" t="str">
            <v/>
          </cell>
          <cell r="C4598">
            <v>7.5</v>
          </cell>
          <cell r="D4598">
            <v>0</v>
          </cell>
          <cell r="E4598">
            <v>7.5</v>
          </cell>
          <cell r="F4598">
            <v>7.65</v>
          </cell>
          <cell r="G4598">
            <v>7.86</v>
          </cell>
          <cell r="H4598">
            <v>8.4600000000000009</v>
          </cell>
          <cell r="I4598">
            <v>9.06</v>
          </cell>
        </row>
        <row r="4599">
          <cell r="A4599">
            <v>126250</v>
          </cell>
          <cell r="B4599" t="str">
            <v/>
          </cell>
          <cell r="C4599">
            <v>7.5</v>
          </cell>
          <cell r="D4599">
            <v>0</v>
          </cell>
          <cell r="E4599">
            <v>7.5</v>
          </cell>
          <cell r="F4599">
            <v>7.65</v>
          </cell>
          <cell r="G4599">
            <v>7.86</v>
          </cell>
          <cell r="H4599">
            <v>8.4600000000000009</v>
          </cell>
          <cell r="I4599">
            <v>9.06</v>
          </cell>
        </row>
        <row r="4600">
          <cell r="A4600">
            <v>126260</v>
          </cell>
          <cell r="B4600" t="str">
            <v/>
          </cell>
          <cell r="C4600">
            <v>7.5</v>
          </cell>
          <cell r="D4600">
            <v>0</v>
          </cell>
          <cell r="E4600">
            <v>7.5</v>
          </cell>
          <cell r="F4600">
            <v>7.65</v>
          </cell>
          <cell r="G4600">
            <v>7.86</v>
          </cell>
          <cell r="H4600">
            <v>8.4600000000000009</v>
          </cell>
          <cell r="I4600">
            <v>9.06</v>
          </cell>
        </row>
        <row r="4601">
          <cell r="A4601">
            <v>126270</v>
          </cell>
          <cell r="B4601" t="str">
            <v/>
          </cell>
          <cell r="C4601">
            <v>7.5</v>
          </cell>
          <cell r="D4601">
            <v>0</v>
          </cell>
          <cell r="E4601">
            <v>7.5</v>
          </cell>
          <cell r="F4601">
            <v>7.65</v>
          </cell>
          <cell r="G4601">
            <v>7.86</v>
          </cell>
          <cell r="H4601">
            <v>8.4600000000000009</v>
          </cell>
          <cell r="I4601">
            <v>9.06</v>
          </cell>
        </row>
        <row r="4602">
          <cell r="A4602">
            <v>126280</v>
          </cell>
          <cell r="B4602" t="str">
            <v/>
          </cell>
          <cell r="C4602">
            <v>7.5</v>
          </cell>
          <cell r="D4602">
            <v>0</v>
          </cell>
          <cell r="E4602">
            <v>7.5</v>
          </cell>
          <cell r="F4602">
            <v>7.65</v>
          </cell>
          <cell r="G4602">
            <v>7.86</v>
          </cell>
          <cell r="H4602">
            <v>8.4600000000000009</v>
          </cell>
          <cell r="I4602">
            <v>9.06</v>
          </cell>
        </row>
        <row r="4603">
          <cell r="A4603">
            <v>126290</v>
          </cell>
          <cell r="B4603" t="str">
            <v/>
          </cell>
          <cell r="C4603">
            <v>7.5</v>
          </cell>
          <cell r="D4603">
            <v>0</v>
          </cell>
          <cell r="E4603">
            <v>7.5</v>
          </cell>
          <cell r="F4603">
            <v>7.65</v>
          </cell>
          <cell r="G4603">
            <v>7.86</v>
          </cell>
          <cell r="H4603">
            <v>8.4600000000000009</v>
          </cell>
          <cell r="I4603">
            <v>9.06</v>
          </cell>
        </row>
        <row r="4604">
          <cell r="A4604">
            <v>126300</v>
          </cell>
          <cell r="B4604" t="str">
            <v/>
          </cell>
          <cell r="C4604">
            <v>7.5</v>
          </cell>
          <cell r="D4604">
            <v>0</v>
          </cell>
          <cell r="E4604">
            <v>7.5</v>
          </cell>
          <cell r="F4604">
            <v>7.65</v>
          </cell>
          <cell r="G4604">
            <v>7.86</v>
          </cell>
          <cell r="H4604">
            <v>8.4600000000000009</v>
          </cell>
          <cell r="I4604">
            <v>9.06</v>
          </cell>
        </row>
        <row r="4605">
          <cell r="A4605">
            <v>126310</v>
          </cell>
          <cell r="B4605" t="str">
            <v/>
          </cell>
          <cell r="C4605">
            <v>7.5</v>
          </cell>
          <cell r="D4605">
            <v>0</v>
          </cell>
          <cell r="E4605">
            <v>7.5</v>
          </cell>
          <cell r="F4605">
            <v>7.65</v>
          </cell>
          <cell r="G4605">
            <v>7.86</v>
          </cell>
          <cell r="H4605">
            <v>8.4600000000000009</v>
          </cell>
          <cell r="I4605">
            <v>9.06</v>
          </cell>
        </row>
        <row r="4606">
          <cell r="A4606">
            <v>126320</v>
          </cell>
          <cell r="B4606" t="str">
            <v/>
          </cell>
          <cell r="C4606">
            <v>7.5</v>
          </cell>
          <cell r="D4606">
            <v>0</v>
          </cell>
          <cell r="E4606">
            <v>7.5</v>
          </cell>
          <cell r="F4606">
            <v>7.65</v>
          </cell>
          <cell r="G4606">
            <v>7.86</v>
          </cell>
          <cell r="H4606">
            <v>8.4600000000000009</v>
          </cell>
          <cell r="I4606">
            <v>9.06</v>
          </cell>
        </row>
        <row r="4607">
          <cell r="A4607">
            <v>126330</v>
          </cell>
          <cell r="B4607" t="str">
            <v/>
          </cell>
          <cell r="C4607">
            <v>7.5</v>
          </cell>
          <cell r="D4607">
            <v>0</v>
          </cell>
          <cell r="E4607">
            <v>7.5</v>
          </cell>
          <cell r="F4607">
            <v>7.65</v>
          </cell>
          <cell r="G4607">
            <v>7.86</v>
          </cell>
          <cell r="H4607">
            <v>8.4600000000000009</v>
          </cell>
          <cell r="I4607">
            <v>9.06</v>
          </cell>
        </row>
        <row r="4608">
          <cell r="A4608">
            <v>126340</v>
          </cell>
          <cell r="B4608" t="str">
            <v/>
          </cell>
          <cell r="C4608">
            <v>7.5</v>
          </cell>
          <cell r="D4608">
            <v>0</v>
          </cell>
          <cell r="E4608">
            <v>7.5</v>
          </cell>
          <cell r="F4608">
            <v>7.65</v>
          </cell>
          <cell r="G4608">
            <v>7.86</v>
          </cell>
          <cell r="H4608">
            <v>8.4600000000000009</v>
          </cell>
          <cell r="I4608">
            <v>9.06</v>
          </cell>
        </row>
        <row r="4609">
          <cell r="A4609">
            <v>126350</v>
          </cell>
          <cell r="B4609" t="str">
            <v/>
          </cell>
          <cell r="C4609">
            <v>7.5</v>
          </cell>
          <cell r="D4609">
            <v>0</v>
          </cell>
          <cell r="E4609">
            <v>7.5</v>
          </cell>
          <cell r="F4609">
            <v>7.65</v>
          </cell>
          <cell r="G4609">
            <v>7.86</v>
          </cell>
          <cell r="H4609">
            <v>8.4600000000000009</v>
          </cell>
          <cell r="I4609">
            <v>9.06</v>
          </cell>
        </row>
        <row r="4610">
          <cell r="A4610">
            <v>126360</v>
          </cell>
          <cell r="B4610" t="str">
            <v/>
          </cell>
          <cell r="C4610">
            <v>7.5</v>
          </cell>
          <cell r="D4610">
            <v>0</v>
          </cell>
          <cell r="E4610">
            <v>7.5</v>
          </cell>
          <cell r="F4610">
            <v>7.65</v>
          </cell>
          <cell r="G4610">
            <v>7.86</v>
          </cell>
          <cell r="H4610">
            <v>8.4600000000000009</v>
          </cell>
          <cell r="I4610">
            <v>9.06</v>
          </cell>
        </row>
        <row r="4611">
          <cell r="A4611">
            <v>126370</v>
          </cell>
          <cell r="B4611" t="str">
            <v/>
          </cell>
          <cell r="C4611">
            <v>7.5</v>
          </cell>
          <cell r="D4611">
            <v>0</v>
          </cell>
          <cell r="E4611">
            <v>7.5</v>
          </cell>
          <cell r="F4611">
            <v>7.65</v>
          </cell>
          <cell r="G4611">
            <v>7.86</v>
          </cell>
          <cell r="H4611">
            <v>8.4600000000000009</v>
          </cell>
          <cell r="I4611">
            <v>9.06</v>
          </cell>
        </row>
        <row r="4612">
          <cell r="A4612">
            <v>126380</v>
          </cell>
          <cell r="B4612" t="str">
            <v/>
          </cell>
          <cell r="C4612">
            <v>7.5</v>
          </cell>
          <cell r="D4612">
            <v>0</v>
          </cell>
          <cell r="E4612">
            <v>7.5</v>
          </cell>
          <cell r="F4612">
            <v>7.65</v>
          </cell>
          <cell r="G4612">
            <v>7.86</v>
          </cell>
          <cell r="H4612">
            <v>8.4600000000000009</v>
          </cell>
          <cell r="I4612">
            <v>9.06</v>
          </cell>
        </row>
        <row r="4613">
          <cell r="A4613">
            <v>126390</v>
          </cell>
          <cell r="B4613" t="str">
            <v/>
          </cell>
          <cell r="C4613">
            <v>7.5</v>
          </cell>
          <cell r="D4613">
            <v>0</v>
          </cell>
          <cell r="E4613">
            <v>7.5</v>
          </cell>
          <cell r="F4613">
            <v>7.65</v>
          </cell>
          <cell r="G4613">
            <v>7.86</v>
          </cell>
          <cell r="H4613">
            <v>8.4600000000000009</v>
          </cell>
          <cell r="I4613">
            <v>9.06</v>
          </cell>
        </row>
        <row r="4614">
          <cell r="A4614">
            <v>126400</v>
          </cell>
          <cell r="B4614" t="str">
            <v/>
          </cell>
          <cell r="C4614">
            <v>7.5</v>
          </cell>
          <cell r="D4614">
            <v>0</v>
          </cell>
          <cell r="E4614">
            <v>7.5</v>
          </cell>
          <cell r="F4614">
            <v>7.65</v>
          </cell>
          <cell r="G4614">
            <v>7.86</v>
          </cell>
          <cell r="H4614">
            <v>8.4600000000000009</v>
          </cell>
          <cell r="I4614">
            <v>9.06</v>
          </cell>
        </row>
        <row r="4615">
          <cell r="A4615">
            <v>126410</v>
          </cell>
          <cell r="B4615" t="str">
            <v/>
          </cell>
          <cell r="C4615">
            <v>7.5</v>
          </cell>
          <cell r="D4615">
            <v>0</v>
          </cell>
          <cell r="E4615">
            <v>7.5</v>
          </cell>
          <cell r="F4615">
            <v>7.65</v>
          </cell>
          <cell r="G4615">
            <v>7.86</v>
          </cell>
          <cell r="H4615">
            <v>8.4600000000000009</v>
          </cell>
          <cell r="I4615">
            <v>9.06</v>
          </cell>
        </row>
        <row r="4616">
          <cell r="A4616">
            <v>126420</v>
          </cell>
          <cell r="B4616" t="str">
            <v/>
          </cell>
          <cell r="C4616">
            <v>7.5</v>
          </cell>
          <cell r="D4616">
            <v>0</v>
          </cell>
          <cell r="E4616">
            <v>7.5</v>
          </cell>
          <cell r="F4616">
            <v>7.65</v>
          </cell>
          <cell r="G4616">
            <v>7.86</v>
          </cell>
          <cell r="H4616">
            <v>8.4600000000000009</v>
          </cell>
          <cell r="I4616">
            <v>9.06</v>
          </cell>
        </row>
        <row r="4617">
          <cell r="A4617">
            <v>126430</v>
          </cell>
          <cell r="B4617" t="str">
            <v/>
          </cell>
          <cell r="C4617">
            <v>7.5</v>
          </cell>
          <cell r="D4617">
            <v>0</v>
          </cell>
          <cell r="E4617">
            <v>7.5</v>
          </cell>
          <cell r="F4617">
            <v>7.65</v>
          </cell>
          <cell r="G4617">
            <v>7.86</v>
          </cell>
          <cell r="H4617">
            <v>8.4600000000000009</v>
          </cell>
          <cell r="I4617">
            <v>9.06</v>
          </cell>
        </row>
        <row r="4618">
          <cell r="A4618">
            <v>126440</v>
          </cell>
          <cell r="B4618" t="str">
            <v/>
          </cell>
          <cell r="C4618">
            <v>7.5</v>
          </cell>
          <cell r="D4618">
            <v>0</v>
          </cell>
          <cell r="E4618">
            <v>7.5</v>
          </cell>
          <cell r="F4618">
            <v>7.65</v>
          </cell>
          <cell r="G4618">
            <v>7.86</v>
          </cell>
          <cell r="H4618">
            <v>8.4600000000000009</v>
          </cell>
          <cell r="I4618">
            <v>9.06</v>
          </cell>
        </row>
        <row r="4619">
          <cell r="A4619">
            <v>126450</v>
          </cell>
          <cell r="B4619" t="str">
            <v/>
          </cell>
          <cell r="C4619">
            <v>7.5</v>
          </cell>
          <cell r="D4619">
            <v>0</v>
          </cell>
          <cell r="E4619">
            <v>7.5</v>
          </cell>
          <cell r="F4619">
            <v>7.65</v>
          </cell>
          <cell r="G4619">
            <v>7.86</v>
          </cell>
          <cell r="H4619">
            <v>8.4600000000000009</v>
          </cell>
          <cell r="I4619">
            <v>9.06</v>
          </cell>
        </row>
        <row r="4620">
          <cell r="A4620">
            <v>126460</v>
          </cell>
          <cell r="B4620" t="str">
            <v/>
          </cell>
          <cell r="C4620">
            <v>7.5</v>
          </cell>
          <cell r="D4620">
            <v>0</v>
          </cell>
          <cell r="E4620">
            <v>7.5</v>
          </cell>
          <cell r="F4620">
            <v>7.65</v>
          </cell>
          <cell r="G4620">
            <v>7.86</v>
          </cell>
          <cell r="H4620">
            <v>8.4600000000000009</v>
          </cell>
          <cell r="I4620">
            <v>9.06</v>
          </cell>
        </row>
        <row r="4621">
          <cell r="A4621">
            <v>126470</v>
          </cell>
          <cell r="B4621" t="str">
            <v/>
          </cell>
          <cell r="C4621">
            <v>7.5</v>
          </cell>
          <cell r="D4621">
            <v>0</v>
          </cell>
          <cell r="E4621">
            <v>7.5</v>
          </cell>
          <cell r="F4621">
            <v>7.65</v>
          </cell>
          <cell r="G4621">
            <v>7.86</v>
          </cell>
          <cell r="H4621">
            <v>8.4600000000000009</v>
          </cell>
          <cell r="I4621">
            <v>9.06</v>
          </cell>
        </row>
        <row r="4622">
          <cell r="A4622">
            <v>126480</v>
          </cell>
          <cell r="B4622" t="str">
            <v/>
          </cell>
          <cell r="C4622">
            <v>7.5</v>
          </cell>
          <cell r="D4622">
            <v>0</v>
          </cell>
          <cell r="E4622">
            <v>7.5</v>
          </cell>
          <cell r="F4622">
            <v>7.65</v>
          </cell>
          <cell r="G4622">
            <v>7.86</v>
          </cell>
          <cell r="H4622">
            <v>8.4600000000000009</v>
          </cell>
          <cell r="I4622">
            <v>9.06</v>
          </cell>
        </row>
        <row r="4623">
          <cell r="A4623">
            <v>126490</v>
          </cell>
          <cell r="B4623" t="str">
            <v/>
          </cell>
          <cell r="C4623">
            <v>7.5</v>
          </cell>
          <cell r="D4623">
            <v>0</v>
          </cell>
          <cell r="E4623">
            <v>7.5</v>
          </cell>
          <cell r="F4623">
            <v>7.65</v>
          </cell>
          <cell r="G4623">
            <v>7.86</v>
          </cell>
          <cell r="H4623">
            <v>8.4600000000000009</v>
          </cell>
          <cell r="I4623">
            <v>9.06</v>
          </cell>
        </row>
        <row r="4624">
          <cell r="A4624">
            <v>126500</v>
          </cell>
          <cell r="B4624" t="str">
            <v/>
          </cell>
          <cell r="C4624">
            <v>7.5</v>
          </cell>
          <cell r="D4624">
            <v>0</v>
          </cell>
          <cell r="E4624">
            <v>7.5</v>
          </cell>
          <cell r="F4624">
            <v>7.65</v>
          </cell>
          <cell r="G4624">
            <v>7.86</v>
          </cell>
          <cell r="H4624">
            <v>8.4600000000000009</v>
          </cell>
          <cell r="I4624">
            <v>9.06</v>
          </cell>
        </row>
        <row r="4625">
          <cell r="A4625">
            <v>126510</v>
          </cell>
          <cell r="B4625" t="str">
            <v/>
          </cell>
          <cell r="C4625">
            <v>7.5</v>
          </cell>
          <cell r="D4625">
            <v>0</v>
          </cell>
          <cell r="E4625">
            <v>7.5</v>
          </cell>
          <cell r="F4625">
            <v>7.65</v>
          </cell>
          <cell r="G4625">
            <v>7.86</v>
          </cell>
          <cell r="H4625">
            <v>8.4600000000000009</v>
          </cell>
          <cell r="I4625">
            <v>9.06</v>
          </cell>
        </row>
        <row r="4626">
          <cell r="A4626">
            <v>126520</v>
          </cell>
          <cell r="B4626" t="str">
            <v/>
          </cell>
          <cell r="C4626">
            <v>7.5</v>
          </cell>
          <cell r="D4626">
            <v>0</v>
          </cell>
          <cell r="E4626">
            <v>7.5</v>
          </cell>
          <cell r="F4626">
            <v>7.65</v>
          </cell>
          <cell r="G4626">
            <v>7.86</v>
          </cell>
          <cell r="H4626">
            <v>8.4600000000000009</v>
          </cell>
          <cell r="I4626">
            <v>9.06</v>
          </cell>
        </row>
        <row r="4627">
          <cell r="A4627">
            <v>126530</v>
          </cell>
          <cell r="B4627" t="str">
            <v/>
          </cell>
          <cell r="C4627">
            <v>7.5</v>
          </cell>
          <cell r="D4627">
            <v>0</v>
          </cell>
          <cell r="E4627">
            <v>7.5</v>
          </cell>
          <cell r="F4627">
            <v>7.65</v>
          </cell>
          <cell r="G4627">
            <v>7.86</v>
          </cell>
          <cell r="H4627">
            <v>8.4600000000000009</v>
          </cell>
          <cell r="I4627">
            <v>9.06</v>
          </cell>
        </row>
        <row r="4628">
          <cell r="A4628">
            <v>126540</v>
          </cell>
          <cell r="B4628" t="str">
            <v/>
          </cell>
          <cell r="C4628">
            <v>7.5</v>
          </cell>
          <cell r="D4628">
            <v>0</v>
          </cell>
          <cell r="E4628">
            <v>7.5</v>
          </cell>
          <cell r="F4628">
            <v>7.65</v>
          </cell>
          <cell r="G4628">
            <v>7.86</v>
          </cell>
          <cell r="H4628">
            <v>8.4600000000000009</v>
          </cell>
          <cell r="I4628">
            <v>9.06</v>
          </cell>
        </row>
        <row r="4629">
          <cell r="A4629">
            <v>126550</v>
          </cell>
          <cell r="B4629" t="str">
            <v/>
          </cell>
          <cell r="C4629">
            <v>7.5</v>
          </cell>
          <cell r="D4629">
            <v>0</v>
          </cell>
          <cell r="E4629">
            <v>7.5</v>
          </cell>
          <cell r="F4629">
            <v>7.65</v>
          </cell>
          <cell r="G4629">
            <v>7.86</v>
          </cell>
          <cell r="H4629">
            <v>8.4600000000000009</v>
          </cell>
          <cell r="I4629">
            <v>9.06</v>
          </cell>
        </row>
        <row r="4630">
          <cell r="A4630">
            <v>126560</v>
          </cell>
          <cell r="B4630" t="str">
            <v/>
          </cell>
          <cell r="C4630">
            <v>7.5</v>
          </cell>
          <cell r="D4630">
            <v>0</v>
          </cell>
          <cell r="E4630">
            <v>7.5</v>
          </cell>
          <cell r="F4630">
            <v>7.65</v>
          </cell>
          <cell r="G4630">
            <v>7.86</v>
          </cell>
          <cell r="H4630">
            <v>8.4600000000000009</v>
          </cell>
          <cell r="I4630">
            <v>9.06</v>
          </cell>
        </row>
        <row r="4631">
          <cell r="A4631">
            <v>126570</v>
          </cell>
          <cell r="B4631" t="str">
            <v/>
          </cell>
          <cell r="C4631">
            <v>7.5</v>
          </cell>
          <cell r="D4631">
            <v>0</v>
          </cell>
          <cell r="E4631">
            <v>7.5</v>
          </cell>
          <cell r="F4631">
            <v>7.65</v>
          </cell>
          <cell r="G4631">
            <v>7.86</v>
          </cell>
          <cell r="H4631">
            <v>8.4600000000000009</v>
          </cell>
          <cell r="I4631">
            <v>9.06</v>
          </cell>
        </row>
        <row r="4632">
          <cell r="A4632">
            <v>126580</v>
          </cell>
          <cell r="B4632" t="str">
            <v/>
          </cell>
          <cell r="C4632">
            <v>7.5</v>
          </cell>
          <cell r="D4632">
            <v>0</v>
          </cell>
          <cell r="E4632">
            <v>7.5</v>
          </cell>
          <cell r="F4632">
            <v>7.65</v>
          </cell>
          <cell r="G4632">
            <v>7.86</v>
          </cell>
          <cell r="H4632">
            <v>8.4600000000000009</v>
          </cell>
          <cell r="I4632">
            <v>9.06</v>
          </cell>
        </row>
        <row r="4633">
          <cell r="A4633">
            <v>126590</v>
          </cell>
          <cell r="B4633" t="str">
            <v/>
          </cell>
          <cell r="C4633">
            <v>7.5</v>
          </cell>
          <cell r="D4633">
            <v>0</v>
          </cell>
          <cell r="E4633">
            <v>7.5</v>
          </cell>
          <cell r="F4633">
            <v>7.65</v>
          </cell>
          <cell r="G4633">
            <v>7.86</v>
          </cell>
          <cell r="H4633">
            <v>8.4600000000000009</v>
          </cell>
          <cell r="I4633">
            <v>9.06</v>
          </cell>
        </row>
        <row r="4634">
          <cell r="A4634">
            <v>126600</v>
          </cell>
          <cell r="B4634" t="str">
            <v/>
          </cell>
          <cell r="C4634">
            <v>7.5</v>
          </cell>
          <cell r="D4634">
            <v>0</v>
          </cell>
          <cell r="E4634">
            <v>7.5</v>
          </cell>
          <cell r="F4634">
            <v>7.65</v>
          </cell>
          <cell r="G4634">
            <v>7.86</v>
          </cell>
          <cell r="H4634">
            <v>8.4600000000000009</v>
          </cell>
          <cell r="I4634">
            <v>9.06</v>
          </cell>
        </row>
        <row r="4635">
          <cell r="A4635">
            <v>126610</v>
          </cell>
          <cell r="B4635" t="str">
            <v/>
          </cell>
          <cell r="C4635">
            <v>7.5</v>
          </cell>
          <cell r="D4635">
            <v>0</v>
          </cell>
          <cell r="E4635">
            <v>7.5</v>
          </cell>
          <cell r="F4635">
            <v>7.65</v>
          </cell>
          <cell r="G4635">
            <v>7.86</v>
          </cell>
          <cell r="H4635">
            <v>8.4600000000000009</v>
          </cell>
          <cell r="I4635">
            <v>9.06</v>
          </cell>
        </row>
        <row r="4636">
          <cell r="A4636">
            <v>126620</v>
          </cell>
          <cell r="B4636" t="str">
            <v/>
          </cell>
          <cell r="C4636">
            <v>7.5</v>
          </cell>
          <cell r="D4636">
            <v>0</v>
          </cell>
          <cell r="E4636">
            <v>7.5</v>
          </cell>
          <cell r="F4636">
            <v>7.65</v>
          </cell>
          <cell r="G4636">
            <v>7.86</v>
          </cell>
          <cell r="H4636">
            <v>8.4600000000000009</v>
          </cell>
          <cell r="I4636">
            <v>9.06</v>
          </cell>
        </row>
        <row r="4637">
          <cell r="A4637">
            <v>126630</v>
          </cell>
          <cell r="B4637" t="str">
            <v/>
          </cell>
          <cell r="C4637">
            <v>7.5</v>
          </cell>
          <cell r="D4637">
            <v>0</v>
          </cell>
          <cell r="E4637">
            <v>7.5</v>
          </cell>
          <cell r="F4637">
            <v>7.65</v>
          </cell>
          <cell r="G4637">
            <v>7.86</v>
          </cell>
          <cell r="H4637">
            <v>8.4600000000000009</v>
          </cell>
          <cell r="I4637">
            <v>9.06</v>
          </cell>
        </row>
        <row r="4638">
          <cell r="A4638">
            <v>126640</v>
          </cell>
          <cell r="B4638" t="str">
            <v/>
          </cell>
          <cell r="C4638">
            <v>7.5</v>
          </cell>
          <cell r="D4638">
            <v>0</v>
          </cell>
          <cell r="E4638">
            <v>7.5</v>
          </cell>
          <cell r="F4638">
            <v>7.65</v>
          </cell>
          <cell r="G4638">
            <v>7.86</v>
          </cell>
          <cell r="H4638">
            <v>8.4600000000000009</v>
          </cell>
          <cell r="I4638">
            <v>9.06</v>
          </cell>
        </row>
        <row r="4639">
          <cell r="A4639">
            <v>126650</v>
          </cell>
          <cell r="B4639" t="str">
            <v/>
          </cell>
          <cell r="C4639">
            <v>7.5</v>
          </cell>
          <cell r="D4639">
            <v>0</v>
          </cell>
          <cell r="E4639">
            <v>7.5</v>
          </cell>
          <cell r="F4639">
            <v>7.65</v>
          </cell>
          <cell r="G4639">
            <v>7.86</v>
          </cell>
          <cell r="H4639">
            <v>8.4600000000000009</v>
          </cell>
          <cell r="I4639">
            <v>9.06</v>
          </cell>
        </row>
        <row r="4640">
          <cell r="A4640">
            <v>126660</v>
          </cell>
          <cell r="B4640" t="str">
            <v/>
          </cell>
          <cell r="C4640">
            <v>7.5</v>
          </cell>
          <cell r="D4640">
            <v>0</v>
          </cell>
          <cell r="E4640">
            <v>7.5</v>
          </cell>
          <cell r="F4640">
            <v>7.65</v>
          </cell>
          <cell r="G4640">
            <v>7.86</v>
          </cell>
          <cell r="H4640">
            <v>8.4600000000000009</v>
          </cell>
          <cell r="I4640">
            <v>9.06</v>
          </cell>
        </row>
        <row r="4641">
          <cell r="A4641">
            <v>126670</v>
          </cell>
          <cell r="B4641" t="str">
            <v/>
          </cell>
          <cell r="C4641">
            <v>7.5</v>
          </cell>
          <cell r="D4641">
            <v>0</v>
          </cell>
          <cell r="E4641">
            <v>7.5</v>
          </cell>
          <cell r="F4641">
            <v>7.65</v>
          </cell>
          <cell r="G4641">
            <v>7.86</v>
          </cell>
          <cell r="H4641">
            <v>8.4600000000000009</v>
          </cell>
          <cell r="I4641">
            <v>9.06</v>
          </cell>
        </row>
        <row r="4642">
          <cell r="A4642">
            <v>126680</v>
          </cell>
          <cell r="B4642" t="str">
            <v/>
          </cell>
          <cell r="C4642">
            <v>7.5</v>
          </cell>
          <cell r="D4642">
            <v>0</v>
          </cell>
          <cell r="E4642">
            <v>7.5</v>
          </cell>
          <cell r="F4642">
            <v>7.65</v>
          </cell>
          <cell r="G4642">
            <v>7.86</v>
          </cell>
          <cell r="H4642">
            <v>8.4600000000000009</v>
          </cell>
          <cell r="I4642">
            <v>9.06</v>
          </cell>
        </row>
        <row r="4643">
          <cell r="A4643">
            <v>126690</v>
          </cell>
          <cell r="B4643" t="str">
            <v/>
          </cell>
          <cell r="C4643">
            <v>7.5</v>
          </cell>
          <cell r="D4643">
            <v>0</v>
          </cell>
          <cell r="E4643">
            <v>7.5</v>
          </cell>
          <cell r="F4643">
            <v>7.65</v>
          </cell>
          <cell r="G4643">
            <v>7.86</v>
          </cell>
          <cell r="H4643">
            <v>8.4600000000000009</v>
          </cell>
          <cell r="I4643">
            <v>9.06</v>
          </cell>
        </row>
        <row r="4644">
          <cell r="A4644">
            <v>126700</v>
          </cell>
          <cell r="B4644" t="str">
            <v/>
          </cell>
          <cell r="C4644">
            <v>7.5</v>
          </cell>
          <cell r="D4644">
            <v>0</v>
          </cell>
          <cell r="E4644">
            <v>7.5</v>
          </cell>
          <cell r="F4644">
            <v>7.65</v>
          </cell>
          <cell r="G4644">
            <v>7.86</v>
          </cell>
          <cell r="H4644">
            <v>8.4600000000000009</v>
          </cell>
          <cell r="I4644">
            <v>9.06</v>
          </cell>
        </row>
        <row r="4645">
          <cell r="A4645">
            <v>126710</v>
          </cell>
          <cell r="B4645" t="str">
            <v/>
          </cell>
          <cell r="C4645">
            <v>7.5</v>
          </cell>
          <cell r="D4645">
            <v>0</v>
          </cell>
          <cell r="E4645">
            <v>7.5</v>
          </cell>
          <cell r="F4645">
            <v>7.65</v>
          </cell>
          <cell r="G4645">
            <v>7.86</v>
          </cell>
          <cell r="H4645">
            <v>8.4600000000000009</v>
          </cell>
          <cell r="I4645">
            <v>9.06</v>
          </cell>
        </row>
        <row r="4646">
          <cell r="A4646">
            <v>126720</v>
          </cell>
          <cell r="B4646" t="str">
            <v/>
          </cell>
          <cell r="C4646">
            <v>7.5</v>
          </cell>
          <cell r="D4646">
            <v>0</v>
          </cell>
          <cell r="E4646">
            <v>7.5</v>
          </cell>
          <cell r="F4646">
            <v>7.65</v>
          </cell>
          <cell r="G4646">
            <v>7.86</v>
          </cell>
          <cell r="H4646">
            <v>8.4600000000000009</v>
          </cell>
          <cell r="I4646">
            <v>9.06</v>
          </cell>
        </row>
        <row r="4647">
          <cell r="A4647">
            <v>126730</v>
          </cell>
          <cell r="B4647" t="str">
            <v/>
          </cell>
          <cell r="C4647">
            <v>7.5</v>
          </cell>
          <cell r="D4647">
            <v>0</v>
          </cell>
          <cell r="E4647">
            <v>7.5</v>
          </cell>
          <cell r="F4647">
            <v>7.65</v>
          </cell>
          <cell r="G4647">
            <v>7.86</v>
          </cell>
          <cell r="H4647">
            <v>8.4600000000000009</v>
          </cell>
          <cell r="I4647">
            <v>9.06</v>
          </cell>
        </row>
        <row r="4648">
          <cell r="A4648">
            <v>126740</v>
          </cell>
          <cell r="B4648" t="str">
            <v/>
          </cell>
          <cell r="C4648">
            <v>7.5</v>
          </cell>
          <cell r="D4648">
            <v>0</v>
          </cell>
          <cell r="E4648">
            <v>7.5</v>
          </cell>
          <cell r="F4648">
            <v>7.65</v>
          </cell>
          <cell r="G4648">
            <v>7.86</v>
          </cell>
          <cell r="H4648">
            <v>8.4600000000000009</v>
          </cell>
          <cell r="I4648">
            <v>9.06</v>
          </cell>
        </row>
        <row r="4649">
          <cell r="A4649">
            <v>126750</v>
          </cell>
          <cell r="B4649" t="str">
            <v/>
          </cell>
          <cell r="C4649">
            <v>7.5</v>
          </cell>
          <cell r="D4649">
            <v>0</v>
          </cell>
          <cell r="E4649">
            <v>7.5</v>
          </cell>
          <cell r="F4649">
            <v>7.65</v>
          </cell>
          <cell r="G4649">
            <v>7.86</v>
          </cell>
          <cell r="H4649">
            <v>8.4600000000000009</v>
          </cell>
          <cell r="I4649">
            <v>9.06</v>
          </cell>
        </row>
        <row r="4650">
          <cell r="A4650">
            <v>126759</v>
          </cell>
          <cell r="B4650" t="str">
            <v/>
          </cell>
          <cell r="C4650">
            <v>7.5</v>
          </cell>
          <cell r="D4650">
            <v>0</v>
          </cell>
          <cell r="E4650">
            <v>7.5</v>
          </cell>
          <cell r="F4650">
            <v>7.65</v>
          </cell>
          <cell r="G4650">
            <v>7.86</v>
          </cell>
          <cell r="H4650">
            <v>8.4600000000000009</v>
          </cell>
          <cell r="I4650">
            <v>9.06</v>
          </cell>
        </row>
        <row r="4651">
          <cell r="A4651">
            <v>126760</v>
          </cell>
          <cell r="B4651" t="str">
            <v/>
          </cell>
          <cell r="C4651">
            <v>7.5</v>
          </cell>
          <cell r="D4651">
            <v>0</v>
          </cell>
          <cell r="E4651">
            <v>7.5</v>
          </cell>
          <cell r="F4651">
            <v>7.65</v>
          </cell>
          <cell r="G4651">
            <v>7.86</v>
          </cell>
          <cell r="H4651">
            <v>8.4600000000000009</v>
          </cell>
          <cell r="I4651">
            <v>9.06</v>
          </cell>
        </row>
        <row r="4652">
          <cell r="A4652">
            <v>126770</v>
          </cell>
          <cell r="B4652" t="str">
            <v/>
          </cell>
          <cell r="C4652">
            <v>7.5</v>
          </cell>
          <cell r="D4652">
            <v>0</v>
          </cell>
          <cell r="E4652">
            <v>7.5</v>
          </cell>
          <cell r="F4652">
            <v>7.65</v>
          </cell>
          <cell r="G4652">
            <v>7.86</v>
          </cell>
          <cell r="H4652">
            <v>8.4600000000000009</v>
          </cell>
          <cell r="I4652">
            <v>9.06</v>
          </cell>
        </row>
        <row r="4653">
          <cell r="A4653">
            <v>126777.4</v>
          </cell>
          <cell r="B4653" t="str">
            <v>BS</v>
          </cell>
          <cell r="C4653">
            <v>7.5</v>
          </cell>
          <cell r="D4653">
            <v>0</v>
          </cell>
          <cell r="E4653">
            <v>7.5</v>
          </cell>
          <cell r="F4653">
            <v>7.65</v>
          </cell>
          <cell r="G4653">
            <v>7.86</v>
          </cell>
          <cell r="H4653">
            <v>8.4600000000000009</v>
          </cell>
          <cell r="I4653">
            <v>9.06</v>
          </cell>
        </row>
        <row r="4654">
          <cell r="A4654">
            <v>126780</v>
          </cell>
          <cell r="B4654" t="str">
            <v/>
          </cell>
          <cell r="C4654">
            <v>7.5</v>
          </cell>
          <cell r="D4654">
            <v>0</v>
          </cell>
          <cell r="E4654">
            <v>7.5</v>
          </cell>
          <cell r="F4654">
            <v>7.65</v>
          </cell>
          <cell r="G4654">
            <v>7.86</v>
          </cell>
          <cell r="H4654">
            <v>8.4600000000000009</v>
          </cell>
          <cell r="I4654">
            <v>9.06</v>
          </cell>
        </row>
        <row r="4655">
          <cell r="A4655">
            <v>126790</v>
          </cell>
          <cell r="B4655" t="str">
            <v/>
          </cell>
          <cell r="C4655">
            <v>7.5</v>
          </cell>
          <cell r="D4655">
            <v>0</v>
          </cell>
          <cell r="E4655">
            <v>7.5</v>
          </cell>
          <cell r="F4655">
            <v>7.65</v>
          </cell>
          <cell r="G4655">
            <v>7.86</v>
          </cell>
          <cell r="H4655">
            <v>8.4600000000000009</v>
          </cell>
          <cell r="I4655">
            <v>9.06</v>
          </cell>
        </row>
        <row r="4656">
          <cell r="A4656">
            <v>126800</v>
          </cell>
          <cell r="B4656" t="str">
            <v/>
          </cell>
          <cell r="C4656">
            <v>7.5</v>
          </cell>
          <cell r="D4656">
            <v>0</v>
          </cell>
          <cell r="E4656">
            <v>7.5</v>
          </cell>
          <cell r="F4656">
            <v>7.65</v>
          </cell>
          <cell r="G4656">
            <v>7.86</v>
          </cell>
          <cell r="H4656">
            <v>8.4600000000000009</v>
          </cell>
          <cell r="I4656">
            <v>9.06</v>
          </cell>
        </row>
        <row r="4657">
          <cell r="A4657">
            <v>126807.4</v>
          </cell>
          <cell r="B4657" t="str">
            <v>PX</v>
          </cell>
          <cell r="C4657">
            <v>7.5</v>
          </cell>
          <cell r="D4657">
            <v>0</v>
          </cell>
          <cell r="E4657">
            <v>7.5</v>
          </cell>
          <cell r="F4657">
            <v>7.65</v>
          </cell>
          <cell r="G4657">
            <v>7.86</v>
          </cell>
          <cell r="H4657">
            <v>8.4600000000000009</v>
          </cell>
          <cell r="I4657">
            <v>9.06</v>
          </cell>
        </row>
        <row r="4658">
          <cell r="A4658">
            <v>126810</v>
          </cell>
          <cell r="B4658" t="str">
            <v/>
          </cell>
          <cell r="C4658">
            <v>7.5</v>
          </cell>
          <cell r="D4658">
            <v>0.05</v>
          </cell>
          <cell r="E4658">
            <v>7.55</v>
          </cell>
          <cell r="F4658">
            <v>7.7</v>
          </cell>
          <cell r="G4658">
            <v>7.91</v>
          </cell>
          <cell r="H4658">
            <v>8.51</v>
          </cell>
          <cell r="I4658">
            <v>9.11</v>
          </cell>
        </row>
        <row r="4659">
          <cell r="A4659">
            <v>126820</v>
          </cell>
          <cell r="B4659" t="str">
            <v/>
          </cell>
          <cell r="C4659">
            <v>7.5</v>
          </cell>
          <cell r="D4659">
            <v>0.25</v>
          </cell>
          <cell r="E4659">
            <v>7.75</v>
          </cell>
          <cell r="F4659">
            <v>7.9</v>
          </cell>
          <cell r="G4659">
            <v>8.1100000000000012</v>
          </cell>
          <cell r="H4659">
            <v>8.7100000000000009</v>
          </cell>
          <cell r="I4659">
            <v>9.31</v>
          </cell>
        </row>
        <row r="4660">
          <cell r="A4660">
            <v>126822.39999999999</v>
          </cell>
          <cell r="B4660" t="str">
            <v>PC</v>
          </cell>
          <cell r="C4660">
            <v>7.5</v>
          </cell>
          <cell r="D4660">
            <v>0.3</v>
          </cell>
          <cell r="E4660">
            <v>7.8</v>
          </cell>
          <cell r="F4660">
            <v>7.95</v>
          </cell>
          <cell r="G4660">
            <v>8.16</v>
          </cell>
          <cell r="H4660">
            <v>8.76</v>
          </cell>
          <cell r="I4660">
            <v>9.36</v>
          </cell>
        </row>
        <row r="4661">
          <cell r="A4661">
            <v>126830</v>
          </cell>
          <cell r="B4661" t="str">
            <v/>
          </cell>
          <cell r="C4661">
            <v>7.5</v>
          </cell>
          <cell r="D4661">
            <v>0.45</v>
          </cell>
          <cell r="E4661">
            <v>7.95</v>
          </cell>
          <cell r="F4661">
            <v>8.1</v>
          </cell>
          <cell r="G4661">
            <v>8.31</v>
          </cell>
          <cell r="H4661">
            <v>8.91</v>
          </cell>
          <cell r="I4661">
            <v>9.51</v>
          </cell>
        </row>
        <row r="4662">
          <cell r="A4662">
            <v>126837.4</v>
          </cell>
          <cell r="B4662" t="str">
            <v>PY - MSE</v>
          </cell>
          <cell r="C4662">
            <v>7.5</v>
          </cell>
          <cell r="D4662">
            <v>0.6</v>
          </cell>
          <cell r="E4662">
            <v>8.1</v>
          </cell>
          <cell r="F4662">
            <v>8.25</v>
          </cell>
          <cell r="G4662">
            <v>8.4600000000000009</v>
          </cell>
          <cell r="H4662">
            <v>9.06</v>
          </cell>
          <cell r="I4662">
            <v>9.66</v>
          </cell>
        </row>
        <row r="4663">
          <cell r="A4663">
            <v>126840</v>
          </cell>
          <cell r="B4663" t="str">
            <v/>
          </cell>
          <cell r="C4663">
            <v>7.5</v>
          </cell>
          <cell r="D4663">
            <v>0.6</v>
          </cell>
          <cell r="E4663">
            <v>8.1</v>
          </cell>
          <cell r="F4663">
            <v>8.25</v>
          </cell>
          <cell r="G4663">
            <v>8.4600000000000009</v>
          </cell>
          <cell r="H4663">
            <v>9.06</v>
          </cell>
          <cell r="I4663">
            <v>9.66</v>
          </cell>
        </row>
        <row r="4664">
          <cell r="A4664">
            <v>126850</v>
          </cell>
          <cell r="B4664" t="str">
            <v/>
          </cell>
          <cell r="C4664">
            <v>7.5</v>
          </cell>
          <cell r="D4664">
            <v>0.6</v>
          </cell>
          <cell r="E4664">
            <v>8.1</v>
          </cell>
          <cell r="F4664">
            <v>8.25</v>
          </cell>
          <cell r="G4664">
            <v>8.4600000000000009</v>
          </cell>
          <cell r="H4664">
            <v>9.06</v>
          </cell>
          <cell r="I4664">
            <v>9.66</v>
          </cell>
        </row>
        <row r="4665">
          <cell r="A4665">
            <v>126860</v>
          </cell>
          <cell r="B4665" t="str">
            <v/>
          </cell>
          <cell r="C4665">
            <v>7.5</v>
          </cell>
          <cell r="D4665">
            <v>0.6</v>
          </cell>
          <cell r="E4665">
            <v>8.1</v>
          </cell>
          <cell r="F4665">
            <v>8.25</v>
          </cell>
          <cell r="G4665">
            <v>8.4600000000000009</v>
          </cell>
          <cell r="H4665">
            <v>9.06</v>
          </cell>
          <cell r="I4665">
            <v>9.66</v>
          </cell>
        </row>
        <row r="4666">
          <cell r="A4666">
            <v>126870</v>
          </cell>
          <cell r="B4666" t="str">
            <v/>
          </cell>
          <cell r="C4666">
            <v>7.5</v>
          </cell>
          <cell r="D4666">
            <v>0.6</v>
          </cell>
          <cell r="E4666">
            <v>8.1</v>
          </cell>
          <cell r="F4666">
            <v>8.25</v>
          </cell>
          <cell r="G4666">
            <v>8.4600000000000009</v>
          </cell>
          <cell r="H4666">
            <v>9.06</v>
          </cell>
          <cell r="I4666">
            <v>9.66</v>
          </cell>
        </row>
        <row r="4667">
          <cell r="A4667">
            <v>126880</v>
          </cell>
          <cell r="B4667" t="str">
            <v/>
          </cell>
          <cell r="C4667">
            <v>7.5</v>
          </cell>
          <cell r="D4667">
            <v>0.6</v>
          </cell>
          <cell r="E4667">
            <v>8.1</v>
          </cell>
          <cell r="F4667">
            <v>8.25</v>
          </cell>
          <cell r="G4667">
            <v>8.4600000000000009</v>
          </cell>
          <cell r="H4667">
            <v>9.06</v>
          </cell>
          <cell r="I4667">
            <v>9.66</v>
          </cell>
        </row>
        <row r="4668">
          <cell r="A4668">
            <v>126890</v>
          </cell>
          <cell r="B4668" t="str">
            <v/>
          </cell>
          <cell r="C4668">
            <v>7.5</v>
          </cell>
          <cell r="D4668">
            <v>0.6</v>
          </cell>
          <cell r="E4668">
            <v>8.1</v>
          </cell>
          <cell r="F4668">
            <v>8.25</v>
          </cell>
          <cell r="G4668">
            <v>8.4600000000000009</v>
          </cell>
          <cell r="H4668">
            <v>9.06</v>
          </cell>
          <cell r="I4668">
            <v>9.66</v>
          </cell>
        </row>
        <row r="4669">
          <cell r="A4669">
            <v>126900</v>
          </cell>
          <cell r="B4669" t="str">
            <v/>
          </cell>
          <cell r="C4669">
            <v>7.5</v>
          </cell>
          <cell r="D4669">
            <v>0.6</v>
          </cell>
          <cell r="E4669">
            <v>8.1</v>
          </cell>
          <cell r="F4669">
            <v>8.25</v>
          </cell>
          <cell r="G4669">
            <v>8.4600000000000009</v>
          </cell>
          <cell r="H4669">
            <v>9.06</v>
          </cell>
          <cell r="I4669">
            <v>9.66</v>
          </cell>
        </row>
        <row r="4670">
          <cell r="A4670">
            <v>126910</v>
          </cell>
          <cell r="B4670" t="str">
            <v/>
          </cell>
          <cell r="C4670">
            <v>7.5</v>
          </cell>
          <cell r="D4670">
            <v>0.6</v>
          </cell>
          <cell r="E4670">
            <v>8.1</v>
          </cell>
          <cell r="F4670">
            <v>8.25</v>
          </cell>
          <cell r="G4670">
            <v>8.4600000000000009</v>
          </cell>
          <cell r="H4670">
            <v>9.06</v>
          </cell>
          <cell r="I4670">
            <v>9.66</v>
          </cell>
        </row>
        <row r="4671">
          <cell r="A4671">
            <v>126920</v>
          </cell>
          <cell r="B4671" t="str">
            <v/>
          </cell>
          <cell r="C4671">
            <v>7.5</v>
          </cell>
          <cell r="D4671">
            <v>0.6</v>
          </cell>
          <cell r="E4671">
            <v>8.1</v>
          </cell>
          <cell r="F4671">
            <v>8.25</v>
          </cell>
          <cell r="G4671">
            <v>8.4600000000000009</v>
          </cell>
          <cell r="H4671">
            <v>9.06</v>
          </cell>
          <cell r="I4671">
            <v>9.66</v>
          </cell>
        </row>
        <row r="4672">
          <cell r="A4672">
            <v>126930</v>
          </cell>
          <cell r="B4672" t="str">
            <v/>
          </cell>
          <cell r="C4672">
            <v>7.5</v>
          </cell>
          <cell r="D4672">
            <v>0.6</v>
          </cell>
          <cell r="E4672">
            <v>8.1</v>
          </cell>
          <cell r="F4672">
            <v>8.25</v>
          </cell>
          <cell r="G4672">
            <v>8.4600000000000009</v>
          </cell>
          <cell r="H4672">
            <v>9.06</v>
          </cell>
          <cell r="I4672">
            <v>9.66</v>
          </cell>
        </row>
        <row r="4673">
          <cell r="A4673">
            <v>126940</v>
          </cell>
          <cell r="B4673" t="str">
            <v/>
          </cell>
          <cell r="C4673">
            <v>7.5</v>
          </cell>
          <cell r="D4673">
            <v>0.6</v>
          </cell>
          <cell r="E4673">
            <v>8.1</v>
          </cell>
          <cell r="F4673">
            <v>8.25</v>
          </cell>
          <cell r="G4673">
            <v>8.4600000000000009</v>
          </cell>
          <cell r="H4673">
            <v>9.06</v>
          </cell>
          <cell r="I4673">
            <v>9.66</v>
          </cell>
        </row>
        <row r="4674">
          <cell r="A4674">
            <v>126950</v>
          </cell>
          <cell r="B4674" t="str">
            <v/>
          </cell>
          <cell r="C4674">
            <v>7.5</v>
          </cell>
          <cell r="D4674">
            <v>0.6</v>
          </cell>
          <cell r="E4674">
            <v>8.1</v>
          </cell>
          <cell r="F4674">
            <v>8.25</v>
          </cell>
          <cell r="G4674">
            <v>8.4600000000000009</v>
          </cell>
          <cell r="H4674">
            <v>9.06</v>
          </cell>
          <cell r="I4674">
            <v>9.66</v>
          </cell>
        </row>
        <row r="4675">
          <cell r="A4675">
            <v>126960</v>
          </cell>
          <cell r="B4675" t="str">
            <v/>
          </cell>
          <cell r="C4675">
            <v>7.5</v>
          </cell>
          <cell r="D4675">
            <v>0.6</v>
          </cell>
          <cell r="E4675">
            <v>8.1</v>
          </cell>
          <cell r="F4675">
            <v>8.25</v>
          </cell>
          <cell r="G4675">
            <v>8.4600000000000009</v>
          </cell>
          <cell r="H4675">
            <v>9.06</v>
          </cell>
          <cell r="I4675">
            <v>9.66</v>
          </cell>
        </row>
        <row r="4676">
          <cell r="A4676">
            <v>126970</v>
          </cell>
          <cell r="B4676" t="str">
            <v/>
          </cell>
          <cell r="C4676">
            <v>7.5</v>
          </cell>
          <cell r="D4676">
            <v>0.6</v>
          </cell>
          <cell r="E4676">
            <v>8.1</v>
          </cell>
          <cell r="F4676">
            <v>8.25</v>
          </cell>
          <cell r="G4676">
            <v>8.4600000000000009</v>
          </cell>
          <cell r="H4676">
            <v>9.06</v>
          </cell>
          <cell r="I4676">
            <v>9.66</v>
          </cell>
        </row>
        <row r="4677">
          <cell r="A4677">
            <v>126980</v>
          </cell>
          <cell r="B4677" t="str">
            <v/>
          </cell>
          <cell r="C4677">
            <v>7.5</v>
          </cell>
          <cell r="D4677">
            <v>0.6</v>
          </cell>
          <cell r="E4677">
            <v>8.1</v>
          </cell>
          <cell r="F4677">
            <v>8.25</v>
          </cell>
          <cell r="G4677">
            <v>8.4600000000000009</v>
          </cell>
          <cell r="H4677">
            <v>9.06</v>
          </cell>
          <cell r="I4677">
            <v>9.66</v>
          </cell>
        </row>
        <row r="4678">
          <cell r="A4678">
            <v>126990</v>
          </cell>
          <cell r="B4678" t="str">
            <v/>
          </cell>
          <cell r="C4678">
            <v>7.5</v>
          </cell>
          <cell r="D4678">
            <v>0.6</v>
          </cell>
          <cell r="E4678">
            <v>8.1</v>
          </cell>
          <cell r="F4678">
            <v>8.25</v>
          </cell>
          <cell r="G4678">
            <v>8.4600000000000009</v>
          </cell>
          <cell r="H4678">
            <v>9.06</v>
          </cell>
          <cell r="I4678">
            <v>9.66</v>
          </cell>
        </row>
        <row r="4679">
          <cell r="A4679">
            <v>127000</v>
          </cell>
          <cell r="B4679" t="str">
            <v/>
          </cell>
          <cell r="C4679">
            <v>7.5</v>
          </cell>
          <cell r="D4679">
            <v>0.6</v>
          </cell>
          <cell r="E4679">
            <v>8.1</v>
          </cell>
          <cell r="F4679">
            <v>8.25</v>
          </cell>
          <cell r="G4679">
            <v>8.4600000000000009</v>
          </cell>
          <cell r="H4679">
            <v>9.06</v>
          </cell>
          <cell r="I4679">
            <v>9.66</v>
          </cell>
        </row>
        <row r="4698">
          <cell r="A4698">
            <v>127000</v>
          </cell>
          <cell r="B4698" t="str">
            <v/>
          </cell>
          <cell r="C4698">
            <v>7.5</v>
          </cell>
          <cell r="D4698">
            <v>0.6</v>
          </cell>
          <cell r="E4698">
            <v>8.1</v>
          </cell>
          <cell r="F4698">
            <v>8.25</v>
          </cell>
          <cell r="G4698">
            <v>8.4600000000000009</v>
          </cell>
          <cell r="H4698">
            <v>9.06</v>
          </cell>
          <cell r="I4698">
            <v>9.66</v>
          </cell>
        </row>
        <row r="4699">
          <cell r="A4699">
            <v>127010</v>
          </cell>
          <cell r="B4699" t="str">
            <v/>
          </cell>
          <cell r="C4699">
            <v>7.5</v>
          </cell>
          <cell r="D4699">
            <v>0.6</v>
          </cell>
          <cell r="E4699">
            <v>8.1</v>
          </cell>
          <cell r="F4699">
            <v>8.25</v>
          </cell>
          <cell r="G4699">
            <v>8.4600000000000009</v>
          </cell>
          <cell r="H4699">
            <v>9.06</v>
          </cell>
          <cell r="I4699">
            <v>9.66</v>
          </cell>
        </row>
        <row r="4700">
          <cell r="A4700">
            <v>127020</v>
          </cell>
          <cell r="B4700" t="str">
            <v/>
          </cell>
          <cell r="C4700">
            <v>7.5</v>
          </cell>
          <cell r="D4700">
            <v>0.6</v>
          </cell>
          <cell r="E4700">
            <v>8.1</v>
          </cell>
          <cell r="F4700">
            <v>8.25</v>
          </cell>
          <cell r="G4700">
            <v>8.4600000000000009</v>
          </cell>
          <cell r="H4700">
            <v>9.06</v>
          </cell>
          <cell r="I4700">
            <v>9.66</v>
          </cell>
        </row>
        <row r="4701">
          <cell r="A4701">
            <v>127030</v>
          </cell>
          <cell r="B4701" t="str">
            <v/>
          </cell>
          <cell r="C4701">
            <v>7.5</v>
          </cell>
          <cell r="D4701">
            <v>0.6</v>
          </cell>
          <cell r="E4701">
            <v>8.1</v>
          </cell>
          <cell r="F4701">
            <v>8.25</v>
          </cell>
          <cell r="G4701">
            <v>8.4600000000000009</v>
          </cell>
          <cell r="H4701">
            <v>9.06</v>
          </cell>
          <cell r="I4701">
            <v>9.66</v>
          </cell>
        </row>
        <row r="4702">
          <cell r="A4702">
            <v>127040</v>
          </cell>
          <cell r="B4702" t="str">
            <v/>
          </cell>
          <cell r="C4702">
            <v>7.5</v>
          </cell>
          <cell r="D4702">
            <v>0.6</v>
          </cell>
          <cell r="E4702">
            <v>8.1</v>
          </cell>
          <cell r="F4702">
            <v>8.25</v>
          </cell>
          <cell r="G4702">
            <v>8.4600000000000009</v>
          </cell>
          <cell r="H4702">
            <v>9.06</v>
          </cell>
          <cell r="I4702">
            <v>9.66</v>
          </cell>
        </row>
        <row r="4703">
          <cell r="A4703">
            <v>127050</v>
          </cell>
          <cell r="B4703" t="str">
            <v/>
          </cell>
          <cell r="C4703">
            <v>7.5</v>
          </cell>
          <cell r="D4703">
            <v>0.6</v>
          </cell>
          <cell r="E4703">
            <v>8.1</v>
          </cell>
          <cell r="F4703">
            <v>8.25</v>
          </cell>
          <cell r="G4703">
            <v>8.4600000000000009</v>
          </cell>
          <cell r="H4703">
            <v>9.06</v>
          </cell>
          <cell r="I4703">
            <v>9.66</v>
          </cell>
        </row>
        <row r="4704">
          <cell r="A4704">
            <v>127060</v>
          </cell>
          <cell r="B4704" t="str">
            <v/>
          </cell>
          <cell r="C4704">
            <v>7.5</v>
          </cell>
          <cell r="D4704">
            <v>0.6</v>
          </cell>
          <cell r="E4704">
            <v>8.1</v>
          </cell>
          <cell r="F4704">
            <v>8.25</v>
          </cell>
          <cell r="G4704">
            <v>8.4600000000000009</v>
          </cell>
          <cell r="H4704">
            <v>9.06</v>
          </cell>
          <cell r="I4704">
            <v>9.66</v>
          </cell>
        </row>
        <row r="4705">
          <cell r="A4705">
            <v>127070</v>
          </cell>
          <cell r="B4705" t="str">
            <v/>
          </cell>
          <cell r="C4705">
            <v>7.5</v>
          </cell>
          <cell r="D4705">
            <v>0.6</v>
          </cell>
          <cell r="E4705">
            <v>8.1</v>
          </cell>
          <cell r="F4705">
            <v>8.25</v>
          </cell>
          <cell r="G4705">
            <v>8.4600000000000009</v>
          </cell>
          <cell r="H4705">
            <v>9.06</v>
          </cell>
          <cell r="I4705">
            <v>9.66</v>
          </cell>
        </row>
        <row r="4706">
          <cell r="A4706">
            <v>127080</v>
          </cell>
          <cell r="B4706" t="str">
            <v/>
          </cell>
          <cell r="C4706">
            <v>7.5</v>
          </cell>
          <cell r="D4706">
            <v>0.6</v>
          </cell>
          <cell r="E4706">
            <v>8.1</v>
          </cell>
          <cell r="F4706">
            <v>8.25</v>
          </cell>
          <cell r="G4706">
            <v>8.4600000000000009</v>
          </cell>
          <cell r="H4706">
            <v>9.06</v>
          </cell>
          <cell r="I4706">
            <v>9.66</v>
          </cell>
        </row>
        <row r="4707">
          <cell r="A4707">
            <v>127090</v>
          </cell>
          <cell r="B4707" t="str">
            <v/>
          </cell>
          <cell r="C4707">
            <v>7.5</v>
          </cell>
          <cell r="D4707">
            <v>0.6</v>
          </cell>
          <cell r="E4707">
            <v>8.1</v>
          </cell>
          <cell r="F4707">
            <v>8.25</v>
          </cell>
          <cell r="G4707">
            <v>8.4600000000000009</v>
          </cell>
          <cell r="H4707">
            <v>9.06</v>
          </cell>
          <cell r="I4707">
            <v>9.66</v>
          </cell>
        </row>
        <row r="4708">
          <cell r="A4708">
            <v>127100</v>
          </cell>
          <cell r="B4708" t="str">
            <v/>
          </cell>
          <cell r="C4708">
            <v>7.5</v>
          </cell>
          <cell r="D4708">
            <v>0.6</v>
          </cell>
          <cell r="E4708">
            <v>8.1</v>
          </cell>
          <cell r="F4708">
            <v>8.25</v>
          </cell>
          <cell r="G4708">
            <v>8.4600000000000009</v>
          </cell>
          <cell r="H4708">
            <v>9.06</v>
          </cell>
          <cell r="I4708">
            <v>9.66</v>
          </cell>
        </row>
        <row r="4709">
          <cell r="A4709">
            <v>127110</v>
          </cell>
          <cell r="B4709" t="str">
            <v/>
          </cell>
          <cell r="C4709">
            <v>7.5</v>
          </cell>
          <cell r="D4709">
            <v>0.6</v>
          </cell>
          <cell r="E4709">
            <v>8.1</v>
          </cell>
          <cell r="F4709">
            <v>8.25</v>
          </cell>
          <cell r="G4709">
            <v>8.4600000000000009</v>
          </cell>
          <cell r="H4709">
            <v>9.06</v>
          </cell>
          <cell r="I4709">
            <v>9.66</v>
          </cell>
        </row>
        <row r="4710">
          <cell r="A4710">
            <v>127120</v>
          </cell>
          <cell r="B4710" t="str">
            <v/>
          </cell>
          <cell r="C4710">
            <v>7.5</v>
          </cell>
          <cell r="D4710">
            <v>0.6</v>
          </cell>
          <cell r="E4710">
            <v>8.1</v>
          </cell>
          <cell r="F4710">
            <v>8.25</v>
          </cell>
          <cell r="G4710">
            <v>8.4600000000000009</v>
          </cell>
          <cell r="H4710">
            <v>9.06</v>
          </cell>
          <cell r="I4710">
            <v>9.66</v>
          </cell>
        </row>
        <row r="4711">
          <cell r="A4711">
            <v>127130</v>
          </cell>
          <cell r="B4711" t="str">
            <v/>
          </cell>
          <cell r="C4711">
            <v>7.5</v>
          </cell>
          <cell r="D4711">
            <v>0.6</v>
          </cell>
          <cell r="E4711">
            <v>8.1</v>
          </cell>
          <cell r="F4711">
            <v>8.25</v>
          </cell>
          <cell r="G4711">
            <v>8.4600000000000009</v>
          </cell>
          <cell r="H4711">
            <v>9.06</v>
          </cell>
          <cell r="I4711">
            <v>9.66</v>
          </cell>
        </row>
        <row r="4712">
          <cell r="A4712">
            <v>127140</v>
          </cell>
          <cell r="B4712" t="str">
            <v/>
          </cell>
          <cell r="C4712">
            <v>7.5</v>
          </cell>
          <cell r="D4712">
            <v>0.6</v>
          </cell>
          <cell r="E4712">
            <v>8.1</v>
          </cell>
          <cell r="F4712">
            <v>8.25</v>
          </cell>
          <cell r="G4712">
            <v>8.4600000000000009</v>
          </cell>
          <cell r="H4712">
            <v>9.06</v>
          </cell>
          <cell r="I4712">
            <v>9.66</v>
          </cell>
        </row>
        <row r="4713">
          <cell r="A4713">
            <v>127150</v>
          </cell>
          <cell r="B4713" t="str">
            <v/>
          </cell>
          <cell r="C4713">
            <v>7.5</v>
          </cell>
          <cell r="D4713">
            <v>0.6</v>
          </cell>
          <cell r="E4713">
            <v>8.1</v>
          </cell>
          <cell r="F4713">
            <v>8.25</v>
          </cell>
          <cell r="G4713">
            <v>8.4600000000000009</v>
          </cell>
          <cell r="H4713">
            <v>9.06</v>
          </cell>
          <cell r="I4713">
            <v>9.66</v>
          </cell>
        </row>
        <row r="4714">
          <cell r="A4714">
            <v>127160</v>
          </cell>
          <cell r="B4714" t="str">
            <v/>
          </cell>
          <cell r="C4714">
            <v>7.5</v>
          </cell>
          <cell r="D4714">
            <v>0.6</v>
          </cell>
          <cell r="E4714">
            <v>8.1</v>
          </cell>
          <cell r="F4714">
            <v>8.25</v>
          </cell>
          <cell r="G4714">
            <v>8.4600000000000009</v>
          </cell>
          <cell r="H4714">
            <v>9.06</v>
          </cell>
          <cell r="I4714">
            <v>9.66</v>
          </cell>
        </row>
        <row r="4715">
          <cell r="A4715">
            <v>127170</v>
          </cell>
          <cell r="B4715" t="str">
            <v/>
          </cell>
          <cell r="C4715">
            <v>7.5</v>
          </cell>
          <cell r="D4715">
            <v>0.6</v>
          </cell>
          <cell r="E4715">
            <v>8.1</v>
          </cell>
          <cell r="F4715">
            <v>8.25</v>
          </cell>
          <cell r="G4715">
            <v>8.4600000000000009</v>
          </cell>
          <cell r="H4715">
            <v>9.06</v>
          </cell>
          <cell r="I4715">
            <v>9.66</v>
          </cell>
        </row>
        <row r="4716">
          <cell r="A4716">
            <v>127180</v>
          </cell>
          <cell r="B4716" t="str">
            <v/>
          </cell>
          <cell r="C4716">
            <v>7.5</v>
          </cell>
          <cell r="D4716">
            <v>0.6</v>
          </cell>
          <cell r="E4716">
            <v>8.1</v>
          </cell>
          <cell r="F4716">
            <v>8.25</v>
          </cell>
          <cell r="G4716">
            <v>8.4600000000000009</v>
          </cell>
          <cell r="H4716">
            <v>9.06</v>
          </cell>
          <cell r="I4716">
            <v>9.66</v>
          </cell>
        </row>
        <row r="4717">
          <cell r="A4717">
            <v>127190</v>
          </cell>
          <cell r="B4717" t="str">
            <v/>
          </cell>
          <cell r="C4717">
            <v>7.5</v>
          </cell>
          <cell r="D4717">
            <v>0.6</v>
          </cell>
          <cell r="E4717">
            <v>8.1</v>
          </cell>
          <cell r="F4717">
            <v>8.25</v>
          </cell>
          <cell r="G4717">
            <v>8.4600000000000009</v>
          </cell>
          <cell r="H4717">
            <v>9.06</v>
          </cell>
          <cell r="I4717">
            <v>9.66</v>
          </cell>
        </row>
        <row r="4718">
          <cell r="A4718">
            <v>127200</v>
          </cell>
          <cell r="B4718" t="str">
            <v/>
          </cell>
          <cell r="C4718">
            <v>7.5</v>
          </cell>
          <cell r="D4718">
            <v>0.6</v>
          </cell>
          <cell r="E4718">
            <v>8.1</v>
          </cell>
          <cell r="F4718">
            <v>8.25</v>
          </cell>
          <cell r="G4718">
            <v>8.4600000000000009</v>
          </cell>
          <cell r="H4718">
            <v>9.06</v>
          </cell>
          <cell r="I4718">
            <v>9.66</v>
          </cell>
        </row>
        <row r="4719">
          <cell r="A4719">
            <v>127210</v>
          </cell>
          <cell r="B4719" t="str">
            <v/>
          </cell>
          <cell r="C4719">
            <v>7.5</v>
          </cell>
          <cell r="D4719">
            <v>0.6</v>
          </cell>
          <cell r="E4719">
            <v>8.1</v>
          </cell>
          <cell r="F4719">
            <v>8.25</v>
          </cell>
          <cell r="G4719">
            <v>8.4600000000000009</v>
          </cell>
          <cell r="H4719">
            <v>9.06</v>
          </cell>
          <cell r="I4719">
            <v>9.66</v>
          </cell>
        </row>
        <row r="4720">
          <cell r="A4720">
            <v>127220</v>
          </cell>
          <cell r="B4720" t="str">
            <v/>
          </cell>
          <cell r="C4720">
            <v>7.5</v>
          </cell>
          <cell r="D4720">
            <v>0.6</v>
          </cell>
          <cell r="E4720">
            <v>8.1</v>
          </cell>
          <cell r="F4720">
            <v>8.25</v>
          </cell>
          <cell r="G4720">
            <v>8.4600000000000009</v>
          </cell>
          <cell r="H4720">
            <v>9.06</v>
          </cell>
          <cell r="I4720">
            <v>9.66</v>
          </cell>
        </row>
        <row r="4721">
          <cell r="A4721">
            <v>127230</v>
          </cell>
          <cell r="B4721" t="str">
            <v/>
          </cell>
          <cell r="C4721">
            <v>7.5</v>
          </cell>
          <cell r="D4721">
            <v>0.6</v>
          </cell>
          <cell r="E4721">
            <v>8.1</v>
          </cell>
          <cell r="F4721">
            <v>8.25</v>
          </cell>
          <cell r="G4721">
            <v>8.4600000000000009</v>
          </cell>
          <cell r="H4721">
            <v>9.06</v>
          </cell>
          <cell r="I4721">
            <v>9.66</v>
          </cell>
        </row>
        <row r="4722">
          <cell r="A4722">
            <v>127240</v>
          </cell>
          <cell r="B4722" t="str">
            <v/>
          </cell>
          <cell r="C4722">
            <v>7.5</v>
          </cell>
          <cell r="D4722">
            <v>0.6</v>
          </cell>
          <cell r="E4722">
            <v>8.1</v>
          </cell>
          <cell r="F4722">
            <v>8.25</v>
          </cell>
          <cell r="G4722">
            <v>8.4600000000000009</v>
          </cell>
          <cell r="H4722">
            <v>9.06</v>
          </cell>
          <cell r="I4722">
            <v>9.66</v>
          </cell>
        </row>
        <row r="4723">
          <cell r="A4723">
            <v>127250</v>
          </cell>
          <cell r="B4723" t="str">
            <v/>
          </cell>
          <cell r="C4723">
            <v>7.5</v>
          </cell>
          <cell r="D4723">
            <v>0.6</v>
          </cell>
          <cell r="E4723">
            <v>8.1</v>
          </cell>
          <cell r="F4723">
            <v>8.25</v>
          </cell>
          <cell r="G4723">
            <v>8.4600000000000009</v>
          </cell>
          <cell r="H4723">
            <v>9.06</v>
          </cell>
          <cell r="I4723">
            <v>9.66</v>
          </cell>
        </row>
        <row r="4724">
          <cell r="A4724">
            <v>127260</v>
          </cell>
          <cell r="B4724" t="str">
            <v/>
          </cell>
          <cell r="C4724">
            <v>7.5</v>
          </cell>
          <cell r="D4724">
            <v>0.6</v>
          </cell>
          <cell r="E4724">
            <v>8.1</v>
          </cell>
          <cell r="F4724">
            <v>8.25</v>
          </cell>
          <cell r="G4724">
            <v>8.4600000000000009</v>
          </cell>
          <cell r="H4724">
            <v>9.06</v>
          </cell>
          <cell r="I4724">
            <v>9.66</v>
          </cell>
        </row>
        <row r="4725">
          <cell r="A4725">
            <v>127270</v>
          </cell>
          <cell r="B4725" t="str">
            <v/>
          </cell>
          <cell r="C4725">
            <v>7.5</v>
          </cell>
          <cell r="D4725">
            <v>0.6</v>
          </cell>
          <cell r="E4725">
            <v>8.1</v>
          </cell>
          <cell r="F4725">
            <v>8.25</v>
          </cell>
          <cell r="G4725">
            <v>8.4600000000000009</v>
          </cell>
          <cell r="H4725">
            <v>9.06</v>
          </cell>
          <cell r="I4725">
            <v>9.66</v>
          </cell>
        </row>
        <row r="4726">
          <cell r="A4726">
            <v>127280</v>
          </cell>
          <cell r="B4726" t="str">
            <v/>
          </cell>
          <cell r="C4726">
            <v>7.5</v>
          </cell>
          <cell r="D4726">
            <v>0.6</v>
          </cell>
          <cell r="E4726">
            <v>8.1</v>
          </cell>
          <cell r="F4726">
            <v>8.25</v>
          </cell>
          <cell r="G4726">
            <v>8.4600000000000009</v>
          </cell>
          <cell r="H4726">
            <v>9.06</v>
          </cell>
          <cell r="I4726">
            <v>9.66</v>
          </cell>
        </row>
        <row r="4727">
          <cell r="A4727">
            <v>127290</v>
          </cell>
          <cell r="B4727" t="str">
            <v/>
          </cell>
          <cell r="C4727">
            <v>7.5</v>
          </cell>
          <cell r="D4727">
            <v>0.6</v>
          </cell>
          <cell r="E4727">
            <v>8.1</v>
          </cell>
          <cell r="F4727">
            <v>8.25</v>
          </cell>
          <cell r="G4727">
            <v>8.4600000000000009</v>
          </cell>
          <cell r="H4727">
            <v>9.06</v>
          </cell>
          <cell r="I4727">
            <v>9.66</v>
          </cell>
        </row>
        <row r="4728">
          <cell r="A4728">
            <v>127300</v>
          </cell>
          <cell r="B4728" t="str">
            <v/>
          </cell>
          <cell r="C4728">
            <v>7.5</v>
          </cell>
          <cell r="D4728">
            <v>0.6</v>
          </cell>
          <cell r="E4728">
            <v>8.1</v>
          </cell>
          <cell r="F4728">
            <v>8.25</v>
          </cell>
          <cell r="G4728">
            <v>8.4600000000000009</v>
          </cell>
          <cell r="H4728">
            <v>9.06</v>
          </cell>
          <cell r="I4728">
            <v>9.66</v>
          </cell>
        </row>
        <row r="4729">
          <cell r="A4729">
            <v>127310</v>
          </cell>
          <cell r="B4729" t="str">
            <v/>
          </cell>
          <cell r="C4729">
            <v>7.5</v>
          </cell>
          <cell r="D4729">
            <v>0.6</v>
          </cell>
          <cell r="E4729">
            <v>8.1</v>
          </cell>
          <cell r="F4729">
            <v>8.25</v>
          </cell>
          <cell r="G4729">
            <v>8.4600000000000009</v>
          </cell>
          <cell r="H4729">
            <v>9.06</v>
          </cell>
          <cell r="I4729">
            <v>9.66</v>
          </cell>
        </row>
        <row r="4730">
          <cell r="A4730">
            <v>127320</v>
          </cell>
          <cell r="B4730" t="str">
            <v/>
          </cell>
          <cell r="C4730">
            <v>7.5</v>
          </cell>
          <cell r="D4730">
            <v>0.6</v>
          </cell>
          <cell r="E4730">
            <v>8.1</v>
          </cell>
          <cell r="F4730">
            <v>8.25</v>
          </cell>
          <cell r="G4730">
            <v>8.4600000000000009</v>
          </cell>
          <cell r="H4730">
            <v>9.06</v>
          </cell>
          <cell r="I4730">
            <v>9.66</v>
          </cell>
        </row>
        <row r="4731">
          <cell r="A4731">
            <v>127330</v>
          </cell>
          <cell r="B4731" t="str">
            <v/>
          </cell>
          <cell r="C4731">
            <v>7.5</v>
          </cell>
          <cell r="D4731">
            <v>0.6</v>
          </cell>
          <cell r="E4731">
            <v>8.1</v>
          </cell>
          <cell r="F4731">
            <v>8.25</v>
          </cell>
          <cell r="G4731">
            <v>8.4600000000000009</v>
          </cell>
          <cell r="H4731">
            <v>9.06</v>
          </cell>
          <cell r="I4731">
            <v>9.66</v>
          </cell>
        </row>
        <row r="4732">
          <cell r="A4732">
            <v>127340</v>
          </cell>
          <cell r="B4732" t="str">
            <v/>
          </cell>
          <cell r="C4732">
            <v>7.5</v>
          </cell>
          <cell r="D4732">
            <v>0.6</v>
          </cell>
          <cell r="E4732">
            <v>8.1</v>
          </cell>
          <cell r="F4732">
            <v>8.25</v>
          </cell>
          <cell r="G4732">
            <v>8.4600000000000009</v>
          </cell>
          <cell r="H4732">
            <v>9.06</v>
          </cell>
          <cell r="I4732">
            <v>9.66</v>
          </cell>
        </row>
        <row r="4733">
          <cell r="A4733">
            <v>127350</v>
          </cell>
          <cell r="B4733" t="str">
            <v/>
          </cell>
          <cell r="C4733">
            <v>7.5</v>
          </cell>
          <cell r="D4733">
            <v>0.6</v>
          </cell>
          <cell r="E4733">
            <v>8.1</v>
          </cell>
          <cell r="F4733">
            <v>8.25</v>
          </cell>
          <cell r="G4733">
            <v>8.4600000000000009</v>
          </cell>
          <cell r="H4733">
            <v>9.06</v>
          </cell>
          <cell r="I4733">
            <v>9.66</v>
          </cell>
        </row>
        <row r="4734">
          <cell r="A4734">
            <v>127360</v>
          </cell>
          <cell r="B4734" t="str">
            <v/>
          </cell>
          <cell r="C4734">
            <v>7.5</v>
          </cell>
          <cell r="D4734">
            <v>0.6</v>
          </cell>
          <cell r="E4734">
            <v>8.1</v>
          </cell>
          <cell r="F4734">
            <v>8.25</v>
          </cell>
          <cell r="G4734">
            <v>8.4600000000000009</v>
          </cell>
          <cell r="H4734">
            <v>9.06</v>
          </cell>
          <cell r="I4734">
            <v>9.66</v>
          </cell>
        </row>
        <row r="4735">
          <cell r="A4735">
            <v>127370</v>
          </cell>
          <cell r="B4735" t="str">
            <v/>
          </cell>
          <cell r="C4735">
            <v>7.5</v>
          </cell>
          <cell r="D4735">
            <v>0.6</v>
          </cell>
          <cell r="E4735">
            <v>8.1</v>
          </cell>
          <cell r="F4735">
            <v>8.25</v>
          </cell>
          <cell r="G4735">
            <v>8.4600000000000009</v>
          </cell>
          <cell r="H4735">
            <v>9.06</v>
          </cell>
          <cell r="I4735">
            <v>9.66</v>
          </cell>
        </row>
        <row r="4736">
          <cell r="A4736">
            <v>127380</v>
          </cell>
          <cell r="B4736" t="str">
            <v/>
          </cell>
          <cell r="C4736">
            <v>7.5</v>
          </cell>
          <cell r="D4736">
            <v>0.6</v>
          </cell>
          <cell r="E4736">
            <v>8.1</v>
          </cell>
          <cell r="F4736">
            <v>8.25</v>
          </cell>
          <cell r="G4736">
            <v>8.4600000000000009</v>
          </cell>
          <cell r="H4736">
            <v>9.06</v>
          </cell>
          <cell r="I4736">
            <v>9.66</v>
          </cell>
        </row>
        <row r="4737">
          <cell r="A4737">
            <v>127390</v>
          </cell>
          <cell r="B4737" t="str">
            <v/>
          </cell>
          <cell r="C4737">
            <v>7.5</v>
          </cell>
          <cell r="D4737">
            <v>0.6</v>
          </cell>
          <cell r="E4737">
            <v>8.1</v>
          </cell>
          <cell r="F4737">
            <v>8.25</v>
          </cell>
          <cell r="G4737">
            <v>8.4600000000000009</v>
          </cell>
          <cell r="H4737">
            <v>9.06</v>
          </cell>
          <cell r="I4737">
            <v>9.66</v>
          </cell>
        </row>
        <row r="4738">
          <cell r="A4738">
            <v>127400</v>
          </cell>
          <cell r="B4738" t="str">
            <v/>
          </cell>
          <cell r="C4738">
            <v>7.5</v>
          </cell>
          <cell r="D4738">
            <v>0.6</v>
          </cell>
          <cell r="E4738">
            <v>8.1</v>
          </cell>
          <cell r="F4738">
            <v>8.25</v>
          </cell>
          <cell r="G4738">
            <v>8.4600000000000009</v>
          </cell>
          <cell r="H4738">
            <v>9.06</v>
          </cell>
          <cell r="I4738">
            <v>9.66</v>
          </cell>
        </row>
        <row r="4739">
          <cell r="A4739">
            <v>127410</v>
          </cell>
          <cell r="B4739" t="str">
            <v/>
          </cell>
          <cell r="C4739">
            <v>7.5</v>
          </cell>
          <cell r="D4739">
            <v>0.6</v>
          </cell>
          <cell r="E4739">
            <v>8.1</v>
          </cell>
          <cell r="F4739">
            <v>8.25</v>
          </cell>
          <cell r="G4739">
            <v>8.4600000000000009</v>
          </cell>
          <cell r="H4739">
            <v>9.06</v>
          </cell>
          <cell r="I4739">
            <v>9.66</v>
          </cell>
        </row>
        <row r="4740">
          <cell r="A4740">
            <v>127420</v>
          </cell>
          <cell r="B4740" t="str">
            <v/>
          </cell>
          <cell r="C4740">
            <v>7.5</v>
          </cell>
          <cell r="D4740">
            <v>0.6</v>
          </cell>
          <cell r="E4740">
            <v>8.1</v>
          </cell>
          <cell r="F4740">
            <v>8.25</v>
          </cell>
          <cell r="G4740">
            <v>8.4600000000000009</v>
          </cell>
          <cell r="H4740">
            <v>9.06</v>
          </cell>
          <cell r="I4740">
            <v>9.66</v>
          </cell>
        </row>
        <row r="4741">
          <cell r="A4741">
            <v>127428.47</v>
          </cell>
          <cell r="B4741" t="str">
            <v>PY - MSE</v>
          </cell>
          <cell r="C4741">
            <v>7.5</v>
          </cell>
          <cell r="D4741">
            <v>0.6</v>
          </cell>
          <cell r="E4741">
            <v>8.1</v>
          </cell>
          <cell r="F4741">
            <v>8.25</v>
          </cell>
          <cell r="G4741">
            <v>8.4600000000000009</v>
          </cell>
          <cell r="H4741">
            <v>9.06</v>
          </cell>
          <cell r="I4741">
            <v>9.66</v>
          </cell>
        </row>
        <row r="4742">
          <cell r="A4742">
            <v>127430</v>
          </cell>
          <cell r="B4742" t="str">
            <v/>
          </cell>
          <cell r="C4742">
            <v>7.5</v>
          </cell>
          <cell r="D4742">
            <v>0.56999999999999995</v>
          </cell>
          <cell r="E4742">
            <v>8.07</v>
          </cell>
          <cell r="F4742">
            <v>8.2200000000000006</v>
          </cell>
          <cell r="G4742">
            <v>8.4300000000000015</v>
          </cell>
          <cell r="H4742">
            <v>9.0300000000000011</v>
          </cell>
          <cell r="I4742">
            <v>9.6300000000000008</v>
          </cell>
        </row>
        <row r="4743">
          <cell r="A4743">
            <v>127440</v>
          </cell>
          <cell r="B4743" t="str">
            <v/>
          </cell>
          <cell r="C4743">
            <v>7.5</v>
          </cell>
          <cell r="D4743">
            <v>0.37</v>
          </cell>
          <cell r="E4743">
            <v>7.87</v>
          </cell>
          <cell r="F4743">
            <v>8.02</v>
          </cell>
          <cell r="G4743">
            <v>8.23</v>
          </cell>
          <cell r="H4743">
            <v>8.83</v>
          </cell>
          <cell r="I4743">
            <v>9.43</v>
          </cell>
        </row>
        <row r="4744">
          <cell r="A4744">
            <v>127443.47</v>
          </cell>
          <cell r="B4744" t="str">
            <v>PT</v>
          </cell>
          <cell r="C4744">
            <v>7.5</v>
          </cell>
          <cell r="D4744">
            <v>0.3</v>
          </cell>
          <cell r="E4744">
            <v>7.8</v>
          </cell>
          <cell r="F4744">
            <v>7.95</v>
          </cell>
          <cell r="G4744">
            <v>8.16</v>
          </cell>
          <cell r="H4744">
            <v>8.76</v>
          </cell>
          <cell r="I4744">
            <v>9.36</v>
          </cell>
        </row>
        <row r="4745">
          <cell r="A4745">
            <v>127450</v>
          </cell>
          <cell r="B4745" t="str">
            <v/>
          </cell>
          <cell r="C4745">
            <v>7.5</v>
          </cell>
          <cell r="D4745">
            <v>0.17</v>
          </cell>
          <cell r="E4745">
            <v>7.67</v>
          </cell>
          <cell r="F4745">
            <v>7.82</v>
          </cell>
          <cell r="G4745">
            <v>8.0300000000000011</v>
          </cell>
          <cell r="H4745">
            <v>8.6300000000000008</v>
          </cell>
          <cell r="I4745">
            <v>9.23</v>
          </cell>
        </row>
        <row r="4746">
          <cell r="A4746">
            <v>127458.47</v>
          </cell>
          <cell r="B4746" t="str">
            <v>PX</v>
          </cell>
          <cell r="C4746">
            <v>7.5</v>
          </cell>
          <cell r="D4746">
            <v>0</v>
          </cell>
          <cell r="E4746">
            <v>7.5</v>
          </cell>
          <cell r="F4746">
            <v>7.65</v>
          </cell>
          <cell r="G4746">
            <v>7.86</v>
          </cell>
          <cell r="H4746">
            <v>8.4600000000000009</v>
          </cell>
          <cell r="I4746">
            <v>9.06</v>
          </cell>
        </row>
        <row r="4747">
          <cell r="A4747">
            <v>127460</v>
          </cell>
          <cell r="B4747" t="str">
            <v/>
          </cell>
          <cell r="C4747">
            <v>7.5</v>
          </cell>
          <cell r="D4747">
            <v>0</v>
          </cell>
          <cell r="E4747">
            <v>7.5</v>
          </cell>
          <cell r="F4747">
            <v>7.65</v>
          </cell>
          <cell r="G4747">
            <v>7.86</v>
          </cell>
          <cell r="H4747">
            <v>8.4600000000000009</v>
          </cell>
          <cell r="I4747">
            <v>9.06</v>
          </cell>
        </row>
        <row r="4748">
          <cell r="A4748">
            <v>127470</v>
          </cell>
          <cell r="B4748" t="str">
            <v/>
          </cell>
          <cell r="C4748">
            <v>7.5</v>
          </cell>
          <cell r="D4748">
            <v>0</v>
          </cell>
          <cell r="E4748">
            <v>7.5</v>
          </cell>
          <cell r="F4748">
            <v>7.65</v>
          </cell>
          <cell r="G4748">
            <v>7.86</v>
          </cell>
          <cell r="H4748">
            <v>8.4600000000000009</v>
          </cell>
          <cell r="I4748">
            <v>9.06</v>
          </cell>
        </row>
        <row r="4749">
          <cell r="A4749">
            <v>127480</v>
          </cell>
          <cell r="B4749" t="str">
            <v/>
          </cell>
          <cell r="C4749">
            <v>7.5</v>
          </cell>
          <cell r="D4749">
            <v>0</v>
          </cell>
          <cell r="E4749">
            <v>7.5</v>
          </cell>
          <cell r="F4749">
            <v>7.65</v>
          </cell>
          <cell r="G4749">
            <v>7.86</v>
          </cell>
          <cell r="H4749">
            <v>8.4600000000000009</v>
          </cell>
          <cell r="I4749">
            <v>9.06</v>
          </cell>
        </row>
        <row r="4750">
          <cell r="A4750">
            <v>127488.47</v>
          </cell>
          <cell r="B4750" t="str">
            <v>BS</v>
          </cell>
          <cell r="C4750">
            <v>7.5</v>
          </cell>
          <cell r="D4750">
            <v>0</v>
          </cell>
          <cell r="E4750">
            <v>7.5</v>
          </cell>
          <cell r="F4750">
            <v>7.65</v>
          </cell>
          <cell r="G4750">
            <v>7.86</v>
          </cell>
          <cell r="H4750">
            <v>8.4600000000000009</v>
          </cell>
          <cell r="I4750">
            <v>9.06</v>
          </cell>
        </row>
        <row r="4751">
          <cell r="A4751">
            <v>127490</v>
          </cell>
          <cell r="B4751" t="str">
            <v/>
          </cell>
          <cell r="C4751">
            <v>7.5</v>
          </cell>
          <cell r="D4751">
            <v>0</v>
          </cell>
          <cell r="E4751">
            <v>7.5</v>
          </cell>
          <cell r="F4751">
            <v>7.65</v>
          </cell>
          <cell r="G4751">
            <v>7.86</v>
          </cell>
          <cell r="H4751">
            <v>8.4600000000000009</v>
          </cell>
          <cell r="I4751">
            <v>9.06</v>
          </cell>
        </row>
        <row r="4752">
          <cell r="A4752">
            <v>127500</v>
          </cell>
          <cell r="B4752" t="str">
            <v/>
          </cell>
          <cell r="C4752">
            <v>7.5</v>
          </cell>
          <cell r="D4752">
            <v>0</v>
          </cell>
          <cell r="E4752">
            <v>7.5</v>
          </cell>
          <cell r="F4752">
            <v>7.65</v>
          </cell>
          <cell r="G4752">
            <v>7.86</v>
          </cell>
          <cell r="H4752">
            <v>8.4600000000000009</v>
          </cell>
          <cell r="I4752">
            <v>9.06</v>
          </cell>
        </row>
        <row r="4753">
          <cell r="A4753">
            <v>127510</v>
          </cell>
          <cell r="B4753" t="str">
            <v/>
          </cell>
          <cell r="C4753">
            <v>7.5</v>
          </cell>
          <cell r="D4753">
            <v>0</v>
          </cell>
          <cell r="E4753">
            <v>7.5</v>
          </cell>
          <cell r="F4753">
            <v>7.65</v>
          </cell>
          <cell r="G4753">
            <v>7.86</v>
          </cell>
          <cell r="H4753">
            <v>8.4600000000000009</v>
          </cell>
          <cell r="I4753">
            <v>9.06</v>
          </cell>
        </row>
        <row r="4754">
          <cell r="A4754">
            <v>127520</v>
          </cell>
          <cell r="B4754" t="str">
            <v/>
          </cell>
          <cell r="C4754">
            <v>7.5</v>
          </cell>
          <cell r="D4754">
            <v>0</v>
          </cell>
          <cell r="E4754">
            <v>7.5</v>
          </cell>
          <cell r="F4754">
            <v>7.65</v>
          </cell>
          <cell r="G4754">
            <v>7.86</v>
          </cell>
          <cell r="H4754">
            <v>8.4600000000000009</v>
          </cell>
          <cell r="I4754">
            <v>9.06</v>
          </cell>
        </row>
        <row r="4755">
          <cell r="A4755">
            <v>127530</v>
          </cell>
          <cell r="B4755" t="str">
            <v/>
          </cell>
          <cell r="C4755">
            <v>7.5</v>
          </cell>
          <cell r="D4755">
            <v>0</v>
          </cell>
          <cell r="E4755">
            <v>7.5</v>
          </cell>
          <cell r="F4755">
            <v>7.65</v>
          </cell>
          <cell r="G4755">
            <v>7.86</v>
          </cell>
          <cell r="H4755">
            <v>8.4600000000000009</v>
          </cell>
          <cell r="I4755">
            <v>9.06</v>
          </cell>
        </row>
        <row r="4756">
          <cell r="A4756">
            <v>127540</v>
          </cell>
          <cell r="B4756" t="str">
            <v/>
          </cell>
          <cell r="C4756">
            <v>7.5</v>
          </cell>
          <cell r="D4756">
            <v>0</v>
          </cell>
          <cell r="E4756">
            <v>7.5</v>
          </cell>
          <cell r="F4756">
            <v>7.65</v>
          </cell>
          <cell r="G4756">
            <v>7.86</v>
          </cell>
          <cell r="H4756">
            <v>8.4600000000000009</v>
          </cell>
          <cell r="I4756">
            <v>9.06</v>
          </cell>
        </row>
        <row r="4757">
          <cell r="A4757">
            <v>127550</v>
          </cell>
          <cell r="B4757" t="str">
            <v/>
          </cell>
          <cell r="C4757">
            <v>7.5</v>
          </cell>
          <cell r="D4757">
            <v>0</v>
          </cell>
          <cell r="E4757">
            <v>7.5</v>
          </cell>
          <cell r="F4757">
            <v>7.65</v>
          </cell>
          <cell r="G4757">
            <v>7.86</v>
          </cell>
          <cell r="H4757">
            <v>8.4600000000000009</v>
          </cell>
          <cell r="I4757">
            <v>9.06</v>
          </cell>
        </row>
        <row r="4758">
          <cell r="A4758">
            <v>127560</v>
          </cell>
          <cell r="B4758" t="str">
            <v/>
          </cell>
          <cell r="C4758">
            <v>7.5</v>
          </cell>
          <cell r="D4758">
            <v>0</v>
          </cell>
          <cell r="E4758">
            <v>7.5</v>
          </cell>
          <cell r="F4758">
            <v>7.65</v>
          </cell>
          <cell r="G4758">
            <v>7.86</v>
          </cell>
          <cell r="H4758">
            <v>8.4600000000000009</v>
          </cell>
          <cell r="I4758">
            <v>9.06</v>
          </cell>
        </row>
        <row r="4759">
          <cell r="A4759">
            <v>127570</v>
          </cell>
          <cell r="B4759" t="str">
            <v/>
          </cell>
          <cell r="C4759">
            <v>7.5</v>
          </cell>
          <cell r="D4759">
            <v>0</v>
          </cell>
          <cell r="E4759">
            <v>7.5</v>
          </cell>
          <cell r="F4759">
            <v>7.65</v>
          </cell>
          <cell r="G4759">
            <v>7.86</v>
          </cell>
          <cell r="H4759">
            <v>8.4600000000000009</v>
          </cell>
          <cell r="I4759">
            <v>9.06</v>
          </cell>
        </row>
        <row r="4760">
          <cell r="A4760">
            <v>127580</v>
          </cell>
          <cell r="B4760" t="str">
            <v/>
          </cell>
          <cell r="C4760">
            <v>7.5</v>
          </cell>
          <cell r="D4760">
            <v>0</v>
          </cell>
          <cell r="E4760">
            <v>7.5</v>
          </cell>
          <cell r="F4760">
            <v>7.65</v>
          </cell>
          <cell r="G4760">
            <v>7.86</v>
          </cell>
          <cell r="H4760">
            <v>8.4600000000000009</v>
          </cell>
          <cell r="I4760">
            <v>9.06</v>
          </cell>
        </row>
        <row r="4761">
          <cell r="A4761">
            <v>127590</v>
          </cell>
          <cell r="B4761" t="str">
            <v/>
          </cell>
          <cell r="C4761">
            <v>7.5</v>
          </cell>
          <cell r="D4761">
            <v>0</v>
          </cell>
          <cell r="E4761">
            <v>7.5</v>
          </cell>
          <cell r="F4761">
            <v>7.65</v>
          </cell>
          <cell r="G4761">
            <v>7.86</v>
          </cell>
          <cell r="H4761">
            <v>8.4600000000000009</v>
          </cell>
          <cell r="I4761">
            <v>9.06</v>
          </cell>
        </row>
        <row r="4762">
          <cell r="A4762">
            <v>127600</v>
          </cell>
          <cell r="B4762" t="str">
            <v/>
          </cell>
          <cell r="C4762">
            <v>7.5</v>
          </cell>
          <cell r="D4762">
            <v>0</v>
          </cell>
          <cell r="E4762">
            <v>7.5</v>
          </cell>
          <cell r="F4762">
            <v>7.65</v>
          </cell>
          <cell r="G4762">
            <v>7.86</v>
          </cell>
          <cell r="H4762">
            <v>8.4600000000000009</v>
          </cell>
          <cell r="I4762">
            <v>9.06</v>
          </cell>
        </row>
        <row r="4763">
          <cell r="A4763">
            <v>127610</v>
          </cell>
          <cell r="B4763" t="str">
            <v/>
          </cell>
          <cell r="C4763">
            <v>7.5</v>
          </cell>
          <cell r="D4763">
            <v>0</v>
          </cell>
          <cell r="E4763">
            <v>7.5</v>
          </cell>
          <cell r="F4763">
            <v>7.65</v>
          </cell>
          <cell r="G4763">
            <v>7.86</v>
          </cell>
          <cell r="H4763">
            <v>8.4600000000000009</v>
          </cell>
          <cell r="I4763">
            <v>9.06</v>
          </cell>
        </row>
        <row r="4764">
          <cell r="A4764">
            <v>127620</v>
          </cell>
          <cell r="B4764" t="str">
            <v/>
          </cell>
          <cell r="C4764">
            <v>7.5</v>
          </cell>
          <cell r="D4764">
            <v>0</v>
          </cell>
          <cell r="E4764">
            <v>7.5</v>
          </cell>
          <cell r="F4764">
            <v>7.65</v>
          </cell>
          <cell r="G4764">
            <v>7.86</v>
          </cell>
          <cell r="H4764">
            <v>8.4600000000000009</v>
          </cell>
          <cell r="I4764">
            <v>9.06</v>
          </cell>
        </row>
        <row r="4765">
          <cell r="A4765">
            <v>127630</v>
          </cell>
          <cell r="B4765" t="str">
            <v/>
          </cell>
          <cell r="C4765">
            <v>7.5</v>
          </cell>
          <cell r="D4765">
            <v>0</v>
          </cell>
          <cell r="E4765">
            <v>7.5</v>
          </cell>
          <cell r="F4765">
            <v>7.65</v>
          </cell>
          <cell r="G4765">
            <v>7.86</v>
          </cell>
          <cell r="H4765">
            <v>8.4600000000000009</v>
          </cell>
          <cell r="I4765">
            <v>9.06</v>
          </cell>
        </row>
        <row r="4766">
          <cell r="A4766">
            <v>127640</v>
          </cell>
          <cell r="B4766" t="str">
            <v/>
          </cell>
          <cell r="C4766">
            <v>7.5</v>
          </cell>
          <cell r="D4766">
            <v>0</v>
          </cell>
          <cell r="E4766">
            <v>7.5</v>
          </cell>
          <cell r="F4766">
            <v>7.65</v>
          </cell>
          <cell r="G4766">
            <v>7.86</v>
          </cell>
          <cell r="H4766">
            <v>8.4600000000000009</v>
          </cell>
          <cell r="I4766">
            <v>9.06</v>
          </cell>
        </row>
        <row r="4767">
          <cell r="A4767">
            <v>127650</v>
          </cell>
          <cell r="B4767" t="str">
            <v/>
          </cell>
          <cell r="C4767">
            <v>7.5</v>
          </cell>
          <cell r="D4767">
            <v>0</v>
          </cell>
          <cell r="E4767">
            <v>7.5</v>
          </cell>
          <cell r="F4767">
            <v>7.65</v>
          </cell>
          <cell r="G4767">
            <v>7.86</v>
          </cell>
          <cell r="H4767">
            <v>8.4600000000000009</v>
          </cell>
          <cell r="I4767">
            <v>9.06</v>
          </cell>
        </row>
        <row r="4768">
          <cell r="A4768">
            <v>127660</v>
          </cell>
          <cell r="B4768" t="str">
            <v/>
          </cell>
          <cell r="C4768">
            <v>7.5</v>
          </cell>
          <cell r="D4768">
            <v>0</v>
          </cell>
          <cell r="E4768">
            <v>7.5</v>
          </cell>
          <cell r="F4768">
            <v>7.65</v>
          </cell>
          <cell r="G4768">
            <v>7.86</v>
          </cell>
          <cell r="H4768">
            <v>8.4600000000000009</v>
          </cell>
          <cell r="I4768">
            <v>9.06</v>
          </cell>
        </row>
        <row r="4769">
          <cell r="A4769">
            <v>127670</v>
          </cell>
          <cell r="B4769" t="str">
            <v/>
          </cell>
          <cell r="C4769">
            <v>7.5</v>
          </cell>
          <cell r="D4769">
            <v>0</v>
          </cell>
          <cell r="E4769">
            <v>7.5</v>
          </cell>
          <cell r="F4769">
            <v>7.65</v>
          </cell>
          <cell r="G4769">
            <v>7.86</v>
          </cell>
          <cell r="H4769">
            <v>8.4600000000000009</v>
          </cell>
          <cell r="I4769">
            <v>9.06</v>
          </cell>
        </row>
        <row r="4770">
          <cell r="A4770">
            <v>127680</v>
          </cell>
          <cell r="B4770" t="str">
            <v/>
          </cell>
          <cell r="C4770">
            <v>7.5</v>
          </cell>
          <cell r="D4770">
            <v>0</v>
          </cell>
          <cell r="E4770">
            <v>7.5</v>
          </cell>
          <cell r="F4770">
            <v>7.65</v>
          </cell>
          <cell r="G4770">
            <v>7.86</v>
          </cell>
          <cell r="H4770">
            <v>8.4600000000000009</v>
          </cell>
          <cell r="I4770">
            <v>9.06</v>
          </cell>
        </row>
        <row r="4771">
          <cell r="A4771">
            <v>127690</v>
          </cell>
          <cell r="B4771" t="str">
            <v/>
          </cell>
          <cell r="C4771">
            <v>7.5</v>
          </cell>
          <cell r="D4771">
            <v>0</v>
          </cell>
          <cell r="E4771">
            <v>7.5</v>
          </cell>
          <cell r="F4771">
            <v>7.65</v>
          </cell>
          <cell r="G4771">
            <v>7.86</v>
          </cell>
          <cell r="H4771">
            <v>8.4600000000000009</v>
          </cell>
          <cell r="I4771">
            <v>9.06</v>
          </cell>
        </row>
        <row r="4772">
          <cell r="A4772">
            <v>127700</v>
          </cell>
          <cell r="B4772" t="str">
            <v/>
          </cell>
          <cell r="C4772">
            <v>7.5</v>
          </cell>
          <cell r="D4772">
            <v>0</v>
          </cell>
          <cell r="E4772">
            <v>7.5</v>
          </cell>
          <cell r="F4772">
            <v>7.65</v>
          </cell>
          <cell r="G4772">
            <v>7.86</v>
          </cell>
          <cell r="H4772">
            <v>8.4600000000000009</v>
          </cell>
          <cell r="I4772">
            <v>9.06</v>
          </cell>
        </row>
        <row r="4773">
          <cell r="A4773">
            <v>127710</v>
          </cell>
          <cell r="B4773" t="str">
            <v/>
          </cell>
          <cell r="C4773">
            <v>7.5</v>
          </cell>
          <cell r="D4773">
            <v>0</v>
          </cell>
          <cell r="E4773">
            <v>7.5</v>
          </cell>
          <cell r="F4773">
            <v>7.65</v>
          </cell>
          <cell r="G4773">
            <v>7.86</v>
          </cell>
          <cell r="H4773">
            <v>8.4600000000000009</v>
          </cell>
          <cell r="I4773">
            <v>9.06</v>
          </cell>
        </row>
        <row r="4774">
          <cell r="A4774">
            <v>127720</v>
          </cell>
          <cell r="B4774" t="str">
            <v/>
          </cell>
          <cell r="C4774">
            <v>7.5</v>
          </cell>
          <cell r="D4774">
            <v>0</v>
          </cell>
          <cell r="E4774">
            <v>7.5</v>
          </cell>
          <cell r="F4774">
            <v>7.65</v>
          </cell>
          <cell r="G4774">
            <v>7.86</v>
          </cell>
          <cell r="H4774">
            <v>8.4600000000000009</v>
          </cell>
          <cell r="I4774">
            <v>9.06</v>
          </cell>
        </row>
        <row r="4775">
          <cell r="A4775">
            <v>127730</v>
          </cell>
          <cell r="B4775" t="str">
            <v/>
          </cell>
          <cell r="C4775">
            <v>7.5</v>
          </cell>
          <cell r="D4775">
            <v>0</v>
          </cell>
          <cell r="E4775">
            <v>7.5</v>
          </cell>
          <cell r="F4775">
            <v>7.65</v>
          </cell>
          <cell r="G4775">
            <v>7.86</v>
          </cell>
          <cell r="H4775">
            <v>8.4600000000000009</v>
          </cell>
          <cell r="I4775">
            <v>9.06</v>
          </cell>
        </row>
        <row r="4776">
          <cell r="A4776">
            <v>127740</v>
          </cell>
          <cell r="B4776" t="str">
            <v/>
          </cell>
          <cell r="C4776">
            <v>7.5</v>
          </cell>
          <cell r="D4776">
            <v>0</v>
          </cell>
          <cell r="E4776">
            <v>7.5</v>
          </cell>
          <cell r="F4776">
            <v>7.65</v>
          </cell>
          <cell r="G4776">
            <v>7.86</v>
          </cell>
          <cell r="H4776">
            <v>8.4600000000000009</v>
          </cell>
          <cell r="I4776">
            <v>9.06</v>
          </cell>
        </row>
        <row r="4777">
          <cell r="A4777">
            <v>127750</v>
          </cell>
          <cell r="B4777" t="str">
            <v/>
          </cell>
          <cell r="C4777">
            <v>7.5</v>
          </cell>
          <cell r="D4777">
            <v>0</v>
          </cell>
          <cell r="E4777">
            <v>7.5</v>
          </cell>
          <cell r="F4777">
            <v>7.65</v>
          </cell>
          <cell r="G4777">
            <v>7.86</v>
          </cell>
          <cell r="H4777">
            <v>8.4600000000000009</v>
          </cell>
          <cell r="I4777">
            <v>9.06</v>
          </cell>
        </row>
        <row r="4778">
          <cell r="A4778">
            <v>127760</v>
          </cell>
          <cell r="B4778" t="str">
            <v/>
          </cell>
          <cell r="C4778">
            <v>7.5</v>
          </cell>
          <cell r="D4778">
            <v>0</v>
          </cell>
          <cell r="E4778">
            <v>7.5</v>
          </cell>
          <cell r="F4778">
            <v>7.65</v>
          </cell>
          <cell r="G4778">
            <v>7.86</v>
          </cell>
          <cell r="H4778">
            <v>8.4600000000000009</v>
          </cell>
          <cell r="I4778">
            <v>9.06</v>
          </cell>
        </row>
        <row r="4779">
          <cell r="A4779">
            <v>127770</v>
          </cell>
          <cell r="B4779" t="str">
            <v/>
          </cell>
          <cell r="C4779">
            <v>7.5</v>
          </cell>
          <cell r="D4779">
            <v>0</v>
          </cell>
          <cell r="E4779">
            <v>7.5</v>
          </cell>
          <cell r="F4779">
            <v>7.65</v>
          </cell>
          <cell r="G4779">
            <v>7.86</v>
          </cell>
          <cell r="H4779">
            <v>8.4600000000000009</v>
          </cell>
          <cell r="I4779">
            <v>9.06</v>
          </cell>
        </row>
        <row r="4780">
          <cell r="A4780">
            <v>127780</v>
          </cell>
          <cell r="B4780" t="str">
            <v/>
          </cell>
          <cell r="C4780">
            <v>7.5</v>
          </cell>
          <cell r="D4780">
            <v>0</v>
          </cell>
          <cell r="E4780">
            <v>7.5</v>
          </cell>
          <cell r="F4780">
            <v>7.65</v>
          </cell>
          <cell r="G4780">
            <v>7.86</v>
          </cell>
          <cell r="H4780">
            <v>8.4600000000000009</v>
          </cell>
          <cell r="I4780">
            <v>9.06</v>
          </cell>
        </row>
        <row r="4781">
          <cell r="A4781">
            <v>127790</v>
          </cell>
          <cell r="B4781" t="str">
            <v/>
          </cell>
          <cell r="C4781">
            <v>7.5</v>
          </cell>
          <cell r="D4781">
            <v>0</v>
          </cell>
          <cell r="E4781">
            <v>7.5</v>
          </cell>
          <cell r="F4781">
            <v>7.65</v>
          </cell>
          <cell r="G4781">
            <v>7.86</v>
          </cell>
          <cell r="H4781">
            <v>8.4600000000000009</v>
          </cell>
          <cell r="I4781">
            <v>9.06</v>
          </cell>
        </row>
        <row r="4782">
          <cell r="A4782">
            <v>127800</v>
          </cell>
          <cell r="B4782" t="str">
            <v/>
          </cell>
          <cell r="C4782">
            <v>7.5</v>
          </cell>
          <cell r="D4782">
            <v>0</v>
          </cell>
          <cell r="E4782">
            <v>7.5</v>
          </cell>
          <cell r="F4782">
            <v>7.65</v>
          </cell>
          <cell r="G4782">
            <v>7.86</v>
          </cell>
          <cell r="H4782">
            <v>8.4600000000000009</v>
          </cell>
          <cell r="I4782">
            <v>9.06</v>
          </cell>
        </row>
        <row r="4783">
          <cell r="A4783">
            <v>127810</v>
          </cell>
          <cell r="B4783" t="str">
            <v/>
          </cell>
          <cell r="C4783">
            <v>7.5</v>
          </cell>
          <cell r="D4783">
            <v>0</v>
          </cell>
          <cell r="E4783">
            <v>7.5</v>
          </cell>
          <cell r="F4783">
            <v>7.65</v>
          </cell>
          <cell r="G4783">
            <v>7.86</v>
          </cell>
          <cell r="H4783">
            <v>8.4600000000000009</v>
          </cell>
          <cell r="I4783">
            <v>9.06</v>
          </cell>
        </row>
        <row r="4784">
          <cell r="A4784">
            <v>127820</v>
          </cell>
          <cell r="B4784" t="str">
            <v/>
          </cell>
          <cell r="C4784">
            <v>7.5</v>
          </cell>
          <cell r="D4784">
            <v>0</v>
          </cell>
          <cell r="E4784">
            <v>7.5</v>
          </cell>
          <cell r="F4784">
            <v>7.65</v>
          </cell>
          <cell r="G4784">
            <v>7.86</v>
          </cell>
          <cell r="H4784">
            <v>8.4600000000000009</v>
          </cell>
          <cell r="I4784">
            <v>9.06</v>
          </cell>
        </row>
        <row r="4785">
          <cell r="A4785">
            <v>127830</v>
          </cell>
          <cell r="B4785" t="str">
            <v/>
          </cell>
          <cell r="C4785">
            <v>7.5</v>
          </cell>
          <cell r="D4785">
            <v>0</v>
          </cell>
          <cell r="E4785">
            <v>7.5</v>
          </cell>
          <cell r="F4785">
            <v>7.65</v>
          </cell>
          <cell r="G4785">
            <v>7.86</v>
          </cell>
          <cell r="H4785">
            <v>8.4600000000000009</v>
          </cell>
          <cell r="I4785">
            <v>9.06</v>
          </cell>
        </row>
        <row r="4786">
          <cell r="A4786">
            <v>127840</v>
          </cell>
          <cell r="B4786" t="str">
            <v/>
          </cell>
          <cell r="C4786">
            <v>7.5</v>
          </cell>
          <cell r="D4786">
            <v>0</v>
          </cell>
          <cell r="E4786">
            <v>7.5</v>
          </cell>
          <cell r="F4786">
            <v>7.65</v>
          </cell>
          <cell r="G4786">
            <v>7.86</v>
          </cell>
          <cell r="H4786">
            <v>8.4600000000000009</v>
          </cell>
          <cell r="I4786">
            <v>9.06</v>
          </cell>
        </row>
        <row r="4787">
          <cell r="A4787">
            <v>127850</v>
          </cell>
          <cell r="B4787" t="str">
            <v/>
          </cell>
          <cell r="C4787">
            <v>7.5</v>
          </cell>
          <cell r="D4787">
            <v>0</v>
          </cell>
          <cell r="E4787">
            <v>7.5</v>
          </cell>
          <cell r="F4787">
            <v>7.65</v>
          </cell>
          <cell r="G4787">
            <v>7.86</v>
          </cell>
          <cell r="H4787">
            <v>8.4600000000000009</v>
          </cell>
          <cell r="I4787">
            <v>9.06</v>
          </cell>
        </row>
        <row r="4788">
          <cell r="A4788">
            <v>127860</v>
          </cell>
          <cell r="B4788" t="str">
            <v/>
          </cell>
          <cell r="C4788">
            <v>7.5</v>
          </cell>
          <cell r="D4788">
            <v>0</v>
          </cell>
          <cell r="E4788">
            <v>7.5</v>
          </cell>
          <cell r="F4788">
            <v>7.65</v>
          </cell>
          <cell r="G4788">
            <v>7.86</v>
          </cell>
          <cell r="H4788">
            <v>8.4600000000000009</v>
          </cell>
          <cell r="I4788">
            <v>9.06</v>
          </cell>
        </row>
        <row r="4789">
          <cell r="A4789">
            <v>127870</v>
          </cell>
          <cell r="B4789" t="str">
            <v/>
          </cell>
          <cell r="C4789">
            <v>7.5</v>
          </cell>
          <cell r="D4789">
            <v>0</v>
          </cell>
          <cell r="E4789">
            <v>7.5</v>
          </cell>
          <cell r="F4789">
            <v>7.65</v>
          </cell>
          <cell r="G4789">
            <v>7.86</v>
          </cell>
          <cell r="H4789">
            <v>8.4600000000000009</v>
          </cell>
          <cell r="I4789">
            <v>9.06</v>
          </cell>
        </row>
        <row r="4790">
          <cell r="A4790">
            <v>127880</v>
          </cell>
          <cell r="B4790" t="str">
            <v/>
          </cell>
          <cell r="C4790">
            <v>7.5</v>
          </cell>
          <cell r="D4790">
            <v>0</v>
          </cell>
          <cell r="E4790">
            <v>7.5</v>
          </cell>
          <cell r="F4790">
            <v>7.65</v>
          </cell>
          <cell r="G4790">
            <v>7.86</v>
          </cell>
          <cell r="H4790">
            <v>8.4600000000000009</v>
          </cell>
          <cell r="I4790">
            <v>9.06</v>
          </cell>
        </row>
        <row r="4791">
          <cell r="A4791">
            <v>127890</v>
          </cell>
          <cell r="B4791" t="str">
            <v/>
          </cell>
          <cell r="C4791">
            <v>7.5</v>
          </cell>
          <cell r="D4791">
            <v>0</v>
          </cell>
          <cell r="E4791">
            <v>7.5</v>
          </cell>
          <cell r="F4791">
            <v>7.65</v>
          </cell>
          <cell r="G4791">
            <v>7.86</v>
          </cell>
          <cell r="H4791">
            <v>8.4600000000000009</v>
          </cell>
          <cell r="I4791">
            <v>9.06</v>
          </cell>
        </row>
        <row r="4792">
          <cell r="A4792">
            <v>127900</v>
          </cell>
          <cell r="B4792" t="str">
            <v/>
          </cell>
          <cell r="C4792">
            <v>7.5</v>
          </cell>
          <cell r="D4792">
            <v>0</v>
          </cell>
          <cell r="E4792">
            <v>7.5</v>
          </cell>
          <cell r="F4792">
            <v>7.65</v>
          </cell>
          <cell r="G4792">
            <v>7.86</v>
          </cell>
          <cell r="H4792">
            <v>8.4600000000000009</v>
          </cell>
          <cell r="I4792">
            <v>9.06</v>
          </cell>
        </row>
        <row r="4793">
          <cell r="A4793">
            <v>127910</v>
          </cell>
          <cell r="B4793" t="str">
            <v/>
          </cell>
          <cell r="C4793">
            <v>7.5</v>
          </cell>
          <cell r="D4793">
            <v>0</v>
          </cell>
          <cell r="E4793">
            <v>7.5</v>
          </cell>
          <cell r="F4793">
            <v>7.65</v>
          </cell>
          <cell r="G4793">
            <v>7.86</v>
          </cell>
          <cell r="H4793">
            <v>8.4600000000000009</v>
          </cell>
          <cell r="I4793">
            <v>9.06</v>
          </cell>
        </row>
        <row r="4794">
          <cell r="A4794">
            <v>127920</v>
          </cell>
          <cell r="B4794" t="str">
            <v/>
          </cell>
          <cell r="C4794">
            <v>7.5</v>
          </cell>
          <cell r="D4794">
            <v>0</v>
          </cell>
          <cell r="E4794">
            <v>7.5</v>
          </cell>
          <cell r="F4794">
            <v>7.65</v>
          </cell>
          <cell r="G4794">
            <v>7.86</v>
          </cell>
          <cell r="H4794">
            <v>8.4600000000000009</v>
          </cell>
          <cell r="I4794">
            <v>9.06</v>
          </cell>
        </row>
        <row r="4795">
          <cell r="A4795">
            <v>127930</v>
          </cell>
          <cell r="B4795" t="str">
            <v/>
          </cell>
          <cell r="C4795">
            <v>7.5</v>
          </cell>
          <cell r="D4795">
            <v>0</v>
          </cell>
          <cell r="E4795">
            <v>7.5</v>
          </cell>
          <cell r="F4795">
            <v>7.65</v>
          </cell>
          <cell r="G4795">
            <v>7.86</v>
          </cell>
          <cell r="H4795">
            <v>8.4600000000000009</v>
          </cell>
          <cell r="I4795">
            <v>9.06</v>
          </cell>
        </row>
        <row r="4796">
          <cell r="A4796">
            <v>127940</v>
          </cell>
          <cell r="B4796" t="str">
            <v/>
          </cell>
          <cell r="C4796">
            <v>7.5</v>
          </cell>
          <cell r="D4796">
            <v>0</v>
          </cell>
          <cell r="E4796">
            <v>7.5</v>
          </cell>
          <cell r="F4796">
            <v>7.65</v>
          </cell>
          <cell r="G4796">
            <v>7.86</v>
          </cell>
          <cell r="H4796">
            <v>8.4600000000000009</v>
          </cell>
          <cell r="I4796">
            <v>9.06</v>
          </cell>
        </row>
        <row r="4797">
          <cell r="A4797">
            <v>127950</v>
          </cell>
          <cell r="B4797" t="str">
            <v/>
          </cell>
          <cell r="C4797">
            <v>7.5</v>
          </cell>
          <cell r="D4797">
            <v>0</v>
          </cell>
          <cell r="E4797">
            <v>7.5</v>
          </cell>
          <cell r="F4797">
            <v>7.65</v>
          </cell>
          <cell r="G4797">
            <v>7.86</v>
          </cell>
          <cell r="H4797">
            <v>8.4600000000000009</v>
          </cell>
          <cell r="I4797">
            <v>9.06</v>
          </cell>
        </row>
        <row r="4798">
          <cell r="A4798">
            <v>127960</v>
          </cell>
          <cell r="B4798" t="str">
            <v/>
          </cell>
          <cell r="C4798">
            <v>7.5</v>
          </cell>
          <cell r="D4798">
            <v>0</v>
          </cell>
          <cell r="E4798">
            <v>7.5</v>
          </cell>
          <cell r="F4798">
            <v>7.65</v>
          </cell>
          <cell r="G4798">
            <v>7.86</v>
          </cell>
          <cell r="H4798">
            <v>8.4600000000000009</v>
          </cell>
          <cell r="I4798">
            <v>9.06</v>
          </cell>
        </row>
        <row r="4799">
          <cell r="A4799">
            <v>127970</v>
          </cell>
          <cell r="B4799" t="str">
            <v/>
          </cell>
          <cell r="C4799">
            <v>7.5</v>
          </cell>
          <cell r="D4799">
            <v>0</v>
          </cell>
          <cell r="E4799">
            <v>7.5</v>
          </cell>
          <cell r="F4799">
            <v>7.65</v>
          </cell>
          <cell r="G4799">
            <v>7.86</v>
          </cell>
          <cell r="H4799">
            <v>8.4600000000000009</v>
          </cell>
          <cell r="I4799">
            <v>9.06</v>
          </cell>
        </row>
        <row r="4800">
          <cell r="A4800">
            <v>127980</v>
          </cell>
          <cell r="B4800" t="str">
            <v/>
          </cell>
          <cell r="C4800">
            <v>7.5</v>
          </cell>
          <cell r="D4800">
            <v>0</v>
          </cell>
          <cell r="E4800">
            <v>7.5</v>
          </cell>
          <cell r="F4800">
            <v>7.65</v>
          </cell>
          <cell r="G4800">
            <v>7.86</v>
          </cell>
          <cell r="H4800">
            <v>8.4600000000000009</v>
          </cell>
          <cell r="I4800">
            <v>9.06</v>
          </cell>
        </row>
        <row r="4801">
          <cell r="A4801">
            <v>127990</v>
          </cell>
          <cell r="B4801" t="str">
            <v/>
          </cell>
          <cell r="C4801">
            <v>7.5</v>
          </cell>
          <cell r="D4801">
            <v>0</v>
          </cell>
          <cell r="E4801">
            <v>7.5</v>
          </cell>
          <cell r="F4801">
            <v>7.65</v>
          </cell>
          <cell r="G4801">
            <v>7.86</v>
          </cell>
          <cell r="H4801">
            <v>8.4600000000000009</v>
          </cell>
          <cell r="I4801">
            <v>9.06</v>
          </cell>
        </row>
        <row r="4802">
          <cell r="A4802">
            <v>128000</v>
          </cell>
          <cell r="B4802" t="str">
            <v/>
          </cell>
          <cell r="C4802">
            <v>7.5</v>
          </cell>
          <cell r="D4802">
            <v>0</v>
          </cell>
          <cell r="E4802">
            <v>7.5</v>
          </cell>
          <cell r="F4802">
            <v>7.65</v>
          </cell>
          <cell r="G4802">
            <v>7.86</v>
          </cell>
          <cell r="H4802">
            <v>8.4600000000000009</v>
          </cell>
          <cell r="I4802">
            <v>9.06</v>
          </cell>
        </row>
        <row r="4821">
          <cell r="A4821">
            <v>128000</v>
          </cell>
          <cell r="B4821" t="str">
            <v/>
          </cell>
          <cell r="C4821">
            <v>7.5</v>
          </cell>
          <cell r="D4821">
            <v>0</v>
          </cell>
          <cell r="E4821">
            <v>7.5</v>
          </cell>
          <cell r="F4821">
            <v>7.65</v>
          </cell>
          <cell r="G4821">
            <v>7.86</v>
          </cell>
          <cell r="H4821">
            <v>8.4600000000000009</v>
          </cell>
          <cell r="I4821">
            <v>9.06</v>
          </cell>
        </row>
        <row r="4822">
          <cell r="A4822">
            <v>128010</v>
          </cell>
          <cell r="B4822" t="str">
            <v/>
          </cell>
          <cell r="C4822">
            <v>7.5</v>
          </cell>
          <cell r="D4822">
            <v>0</v>
          </cell>
          <cell r="E4822">
            <v>7.5</v>
          </cell>
          <cell r="F4822">
            <v>7.65</v>
          </cell>
          <cell r="G4822">
            <v>7.86</v>
          </cell>
          <cell r="H4822">
            <v>8.4600000000000009</v>
          </cell>
          <cell r="I4822">
            <v>9.06</v>
          </cell>
        </row>
        <row r="4823">
          <cell r="A4823">
            <v>128020</v>
          </cell>
          <cell r="B4823" t="str">
            <v/>
          </cell>
          <cell r="C4823">
            <v>7.5</v>
          </cell>
          <cell r="D4823">
            <v>0</v>
          </cell>
          <cell r="E4823">
            <v>7.5</v>
          </cell>
          <cell r="F4823">
            <v>7.65</v>
          </cell>
          <cell r="G4823">
            <v>7.86</v>
          </cell>
          <cell r="H4823">
            <v>8.4600000000000009</v>
          </cell>
          <cell r="I4823">
            <v>9.06</v>
          </cell>
        </row>
        <row r="4824">
          <cell r="A4824">
            <v>128030</v>
          </cell>
          <cell r="B4824" t="str">
            <v/>
          </cell>
          <cell r="C4824">
            <v>7.5</v>
          </cell>
          <cell r="D4824">
            <v>0</v>
          </cell>
          <cell r="E4824">
            <v>7.5</v>
          </cell>
          <cell r="F4824">
            <v>7.65</v>
          </cell>
          <cell r="G4824">
            <v>7.86</v>
          </cell>
          <cell r="H4824">
            <v>8.4600000000000009</v>
          </cell>
          <cell r="I4824">
            <v>9.06</v>
          </cell>
        </row>
        <row r="4825">
          <cell r="A4825">
            <v>128040</v>
          </cell>
          <cell r="B4825" t="str">
            <v/>
          </cell>
          <cell r="C4825">
            <v>7.5</v>
          </cell>
          <cell r="D4825">
            <v>0</v>
          </cell>
          <cell r="E4825">
            <v>7.5</v>
          </cell>
          <cell r="F4825">
            <v>7.65</v>
          </cell>
          <cell r="G4825">
            <v>7.86</v>
          </cell>
          <cell r="H4825">
            <v>8.4600000000000009</v>
          </cell>
          <cell r="I4825">
            <v>9.06</v>
          </cell>
        </row>
        <row r="4826">
          <cell r="A4826">
            <v>128050</v>
          </cell>
          <cell r="B4826" t="str">
            <v/>
          </cell>
          <cell r="C4826">
            <v>7.5</v>
          </cell>
          <cell r="D4826">
            <v>0</v>
          </cell>
          <cell r="E4826">
            <v>7.5</v>
          </cell>
          <cell r="F4826">
            <v>7.65</v>
          </cell>
          <cell r="G4826">
            <v>7.86</v>
          </cell>
          <cell r="H4826">
            <v>8.4600000000000009</v>
          </cell>
          <cell r="I4826">
            <v>9.06</v>
          </cell>
        </row>
        <row r="4827">
          <cell r="A4827">
            <v>128060</v>
          </cell>
          <cell r="B4827" t="str">
            <v/>
          </cell>
          <cell r="C4827">
            <v>7.5</v>
          </cell>
          <cell r="D4827">
            <v>0</v>
          </cell>
          <cell r="E4827">
            <v>7.5</v>
          </cell>
          <cell r="F4827">
            <v>7.65</v>
          </cell>
          <cell r="G4827">
            <v>7.86</v>
          </cell>
          <cell r="H4827">
            <v>8.4600000000000009</v>
          </cell>
          <cell r="I4827">
            <v>9.06</v>
          </cell>
        </row>
        <row r="4828">
          <cell r="A4828">
            <v>128070.05</v>
          </cell>
          <cell r="B4828" t="str">
            <v>BS</v>
          </cell>
          <cell r="C4828">
            <v>7.5</v>
          </cell>
          <cell r="D4828">
            <v>0</v>
          </cell>
          <cell r="E4828">
            <v>7.5</v>
          </cell>
          <cell r="F4828">
            <v>7.65</v>
          </cell>
          <cell r="G4828">
            <v>7.86</v>
          </cell>
          <cell r="H4828">
            <v>8.4600000000000009</v>
          </cell>
          <cell r="I4828">
            <v>9.06</v>
          </cell>
        </row>
        <row r="4829">
          <cell r="A4829">
            <v>128080</v>
          </cell>
          <cell r="B4829" t="str">
            <v/>
          </cell>
          <cell r="C4829">
            <v>7.5</v>
          </cell>
          <cell r="D4829">
            <v>0</v>
          </cell>
          <cell r="E4829">
            <v>7.5</v>
          </cell>
          <cell r="F4829">
            <v>7.65</v>
          </cell>
          <cell r="G4829">
            <v>7.86</v>
          </cell>
          <cell r="H4829">
            <v>8.4600000000000009</v>
          </cell>
          <cell r="I4829">
            <v>9.06</v>
          </cell>
        </row>
        <row r="4830">
          <cell r="A4830">
            <v>128090</v>
          </cell>
          <cell r="B4830" t="str">
            <v/>
          </cell>
          <cell r="C4830">
            <v>7.5</v>
          </cell>
          <cell r="D4830">
            <v>0</v>
          </cell>
          <cell r="E4830">
            <v>7.5</v>
          </cell>
          <cell r="F4830">
            <v>7.65</v>
          </cell>
          <cell r="G4830">
            <v>7.86</v>
          </cell>
          <cell r="H4830">
            <v>8.4600000000000009</v>
          </cell>
          <cell r="I4830">
            <v>9.06</v>
          </cell>
        </row>
        <row r="4831">
          <cell r="A4831">
            <v>128100.05</v>
          </cell>
          <cell r="B4831" t="str">
            <v>PX</v>
          </cell>
          <cell r="C4831">
            <v>7.5</v>
          </cell>
          <cell r="D4831">
            <v>0</v>
          </cell>
          <cell r="E4831">
            <v>7.5</v>
          </cell>
          <cell r="F4831">
            <v>7.65</v>
          </cell>
          <cell r="G4831">
            <v>7.86</v>
          </cell>
          <cell r="H4831">
            <v>8.4600000000000009</v>
          </cell>
          <cell r="I4831">
            <v>9.06</v>
          </cell>
        </row>
        <row r="4832">
          <cell r="A4832">
            <v>128110</v>
          </cell>
          <cell r="B4832" t="str">
            <v/>
          </cell>
          <cell r="C4832">
            <v>7.5</v>
          </cell>
          <cell r="D4832">
            <v>0.2</v>
          </cell>
          <cell r="E4832">
            <v>7.7</v>
          </cell>
          <cell r="F4832">
            <v>7.8500000000000005</v>
          </cell>
          <cell r="G4832">
            <v>8.06</v>
          </cell>
          <cell r="H4832">
            <v>8.66</v>
          </cell>
          <cell r="I4832">
            <v>9.26</v>
          </cell>
        </row>
        <row r="4833">
          <cell r="A4833">
            <v>128115.05</v>
          </cell>
          <cell r="B4833" t="str">
            <v>PC</v>
          </cell>
          <cell r="C4833">
            <v>7.5</v>
          </cell>
          <cell r="D4833">
            <v>0.3</v>
          </cell>
          <cell r="E4833">
            <v>7.8</v>
          </cell>
          <cell r="F4833">
            <v>7.95</v>
          </cell>
          <cell r="G4833">
            <v>8.16</v>
          </cell>
          <cell r="H4833">
            <v>8.76</v>
          </cell>
          <cell r="I4833">
            <v>9.36</v>
          </cell>
        </row>
        <row r="4834">
          <cell r="A4834">
            <v>128120</v>
          </cell>
          <cell r="B4834" t="str">
            <v/>
          </cell>
          <cell r="C4834">
            <v>7.5</v>
          </cell>
          <cell r="D4834">
            <v>0.39999999999999858</v>
          </cell>
          <cell r="E4834">
            <v>7.8999999999999986</v>
          </cell>
          <cell r="F4834">
            <v>8.0499999999999989</v>
          </cell>
          <cell r="G4834">
            <v>8.26</v>
          </cell>
          <cell r="H4834">
            <v>8.86</v>
          </cell>
          <cell r="I4834">
            <v>9.4599999999999991</v>
          </cell>
        </row>
        <row r="4835">
          <cell r="A4835">
            <v>128130.05</v>
          </cell>
          <cell r="B4835" t="str">
            <v>PY - MSE</v>
          </cell>
          <cell r="C4835">
            <v>7.5</v>
          </cell>
          <cell r="D4835">
            <v>0.6</v>
          </cell>
          <cell r="E4835">
            <v>8.1</v>
          </cell>
          <cell r="F4835">
            <v>8.25</v>
          </cell>
          <cell r="G4835">
            <v>8.4600000000000009</v>
          </cell>
          <cell r="H4835">
            <v>9.06</v>
          </cell>
          <cell r="I4835">
            <v>9.66</v>
          </cell>
        </row>
        <row r="4836">
          <cell r="A4836">
            <v>128140</v>
          </cell>
          <cell r="B4836" t="str">
            <v/>
          </cell>
          <cell r="C4836">
            <v>7.5</v>
          </cell>
          <cell r="D4836">
            <v>0.6</v>
          </cell>
          <cell r="E4836">
            <v>8.1</v>
          </cell>
          <cell r="F4836">
            <v>8.25</v>
          </cell>
          <cell r="G4836">
            <v>8.4600000000000009</v>
          </cell>
          <cell r="H4836">
            <v>9.06</v>
          </cell>
          <cell r="I4836">
            <v>9.66</v>
          </cell>
        </row>
        <row r="4837">
          <cell r="A4837">
            <v>128150</v>
          </cell>
          <cell r="B4837" t="str">
            <v/>
          </cell>
          <cell r="C4837">
            <v>7.5</v>
          </cell>
          <cell r="D4837">
            <v>0.6</v>
          </cell>
          <cell r="E4837">
            <v>8.1</v>
          </cell>
          <cell r="F4837">
            <v>8.25</v>
          </cell>
          <cell r="G4837">
            <v>8.4600000000000009</v>
          </cell>
          <cell r="H4837">
            <v>9.06</v>
          </cell>
          <cell r="I4837">
            <v>9.66</v>
          </cell>
        </row>
        <row r="4838">
          <cell r="A4838">
            <v>128160</v>
          </cell>
          <cell r="B4838" t="str">
            <v/>
          </cell>
          <cell r="C4838">
            <v>7.5</v>
          </cell>
          <cell r="D4838">
            <v>0.6</v>
          </cell>
          <cell r="E4838">
            <v>8.1</v>
          </cell>
          <cell r="F4838">
            <v>8.25</v>
          </cell>
          <cell r="G4838">
            <v>8.4600000000000009</v>
          </cell>
          <cell r="H4838">
            <v>9.06</v>
          </cell>
          <cell r="I4838">
            <v>9.66</v>
          </cell>
        </row>
        <row r="4839">
          <cell r="A4839">
            <v>128170</v>
          </cell>
          <cell r="B4839" t="str">
            <v/>
          </cell>
          <cell r="C4839">
            <v>7.5</v>
          </cell>
          <cell r="D4839">
            <v>0.6</v>
          </cell>
          <cell r="E4839">
            <v>8.1</v>
          </cell>
          <cell r="F4839">
            <v>8.25</v>
          </cell>
          <cell r="G4839">
            <v>8.4600000000000009</v>
          </cell>
          <cell r="H4839">
            <v>9.06</v>
          </cell>
          <cell r="I4839">
            <v>9.66</v>
          </cell>
        </row>
        <row r="4840">
          <cell r="A4840">
            <v>128180</v>
          </cell>
          <cell r="B4840" t="str">
            <v/>
          </cell>
          <cell r="C4840">
            <v>7.5</v>
          </cell>
          <cell r="D4840">
            <v>0.6</v>
          </cell>
          <cell r="E4840">
            <v>8.1</v>
          </cell>
          <cell r="F4840">
            <v>8.25</v>
          </cell>
          <cell r="G4840">
            <v>8.4600000000000009</v>
          </cell>
          <cell r="H4840">
            <v>9.06</v>
          </cell>
          <cell r="I4840">
            <v>9.66</v>
          </cell>
        </row>
        <row r="4841">
          <cell r="A4841">
            <v>128190</v>
          </cell>
          <cell r="B4841" t="str">
            <v/>
          </cell>
          <cell r="C4841">
            <v>7.5</v>
          </cell>
          <cell r="D4841">
            <v>0.6</v>
          </cell>
          <cell r="E4841">
            <v>8.1</v>
          </cell>
          <cell r="F4841">
            <v>8.25</v>
          </cell>
          <cell r="G4841">
            <v>8.4600000000000009</v>
          </cell>
          <cell r="H4841">
            <v>9.06</v>
          </cell>
          <cell r="I4841">
            <v>9.66</v>
          </cell>
        </row>
        <row r="4842">
          <cell r="A4842">
            <v>128200</v>
          </cell>
          <cell r="B4842" t="str">
            <v/>
          </cell>
          <cell r="C4842">
            <v>7.5</v>
          </cell>
          <cell r="D4842">
            <v>0.6</v>
          </cell>
          <cell r="E4842">
            <v>8.1</v>
          </cell>
          <cell r="F4842">
            <v>8.25</v>
          </cell>
          <cell r="G4842">
            <v>8.4600000000000009</v>
          </cell>
          <cell r="H4842">
            <v>9.06</v>
          </cell>
          <cell r="I4842">
            <v>9.66</v>
          </cell>
        </row>
        <row r="4843">
          <cell r="A4843">
            <v>128210</v>
          </cell>
          <cell r="B4843" t="str">
            <v/>
          </cell>
          <cell r="C4843">
            <v>7.5</v>
          </cell>
          <cell r="D4843">
            <v>0.6</v>
          </cell>
          <cell r="E4843">
            <v>8.1</v>
          </cell>
          <cell r="F4843">
            <v>8.25</v>
          </cell>
          <cell r="G4843">
            <v>8.4600000000000009</v>
          </cell>
          <cell r="H4843">
            <v>9.06</v>
          </cell>
          <cell r="I4843">
            <v>9.66</v>
          </cell>
        </row>
        <row r="4844">
          <cell r="A4844">
            <v>128220</v>
          </cell>
          <cell r="B4844" t="str">
            <v/>
          </cell>
          <cell r="C4844">
            <v>7.5</v>
          </cell>
          <cell r="D4844">
            <v>0.6</v>
          </cell>
          <cell r="E4844">
            <v>8.1</v>
          </cell>
          <cell r="F4844">
            <v>8.25</v>
          </cell>
          <cell r="G4844">
            <v>8.4600000000000009</v>
          </cell>
          <cell r="H4844">
            <v>9.06</v>
          </cell>
          <cell r="I4844">
            <v>9.66</v>
          </cell>
        </row>
        <row r="4845">
          <cell r="A4845">
            <v>128230</v>
          </cell>
          <cell r="B4845" t="str">
            <v/>
          </cell>
          <cell r="C4845">
            <v>7.5</v>
          </cell>
          <cell r="D4845">
            <v>0.6</v>
          </cell>
          <cell r="E4845">
            <v>8.1</v>
          </cell>
          <cell r="F4845">
            <v>8.25</v>
          </cell>
          <cell r="G4845">
            <v>8.4600000000000009</v>
          </cell>
          <cell r="H4845">
            <v>9.06</v>
          </cell>
          <cell r="I4845">
            <v>9.66</v>
          </cell>
        </row>
        <row r="4846">
          <cell r="A4846">
            <v>128240</v>
          </cell>
          <cell r="B4846" t="str">
            <v/>
          </cell>
          <cell r="C4846">
            <v>7.5</v>
          </cell>
          <cell r="D4846">
            <v>0.6</v>
          </cell>
          <cell r="E4846">
            <v>8.1</v>
          </cell>
          <cell r="F4846">
            <v>8.25</v>
          </cell>
          <cell r="G4846">
            <v>8.4600000000000009</v>
          </cell>
          <cell r="H4846">
            <v>9.06</v>
          </cell>
          <cell r="I4846">
            <v>9.66</v>
          </cell>
        </row>
        <row r="4847">
          <cell r="A4847">
            <v>128250</v>
          </cell>
          <cell r="B4847" t="str">
            <v/>
          </cell>
          <cell r="C4847">
            <v>7.5</v>
          </cell>
          <cell r="D4847">
            <v>0.6</v>
          </cell>
          <cell r="E4847">
            <v>8.1</v>
          </cell>
          <cell r="F4847">
            <v>8.25</v>
          </cell>
          <cell r="G4847">
            <v>8.4600000000000009</v>
          </cell>
          <cell r="H4847">
            <v>9.06</v>
          </cell>
          <cell r="I4847">
            <v>9.66</v>
          </cell>
        </row>
        <row r="4848">
          <cell r="A4848">
            <v>128260</v>
          </cell>
          <cell r="B4848" t="str">
            <v/>
          </cell>
          <cell r="C4848">
            <v>7.5</v>
          </cell>
          <cell r="D4848">
            <v>0.6</v>
          </cell>
          <cell r="E4848">
            <v>8.1</v>
          </cell>
          <cell r="F4848">
            <v>8.25</v>
          </cell>
          <cell r="G4848">
            <v>8.4600000000000009</v>
          </cell>
          <cell r="H4848">
            <v>9.06</v>
          </cell>
          <cell r="I4848">
            <v>9.66</v>
          </cell>
        </row>
        <row r="4849">
          <cell r="A4849">
            <v>128270</v>
          </cell>
          <cell r="B4849" t="str">
            <v/>
          </cell>
          <cell r="C4849">
            <v>7.5</v>
          </cell>
          <cell r="D4849">
            <v>0.6</v>
          </cell>
          <cell r="E4849">
            <v>8.1</v>
          </cell>
          <cell r="F4849">
            <v>8.25</v>
          </cell>
          <cell r="G4849">
            <v>8.4600000000000009</v>
          </cell>
          <cell r="H4849">
            <v>9.06</v>
          </cell>
          <cell r="I4849">
            <v>9.66</v>
          </cell>
        </row>
        <row r="4850">
          <cell r="A4850">
            <v>128280</v>
          </cell>
          <cell r="B4850" t="str">
            <v/>
          </cell>
          <cell r="C4850">
            <v>7.5</v>
          </cell>
          <cell r="D4850">
            <v>0.6</v>
          </cell>
          <cell r="E4850">
            <v>8.1</v>
          </cell>
          <cell r="F4850">
            <v>8.25</v>
          </cell>
          <cell r="G4850">
            <v>8.4600000000000009</v>
          </cell>
          <cell r="H4850">
            <v>9.06</v>
          </cell>
          <cell r="I4850">
            <v>9.66</v>
          </cell>
        </row>
        <row r="4851">
          <cell r="A4851">
            <v>128290</v>
          </cell>
          <cell r="B4851" t="str">
            <v/>
          </cell>
          <cell r="C4851">
            <v>7.5</v>
          </cell>
          <cell r="D4851">
            <v>0.6</v>
          </cell>
          <cell r="E4851">
            <v>8.1</v>
          </cell>
          <cell r="F4851">
            <v>8.25</v>
          </cell>
          <cell r="G4851">
            <v>8.4600000000000009</v>
          </cell>
          <cell r="H4851">
            <v>9.06</v>
          </cell>
          <cell r="I4851">
            <v>9.66</v>
          </cell>
        </row>
        <row r="4852">
          <cell r="A4852">
            <v>128300</v>
          </cell>
          <cell r="B4852" t="str">
            <v/>
          </cell>
          <cell r="C4852">
            <v>7.5</v>
          </cell>
          <cell r="D4852">
            <v>0.6</v>
          </cell>
          <cell r="E4852">
            <v>8.1</v>
          </cell>
          <cell r="F4852">
            <v>8.25</v>
          </cell>
          <cell r="G4852">
            <v>8.4600000000000009</v>
          </cell>
          <cell r="H4852">
            <v>9.06</v>
          </cell>
          <cell r="I4852">
            <v>9.66</v>
          </cell>
        </row>
        <row r="4853">
          <cell r="A4853">
            <v>128310</v>
          </cell>
          <cell r="B4853" t="str">
            <v/>
          </cell>
          <cell r="C4853">
            <v>7.5</v>
          </cell>
          <cell r="D4853">
            <v>0.6</v>
          </cell>
          <cell r="E4853">
            <v>8.1</v>
          </cell>
          <cell r="F4853">
            <v>8.25</v>
          </cell>
          <cell r="G4853">
            <v>8.4600000000000009</v>
          </cell>
          <cell r="H4853">
            <v>9.06</v>
          </cell>
          <cell r="I4853">
            <v>9.66</v>
          </cell>
        </row>
        <row r="4854">
          <cell r="A4854">
            <v>128320</v>
          </cell>
          <cell r="B4854" t="str">
            <v/>
          </cell>
          <cell r="C4854">
            <v>7.5</v>
          </cell>
          <cell r="D4854">
            <v>0.6</v>
          </cell>
          <cell r="E4854">
            <v>8.1</v>
          </cell>
          <cell r="F4854">
            <v>8.25</v>
          </cell>
          <cell r="G4854">
            <v>8.4600000000000009</v>
          </cell>
          <cell r="H4854">
            <v>9.06</v>
          </cell>
          <cell r="I4854">
            <v>9.66</v>
          </cell>
        </row>
        <row r="4855">
          <cell r="A4855">
            <v>128330</v>
          </cell>
          <cell r="B4855" t="str">
            <v/>
          </cell>
          <cell r="C4855">
            <v>7.5</v>
          </cell>
          <cell r="D4855">
            <v>0.6</v>
          </cell>
          <cell r="E4855">
            <v>8.1</v>
          </cell>
          <cell r="F4855">
            <v>8.25</v>
          </cell>
          <cell r="G4855">
            <v>8.4600000000000009</v>
          </cell>
          <cell r="H4855">
            <v>9.06</v>
          </cell>
          <cell r="I4855">
            <v>9.66</v>
          </cell>
        </row>
        <row r="4856">
          <cell r="A4856">
            <v>128340</v>
          </cell>
          <cell r="B4856" t="str">
            <v/>
          </cell>
          <cell r="C4856">
            <v>7.5</v>
          </cell>
          <cell r="D4856">
            <v>0.6</v>
          </cell>
          <cell r="E4856">
            <v>8.1</v>
          </cell>
          <cell r="F4856">
            <v>8.25</v>
          </cell>
          <cell r="G4856">
            <v>8.4600000000000009</v>
          </cell>
          <cell r="H4856">
            <v>9.06</v>
          </cell>
          <cell r="I4856">
            <v>9.66</v>
          </cell>
        </row>
        <row r="4857">
          <cell r="A4857">
            <v>128350</v>
          </cell>
          <cell r="B4857" t="str">
            <v/>
          </cell>
          <cell r="C4857">
            <v>7.5</v>
          </cell>
          <cell r="D4857">
            <v>0.6</v>
          </cell>
          <cell r="E4857">
            <v>8.1</v>
          </cell>
          <cell r="F4857">
            <v>8.25</v>
          </cell>
          <cell r="G4857">
            <v>8.4600000000000009</v>
          </cell>
          <cell r="H4857">
            <v>9.06</v>
          </cell>
          <cell r="I4857">
            <v>9.66</v>
          </cell>
        </row>
        <row r="4858">
          <cell r="A4858">
            <v>128360</v>
          </cell>
          <cell r="B4858" t="str">
            <v/>
          </cell>
          <cell r="C4858">
            <v>7.5</v>
          </cell>
          <cell r="D4858">
            <v>0.6</v>
          </cell>
          <cell r="E4858">
            <v>8.1</v>
          </cell>
          <cell r="F4858">
            <v>8.25</v>
          </cell>
          <cell r="G4858">
            <v>8.4600000000000009</v>
          </cell>
          <cell r="H4858">
            <v>9.06</v>
          </cell>
          <cell r="I4858">
            <v>9.66</v>
          </cell>
        </row>
        <row r="4859">
          <cell r="A4859">
            <v>128370</v>
          </cell>
          <cell r="B4859" t="str">
            <v/>
          </cell>
          <cell r="C4859">
            <v>7.5</v>
          </cell>
          <cell r="D4859">
            <v>0.6</v>
          </cell>
          <cell r="E4859">
            <v>8.1</v>
          </cell>
          <cell r="F4859">
            <v>8.25</v>
          </cell>
          <cell r="G4859">
            <v>8.4600000000000009</v>
          </cell>
          <cell r="H4859">
            <v>9.06</v>
          </cell>
          <cell r="I4859">
            <v>9.66</v>
          </cell>
        </row>
        <row r="4860">
          <cell r="A4860">
            <v>128380</v>
          </cell>
          <cell r="B4860" t="str">
            <v/>
          </cell>
          <cell r="C4860">
            <v>7.5</v>
          </cell>
          <cell r="D4860">
            <v>0.6</v>
          </cell>
          <cell r="E4860">
            <v>8.1</v>
          </cell>
          <cell r="F4860">
            <v>8.25</v>
          </cell>
          <cell r="G4860">
            <v>8.4600000000000009</v>
          </cell>
          <cell r="H4860">
            <v>9.06</v>
          </cell>
          <cell r="I4860">
            <v>9.66</v>
          </cell>
        </row>
        <row r="4861">
          <cell r="A4861">
            <v>128390</v>
          </cell>
          <cell r="B4861" t="str">
            <v/>
          </cell>
          <cell r="C4861">
            <v>7.5</v>
          </cell>
          <cell r="D4861">
            <v>0.6</v>
          </cell>
          <cell r="E4861">
            <v>8.1</v>
          </cell>
          <cell r="F4861">
            <v>8.25</v>
          </cell>
          <cell r="G4861">
            <v>8.4600000000000009</v>
          </cell>
          <cell r="H4861">
            <v>9.06</v>
          </cell>
          <cell r="I4861">
            <v>9.66</v>
          </cell>
        </row>
        <row r="4862">
          <cell r="A4862">
            <v>128400</v>
          </cell>
          <cell r="B4862" t="str">
            <v/>
          </cell>
          <cell r="C4862">
            <v>7.5</v>
          </cell>
          <cell r="D4862">
            <v>0.6</v>
          </cell>
          <cell r="E4862">
            <v>8.1</v>
          </cell>
          <cell r="F4862">
            <v>8.25</v>
          </cell>
          <cell r="G4862">
            <v>8.4600000000000009</v>
          </cell>
          <cell r="H4862">
            <v>9.06</v>
          </cell>
          <cell r="I4862">
            <v>9.66</v>
          </cell>
        </row>
        <row r="4863">
          <cell r="A4863">
            <v>128410</v>
          </cell>
          <cell r="B4863" t="str">
            <v/>
          </cell>
          <cell r="C4863">
            <v>7.5</v>
          </cell>
          <cell r="D4863">
            <v>0.6</v>
          </cell>
          <cell r="E4863">
            <v>8.1</v>
          </cell>
          <cell r="F4863">
            <v>8.25</v>
          </cell>
          <cell r="G4863">
            <v>8.4600000000000009</v>
          </cell>
          <cell r="H4863">
            <v>9.06</v>
          </cell>
          <cell r="I4863">
            <v>9.66</v>
          </cell>
        </row>
        <row r="4864">
          <cell r="A4864">
            <v>128420</v>
          </cell>
          <cell r="B4864" t="str">
            <v/>
          </cell>
          <cell r="C4864">
            <v>7.5</v>
          </cell>
          <cell r="D4864">
            <v>0.6</v>
          </cell>
          <cell r="E4864">
            <v>8.1</v>
          </cell>
          <cell r="F4864">
            <v>8.25</v>
          </cell>
          <cell r="G4864">
            <v>8.4600000000000009</v>
          </cell>
          <cell r="H4864">
            <v>9.06</v>
          </cell>
          <cell r="I4864">
            <v>9.66</v>
          </cell>
        </row>
        <row r="4865">
          <cell r="A4865">
            <v>128430</v>
          </cell>
          <cell r="B4865" t="str">
            <v/>
          </cell>
          <cell r="C4865">
            <v>7.5</v>
          </cell>
          <cell r="D4865">
            <v>0.6</v>
          </cell>
          <cell r="E4865">
            <v>8.1</v>
          </cell>
          <cell r="F4865">
            <v>8.25</v>
          </cell>
          <cell r="G4865">
            <v>8.4600000000000009</v>
          </cell>
          <cell r="H4865">
            <v>9.06</v>
          </cell>
          <cell r="I4865">
            <v>9.66</v>
          </cell>
        </row>
        <row r="4866">
          <cell r="A4866">
            <v>128440</v>
          </cell>
          <cell r="B4866" t="str">
            <v/>
          </cell>
          <cell r="C4866">
            <v>7.5</v>
          </cell>
          <cell r="D4866">
            <v>0.6</v>
          </cell>
          <cell r="E4866">
            <v>8.1</v>
          </cell>
          <cell r="F4866">
            <v>8.25</v>
          </cell>
          <cell r="G4866">
            <v>8.4600000000000009</v>
          </cell>
          <cell r="H4866">
            <v>9.06</v>
          </cell>
          <cell r="I4866">
            <v>9.66</v>
          </cell>
        </row>
        <row r="4867">
          <cell r="A4867">
            <v>128450</v>
          </cell>
          <cell r="B4867" t="str">
            <v/>
          </cell>
          <cell r="C4867">
            <v>7.5</v>
          </cell>
          <cell r="D4867">
            <v>0.6</v>
          </cell>
          <cell r="E4867">
            <v>8.1</v>
          </cell>
          <cell r="F4867">
            <v>8.25</v>
          </cell>
          <cell r="G4867">
            <v>8.4600000000000009</v>
          </cell>
          <cell r="H4867">
            <v>9.06</v>
          </cell>
          <cell r="I4867">
            <v>9.66</v>
          </cell>
        </row>
        <row r="4868">
          <cell r="A4868">
            <v>128460</v>
          </cell>
          <cell r="B4868" t="str">
            <v/>
          </cell>
          <cell r="C4868">
            <v>7.5</v>
          </cell>
          <cell r="D4868">
            <v>0.6</v>
          </cell>
          <cell r="E4868">
            <v>8.1</v>
          </cell>
          <cell r="F4868">
            <v>8.25</v>
          </cell>
          <cell r="G4868">
            <v>8.4600000000000009</v>
          </cell>
          <cell r="H4868">
            <v>9.06</v>
          </cell>
          <cell r="I4868">
            <v>9.66</v>
          </cell>
        </row>
        <row r="4869">
          <cell r="A4869">
            <v>128470</v>
          </cell>
          <cell r="B4869" t="str">
            <v/>
          </cell>
          <cell r="C4869">
            <v>7.5</v>
          </cell>
          <cell r="D4869">
            <v>0.6</v>
          </cell>
          <cell r="E4869">
            <v>8.1</v>
          </cell>
          <cell r="F4869">
            <v>8.25</v>
          </cell>
          <cell r="G4869">
            <v>8.4600000000000009</v>
          </cell>
          <cell r="H4869">
            <v>9.06</v>
          </cell>
          <cell r="I4869">
            <v>9.66</v>
          </cell>
        </row>
        <row r="4870">
          <cell r="A4870">
            <v>128480</v>
          </cell>
          <cell r="B4870" t="str">
            <v/>
          </cell>
          <cell r="C4870">
            <v>7.5</v>
          </cell>
          <cell r="D4870">
            <v>0.6</v>
          </cell>
          <cell r="E4870">
            <v>8.1</v>
          </cell>
          <cell r="F4870">
            <v>8.25</v>
          </cell>
          <cell r="G4870">
            <v>8.4600000000000009</v>
          </cell>
          <cell r="H4870">
            <v>9.06</v>
          </cell>
          <cell r="I4870">
            <v>9.66</v>
          </cell>
        </row>
        <row r="4871">
          <cell r="A4871">
            <v>128490</v>
          </cell>
          <cell r="B4871" t="str">
            <v/>
          </cell>
          <cell r="C4871">
            <v>7.5</v>
          </cell>
          <cell r="D4871">
            <v>0.6</v>
          </cell>
          <cell r="E4871">
            <v>8.1</v>
          </cell>
          <cell r="F4871">
            <v>8.25</v>
          </cell>
          <cell r="G4871">
            <v>8.4600000000000009</v>
          </cell>
          <cell r="H4871">
            <v>9.06</v>
          </cell>
          <cell r="I4871">
            <v>9.66</v>
          </cell>
        </row>
        <row r="4872">
          <cell r="A4872">
            <v>128500</v>
          </cell>
          <cell r="B4872" t="str">
            <v/>
          </cell>
          <cell r="C4872">
            <v>7.5</v>
          </cell>
          <cell r="D4872">
            <v>0.6</v>
          </cell>
          <cell r="E4872">
            <v>8.1</v>
          </cell>
          <cell r="F4872">
            <v>8.25</v>
          </cell>
          <cell r="G4872">
            <v>8.4600000000000009</v>
          </cell>
          <cell r="H4872">
            <v>9.06</v>
          </cell>
          <cell r="I4872">
            <v>9.66</v>
          </cell>
        </row>
        <row r="4873">
          <cell r="A4873">
            <v>128510</v>
          </cell>
          <cell r="B4873" t="str">
            <v/>
          </cell>
          <cell r="C4873">
            <v>7.5</v>
          </cell>
          <cell r="D4873">
            <v>0.6</v>
          </cell>
          <cell r="E4873">
            <v>8.1</v>
          </cell>
          <cell r="F4873">
            <v>8.25</v>
          </cell>
          <cell r="G4873">
            <v>8.4600000000000009</v>
          </cell>
          <cell r="H4873">
            <v>9.06</v>
          </cell>
          <cell r="I4873">
            <v>9.66</v>
          </cell>
        </row>
        <row r="4874">
          <cell r="A4874">
            <v>128513.64</v>
          </cell>
          <cell r="B4874" t="str">
            <v>PY - MSE</v>
          </cell>
          <cell r="C4874">
            <v>7.5</v>
          </cell>
          <cell r="D4874">
            <v>0.6</v>
          </cell>
          <cell r="E4874">
            <v>8.1</v>
          </cell>
          <cell r="F4874">
            <v>8.25</v>
          </cell>
          <cell r="G4874">
            <v>8.4600000000000009</v>
          </cell>
          <cell r="H4874">
            <v>9.06</v>
          </cell>
          <cell r="I4874">
            <v>9.66</v>
          </cell>
        </row>
        <row r="4875">
          <cell r="A4875">
            <v>128520</v>
          </cell>
          <cell r="B4875" t="str">
            <v/>
          </cell>
          <cell r="C4875">
            <v>7.5</v>
          </cell>
          <cell r="D4875">
            <v>0.46999999999999886</v>
          </cell>
          <cell r="E4875">
            <v>7.9699999999999989</v>
          </cell>
          <cell r="F4875">
            <v>8.1199999999999992</v>
          </cell>
          <cell r="G4875">
            <v>8.33</v>
          </cell>
          <cell r="H4875">
            <v>8.93</v>
          </cell>
          <cell r="I4875">
            <v>9.5299999999999994</v>
          </cell>
        </row>
        <row r="4876">
          <cell r="A4876">
            <v>128528.64</v>
          </cell>
          <cell r="B4876" t="str">
            <v>PT</v>
          </cell>
          <cell r="C4876">
            <v>7.5</v>
          </cell>
          <cell r="D4876">
            <v>0.3</v>
          </cell>
          <cell r="E4876">
            <v>7.8</v>
          </cell>
          <cell r="F4876">
            <v>7.95</v>
          </cell>
          <cell r="G4876">
            <v>8.16</v>
          </cell>
          <cell r="H4876">
            <v>8.76</v>
          </cell>
          <cell r="I4876">
            <v>9.36</v>
          </cell>
        </row>
        <row r="4877">
          <cell r="A4877">
            <v>128530</v>
          </cell>
          <cell r="B4877" t="str">
            <v/>
          </cell>
          <cell r="C4877">
            <v>7.5</v>
          </cell>
          <cell r="D4877">
            <v>0.27</v>
          </cell>
          <cell r="E4877">
            <v>7.77</v>
          </cell>
          <cell r="F4877">
            <v>7.92</v>
          </cell>
          <cell r="G4877">
            <v>8.1300000000000008</v>
          </cell>
          <cell r="H4877">
            <v>8.73</v>
          </cell>
          <cell r="I4877">
            <v>9.33</v>
          </cell>
        </row>
        <row r="4878">
          <cell r="A4878">
            <v>128540</v>
          </cell>
          <cell r="B4878" t="str">
            <v/>
          </cell>
          <cell r="C4878">
            <v>7.5</v>
          </cell>
          <cell r="D4878">
            <v>6.9999999999999396E-2</v>
          </cell>
          <cell r="E4878">
            <v>7.5699999999999994</v>
          </cell>
          <cell r="F4878">
            <v>7.72</v>
          </cell>
          <cell r="G4878">
            <v>7.93</v>
          </cell>
          <cell r="H4878">
            <v>8.5299999999999994</v>
          </cell>
          <cell r="I4878">
            <v>9.129999999999999</v>
          </cell>
        </row>
        <row r="4879">
          <cell r="A4879">
            <v>128543.64</v>
          </cell>
          <cell r="B4879" t="str">
            <v>PX</v>
          </cell>
          <cell r="C4879">
            <v>7.5</v>
          </cell>
          <cell r="D4879">
            <v>0</v>
          </cell>
          <cell r="E4879">
            <v>7.5</v>
          </cell>
          <cell r="F4879">
            <v>7.65</v>
          </cell>
          <cell r="G4879">
            <v>7.86</v>
          </cell>
          <cell r="H4879">
            <v>8.4600000000000009</v>
          </cell>
          <cell r="I4879">
            <v>9.06</v>
          </cell>
        </row>
        <row r="4880">
          <cell r="A4880">
            <v>128550</v>
          </cell>
          <cell r="B4880" t="str">
            <v/>
          </cell>
          <cell r="C4880">
            <v>7.5</v>
          </cell>
          <cell r="D4880">
            <v>0</v>
          </cell>
          <cell r="E4880">
            <v>7.5</v>
          </cell>
          <cell r="F4880">
            <v>7.65</v>
          </cell>
          <cell r="G4880">
            <v>7.86</v>
          </cell>
          <cell r="H4880">
            <v>8.4600000000000009</v>
          </cell>
          <cell r="I4880">
            <v>9.06</v>
          </cell>
        </row>
        <row r="4881">
          <cell r="A4881">
            <v>128560</v>
          </cell>
          <cell r="B4881" t="str">
            <v/>
          </cell>
          <cell r="C4881">
            <v>7.5</v>
          </cell>
          <cell r="D4881">
            <v>0</v>
          </cell>
          <cell r="E4881">
            <v>7.5</v>
          </cell>
          <cell r="F4881">
            <v>7.65</v>
          </cell>
          <cell r="G4881">
            <v>7.86</v>
          </cell>
          <cell r="H4881">
            <v>8.4600000000000009</v>
          </cell>
          <cell r="I4881">
            <v>9.06</v>
          </cell>
        </row>
        <row r="4882">
          <cell r="A4882">
            <v>128570</v>
          </cell>
          <cell r="B4882" t="str">
            <v/>
          </cell>
          <cell r="C4882">
            <v>7.5</v>
          </cell>
          <cell r="D4882">
            <v>0</v>
          </cell>
          <cell r="E4882">
            <v>7.5</v>
          </cell>
          <cell r="F4882">
            <v>7.65</v>
          </cell>
          <cell r="G4882">
            <v>7.86</v>
          </cell>
          <cell r="H4882">
            <v>8.4600000000000009</v>
          </cell>
          <cell r="I4882">
            <v>9.06</v>
          </cell>
        </row>
        <row r="4883">
          <cell r="A4883">
            <v>128573.64</v>
          </cell>
          <cell r="B4883" t="str">
            <v>BS</v>
          </cell>
          <cell r="C4883">
            <v>7.5</v>
          </cell>
          <cell r="D4883">
            <v>0</v>
          </cell>
          <cell r="E4883">
            <v>7.5</v>
          </cell>
          <cell r="F4883">
            <v>7.65</v>
          </cell>
          <cell r="G4883">
            <v>7.86</v>
          </cell>
          <cell r="H4883">
            <v>8.4600000000000009</v>
          </cell>
          <cell r="I4883">
            <v>9.06</v>
          </cell>
        </row>
        <row r="4884">
          <cell r="A4884">
            <v>128580</v>
          </cell>
          <cell r="B4884" t="str">
            <v/>
          </cell>
          <cell r="C4884">
            <v>7.5</v>
          </cell>
          <cell r="D4884">
            <v>0</v>
          </cell>
          <cell r="E4884">
            <v>7.5</v>
          </cell>
          <cell r="F4884">
            <v>7.65</v>
          </cell>
          <cell r="G4884">
            <v>7.86</v>
          </cell>
          <cell r="H4884">
            <v>8.4600000000000009</v>
          </cell>
          <cell r="I4884">
            <v>9.06</v>
          </cell>
        </row>
        <row r="4885">
          <cell r="A4885">
            <v>128590</v>
          </cell>
          <cell r="B4885" t="str">
            <v/>
          </cell>
          <cell r="C4885">
            <v>7.5</v>
          </cell>
          <cell r="D4885">
            <v>0</v>
          </cell>
          <cell r="E4885">
            <v>7.5</v>
          </cell>
          <cell r="F4885">
            <v>7.65</v>
          </cell>
          <cell r="G4885">
            <v>7.86</v>
          </cell>
          <cell r="H4885">
            <v>8.4600000000000009</v>
          </cell>
          <cell r="I4885">
            <v>9.06</v>
          </cell>
        </row>
        <row r="4886">
          <cell r="A4886">
            <v>128600</v>
          </cell>
          <cell r="B4886" t="str">
            <v/>
          </cell>
          <cell r="C4886">
            <v>7.5</v>
          </cell>
          <cell r="D4886">
            <v>0</v>
          </cell>
          <cell r="E4886">
            <v>7.5</v>
          </cell>
          <cell r="F4886">
            <v>7.65</v>
          </cell>
          <cell r="G4886">
            <v>7.86</v>
          </cell>
          <cell r="H4886">
            <v>8.4600000000000009</v>
          </cell>
          <cell r="I4886">
            <v>9.06</v>
          </cell>
        </row>
        <row r="4887">
          <cell r="A4887">
            <v>128610</v>
          </cell>
          <cell r="B4887" t="str">
            <v/>
          </cell>
          <cell r="C4887">
            <v>7.5</v>
          </cell>
          <cell r="D4887">
            <v>0</v>
          </cell>
          <cell r="E4887">
            <v>7.5</v>
          </cell>
          <cell r="F4887">
            <v>7.65</v>
          </cell>
          <cell r="G4887">
            <v>7.86</v>
          </cell>
          <cell r="H4887">
            <v>8.4600000000000009</v>
          </cell>
          <cell r="I4887">
            <v>9.06</v>
          </cell>
        </row>
        <row r="4888">
          <cell r="A4888">
            <v>128620</v>
          </cell>
          <cell r="B4888" t="str">
            <v/>
          </cell>
          <cell r="C4888">
            <v>7.5</v>
          </cell>
          <cell r="D4888">
            <v>0</v>
          </cell>
          <cell r="E4888">
            <v>7.5</v>
          </cell>
          <cell r="F4888">
            <v>7.65</v>
          </cell>
          <cell r="G4888">
            <v>7.86</v>
          </cell>
          <cell r="H4888">
            <v>8.4600000000000009</v>
          </cell>
          <cell r="I4888">
            <v>9.06</v>
          </cell>
        </row>
        <row r="4889">
          <cell r="A4889">
            <v>128630</v>
          </cell>
          <cell r="B4889" t="str">
            <v/>
          </cell>
          <cell r="C4889">
            <v>7.5</v>
          </cell>
          <cell r="D4889">
            <v>0</v>
          </cell>
          <cell r="E4889">
            <v>7.5</v>
          </cell>
          <cell r="F4889">
            <v>7.65</v>
          </cell>
          <cell r="G4889">
            <v>7.86</v>
          </cell>
          <cell r="H4889">
            <v>8.4600000000000009</v>
          </cell>
          <cell r="I4889">
            <v>9.06</v>
          </cell>
        </row>
        <row r="4890">
          <cell r="A4890">
            <v>128640</v>
          </cell>
          <cell r="B4890" t="str">
            <v/>
          </cell>
          <cell r="C4890">
            <v>7.5</v>
          </cell>
          <cell r="D4890">
            <v>0</v>
          </cell>
          <cell r="E4890">
            <v>7.5</v>
          </cell>
          <cell r="F4890">
            <v>7.65</v>
          </cell>
          <cell r="G4890">
            <v>7.86</v>
          </cell>
          <cell r="H4890">
            <v>8.4600000000000009</v>
          </cell>
          <cell r="I4890">
            <v>9.06</v>
          </cell>
        </row>
        <row r="4891">
          <cell r="A4891">
            <v>128650</v>
          </cell>
          <cell r="B4891" t="str">
            <v/>
          </cell>
          <cell r="C4891">
            <v>7.5</v>
          </cell>
          <cell r="D4891">
            <v>0</v>
          </cell>
          <cell r="E4891">
            <v>7.5</v>
          </cell>
          <cell r="F4891">
            <v>7.65</v>
          </cell>
          <cell r="G4891">
            <v>7.86</v>
          </cell>
          <cell r="H4891">
            <v>8.4600000000000009</v>
          </cell>
          <cell r="I4891">
            <v>9.06</v>
          </cell>
        </row>
        <row r="4892">
          <cell r="A4892">
            <v>128660</v>
          </cell>
          <cell r="B4892" t="str">
            <v/>
          </cell>
          <cell r="C4892">
            <v>7.5</v>
          </cell>
          <cell r="D4892">
            <v>0</v>
          </cell>
          <cell r="E4892">
            <v>7.5</v>
          </cell>
          <cell r="F4892">
            <v>7.65</v>
          </cell>
          <cell r="G4892">
            <v>7.86</v>
          </cell>
          <cell r="H4892">
            <v>8.4600000000000009</v>
          </cell>
          <cell r="I4892">
            <v>9.06</v>
          </cell>
        </row>
        <row r="4893">
          <cell r="A4893">
            <v>128670</v>
          </cell>
          <cell r="B4893" t="str">
            <v/>
          </cell>
          <cell r="C4893">
            <v>7.5</v>
          </cell>
          <cell r="D4893">
            <v>0</v>
          </cell>
          <cell r="E4893">
            <v>7.5</v>
          </cell>
          <cell r="F4893">
            <v>7.65</v>
          </cell>
          <cell r="G4893">
            <v>7.86</v>
          </cell>
          <cell r="H4893">
            <v>8.4600000000000009</v>
          </cell>
          <cell r="I4893">
            <v>9.06</v>
          </cell>
        </row>
        <row r="4894">
          <cell r="A4894">
            <v>128680</v>
          </cell>
          <cell r="B4894" t="str">
            <v/>
          </cell>
          <cell r="C4894">
            <v>7.5</v>
          </cell>
          <cell r="D4894">
            <v>0</v>
          </cell>
          <cell r="E4894">
            <v>7.5</v>
          </cell>
          <cell r="F4894">
            <v>7.65</v>
          </cell>
          <cell r="G4894">
            <v>7.86</v>
          </cell>
          <cell r="H4894">
            <v>8.4600000000000009</v>
          </cell>
          <cell r="I4894">
            <v>9.06</v>
          </cell>
        </row>
        <row r="4895">
          <cell r="A4895">
            <v>128690</v>
          </cell>
          <cell r="B4895" t="str">
            <v/>
          </cell>
          <cell r="C4895">
            <v>7.5</v>
          </cell>
          <cell r="D4895">
            <v>0</v>
          </cell>
          <cell r="E4895">
            <v>7.5</v>
          </cell>
          <cell r="F4895">
            <v>7.65</v>
          </cell>
          <cell r="G4895">
            <v>7.86</v>
          </cell>
          <cell r="H4895">
            <v>8.4600000000000009</v>
          </cell>
          <cell r="I4895">
            <v>9.06</v>
          </cell>
        </row>
        <row r="4896">
          <cell r="A4896">
            <v>128700</v>
          </cell>
          <cell r="B4896" t="str">
            <v/>
          </cell>
          <cell r="C4896">
            <v>7.5</v>
          </cell>
          <cell r="D4896">
            <v>0</v>
          </cell>
          <cell r="E4896">
            <v>7.5</v>
          </cell>
          <cell r="F4896">
            <v>7.65</v>
          </cell>
          <cell r="G4896">
            <v>7.86</v>
          </cell>
          <cell r="H4896">
            <v>8.4600000000000009</v>
          </cell>
          <cell r="I4896">
            <v>9.06</v>
          </cell>
        </row>
        <row r="4897">
          <cell r="A4897">
            <v>128710</v>
          </cell>
          <cell r="B4897" t="str">
            <v/>
          </cell>
          <cell r="C4897">
            <v>7.5</v>
          </cell>
          <cell r="D4897">
            <v>0</v>
          </cell>
          <cell r="E4897">
            <v>7.5</v>
          </cell>
          <cell r="F4897">
            <v>7.65</v>
          </cell>
          <cell r="G4897">
            <v>7.86</v>
          </cell>
          <cell r="H4897">
            <v>8.4600000000000009</v>
          </cell>
          <cell r="I4897">
            <v>9.06</v>
          </cell>
        </row>
        <row r="4898">
          <cell r="A4898">
            <v>128720</v>
          </cell>
          <cell r="B4898" t="str">
            <v/>
          </cell>
          <cell r="C4898">
            <v>7.5</v>
          </cell>
          <cell r="D4898">
            <v>0</v>
          </cell>
          <cell r="E4898">
            <v>7.5</v>
          </cell>
          <cell r="F4898">
            <v>7.65</v>
          </cell>
          <cell r="G4898">
            <v>7.86</v>
          </cell>
          <cell r="H4898">
            <v>8.4600000000000009</v>
          </cell>
          <cell r="I4898">
            <v>9.06</v>
          </cell>
        </row>
        <row r="4899">
          <cell r="A4899">
            <v>128730</v>
          </cell>
          <cell r="B4899" t="str">
            <v/>
          </cell>
          <cell r="C4899">
            <v>7.5</v>
          </cell>
          <cell r="D4899">
            <v>0</v>
          </cell>
          <cell r="E4899">
            <v>7.5</v>
          </cell>
          <cell r="F4899">
            <v>7.65</v>
          </cell>
          <cell r="G4899">
            <v>7.86</v>
          </cell>
          <cell r="H4899">
            <v>8.4600000000000009</v>
          </cell>
          <cell r="I4899">
            <v>9.06</v>
          </cell>
        </row>
        <row r="4900">
          <cell r="A4900">
            <v>128740</v>
          </cell>
          <cell r="B4900" t="str">
            <v/>
          </cell>
          <cell r="C4900">
            <v>7.5</v>
          </cell>
          <cell r="D4900">
            <v>0</v>
          </cell>
          <cell r="E4900">
            <v>7.5</v>
          </cell>
          <cell r="F4900">
            <v>7.65</v>
          </cell>
          <cell r="G4900">
            <v>7.86</v>
          </cell>
          <cell r="H4900">
            <v>8.4600000000000009</v>
          </cell>
          <cell r="I4900">
            <v>9.06</v>
          </cell>
        </row>
        <row r="4901">
          <cell r="A4901">
            <v>128750</v>
          </cell>
          <cell r="B4901" t="str">
            <v/>
          </cell>
          <cell r="C4901">
            <v>7.5</v>
          </cell>
          <cell r="D4901">
            <v>0</v>
          </cell>
          <cell r="E4901">
            <v>7.5</v>
          </cell>
          <cell r="F4901">
            <v>7.65</v>
          </cell>
          <cell r="G4901">
            <v>7.86</v>
          </cell>
          <cell r="H4901">
            <v>8.4600000000000009</v>
          </cell>
          <cell r="I4901">
            <v>9.06</v>
          </cell>
        </row>
        <row r="4902">
          <cell r="A4902">
            <v>128760</v>
          </cell>
          <cell r="B4902" t="str">
            <v/>
          </cell>
          <cell r="C4902">
            <v>7.5</v>
          </cell>
          <cell r="D4902">
            <v>0</v>
          </cell>
          <cell r="E4902">
            <v>7.5</v>
          </cell>
          <cell r="F4902">
            <v>7.65</v>
          </cell>
          <cell r="G4902">
            <v>7.86</v>
          </cell>
          <cell r="H4902">
            <v>8.4600000000000009</v>
          </cell>
          <cell r="I4902">
            <v>9.06</v>
          </cell>
        </row>
        <row r="4903">
          <cell r="A4903">
            <v>128770</v>
          </cell>
          <cell r="B4903" t="str">
            <v/>
          </cell>
          <cell r="C4903">
            <v>7.5</v>
          </cell>
          <cell r="D4903">
            <v>0</v>
          </cell>
          <cell r="E4903">
            <v>7.5</v>
          </cell>
          <cell r="F4903">
            <v>7.65</v>
          </cell>
          <cell r="G4903">
            <v>7.86</v>
          </cell>
          <cell r="H4903">
            <v>8.4600000000000009</v>
          </cell>
          <cell r="I4903">
            <v>9.06</v>
          </cell>
        </row>
        <row r="4904">
          <cell r="A4904">
            <v>128780</v>
          </cell>
          <cell r="B4904" t="str">
            <v/>
          </cell>
          <cell r="C4904">
            <v>7.5</v>
          </cell>
          <cell r="D4904">
            <v>0</v>
          </cell>
          <cell r="E4904">
            <v>7.5</v>
          </cell>
          <cell r="F4904">
            <v>7.65</v>
          </cell>
          <cell r="G4904">
            <v>7.86</v>
          </cell>
          <cell r="H4904">
            <v>8.4600000000000009</v>
          </cell>
          <cell r="I4904">
            <v>9.06</v>
          </cell>
        </row>
        <row r="4905">
          <cell r="A4905">
            <v>128790</v>
          </cell>
          <cell r="B4905" t="str">
            <v/>
          </cell>
          <cell r="C4905">
            <v>7.5</v>
          </cell>
          <cell r="D4905">
            <v>0</v>
          </cell>
          <cell r="E4905">
            <v>7.5</v>
          </cell>
          <cell r="F4905">
            <v>7.65</v>
          </cell>
          <cell r="G4905">
            <v>7.86</v>
          </cell>
          <cell r="H4905">
            <v>8.4600000000000009</v>
          </cell>
          <cell r="I4905">
            <v>9.06</v>
          </cell>
        </row>
        <row r="4906">
          <cell r="A4906">
            <v>128800</v>
          </cell>
          <cell r="B4906" t="str">
            <v/>
          </cell>
          <cell r="C4906">
            <v>7.5</v>
          </cell>
          <cell r="D4906">
            <v>0</v>
          </cell>
          <cell r="E4906">
            <v>7.5</v>
          </cell>
          <cell r="F4906">
            <v>7.65</v>
          </cell>
          <cell r="G4906">
            <v>7.86</v>
          </cell>
          <cell r="H4906">
            <v>8.4600000000000009</v>
          </cell>
          <cell r="I4906">
            <v>9.06</v>
          </cell>
        </row>
        <row r="4907">
          <cell r="A4907">
            <v>128810</v>
          </cell>
          <cell r="B4907" t="str">
            <v/>
          </cell>
          <cell r="C4907">
            <v>7.5</v>
          </cell>
          <cell r="D4907">
            <v>0</v>
          </cell>
          <cell r="E4907">
            <v>7.5</v>
          </cell>
          <cell r="F4907">
            <v>7.65</v>
          </cell>
          <cell r="G4907">
            <v>7.86</v>
          </cell>
          <cell r="H4907">
            <v>8.4600000000000009</v>
          </cell>
          <cell r="I4907">
            <v>9.06</v>
          </cell>
        </row>
        <row r="4908">
          <cell r="A4908">
            <v>128820</v>
          </cell>
          <cell r="B4908" t="str">
            <v/>
          </cell>
          <cell r="C4908">
            <v>7.5</v>
          </cell>
          <cell r="D4908">
            <v>0</v>
          </cell>
          <cell r="E4908">
            <v>7.5</v>
          </cell>
          <cell r="F4908">
            <v>7.65</v>
          </cell>
          <cell r="G4908">
            <v>7.86</v>
          </cell>
          <cell r="H4908">
            <v>8.4600000000000009</v>
          </cell>
          <cell r="I4908">
            <v>9.06</v>
          </cell>
        </row>
        <row r="4909">
          <cell r="A4909">
            <v>128830</v>
          </cell>
          <cell r="B4909" t="str">
            <v/>
          </cell>
          <cell r="C4909">
            <v>7.5</v>
          </cell>
          <cell r="D4909">
            <v>0</v>
          </cell>
          <cell r="E4909">
            <v>7.5</v>
          </cell>
          <cell r="F4909">
            <v>7.65</v>
          </cell>
          <cell r="G4909">
            <v>7.86</v>
          </cell>
          <cell r="H4909">
            <v>8.4600000000000009</v>
          </cell>
          <cell r="I4909">
            <v>9.06</v>
          </cell>
        </row>
        <row r="4910">
          <cell r="A4910">
            <v>128840</v>
          </cell>
          <cell r="B4910" t="str">
            <v/>
          </cell>
          <cell r="C4910">
            <v>7.5</v>
          </cell>
          <cell r="D4910">
            <v>0</v>
          </cell>
          <cell r="E4910">
            <v>7.5</v>
          </cell>
          <cell r="F4910">
            <v>7.65</v>
          </cell>
          <cell r="G4910">
            <v>7.86</v>
          </cell>
          <cell r="H4910">
            <v>8.4600000000000009</v>
          </cell>
          <cell r="I4910">
            <v>9.06</v>
          </cell>
        </row>
        <row r="4911">
          <cell r="A4911">
            <v>128850</v>
          </cell>
          <cell r="B4911" t="str">
            <v/>
          </cell>
          <cell r="C4911">
            <v>7.5</v>
          </cell>
          <cell r="D4911">
            <v>0</v>
          </cell>
          <cell r="E4911">
            <v>7.5</v>
          </cell>
          <cell r="F4911">
            <v>7.65</v>
          </cell>
          <cell r="G4911">
            <v>7.86</v>
          </cell>
          <cell r="H4911">
            <v>8.4600000000000009</v>
          </cell>
          <cell r="I4911">
            <v>9.06</v>
          </cell>
        </row>
        <row r="4912">
          <cell r="A4912">
            <v>128860</v>
          </cell>
          <cell r="B4912" t="str">
            <v/>
          </cell>
          <cell r="C4912">
            <v>7.5</v>
          </cell>
          <cell r="D4912">
            <v>0</v>
          </cell>
          <cell r="E4912">
            <v>7.5</v>
          </cell>
          <cell r="F4912">
            <v>7.65</v>
          </cell>
          <cell r="G4912">
            <v>7.86</v>
          </cell>
          <cell r="H4912">
            <v>8.4600000000000009</v>
          </cell>
          <cell r="I4912">
            <v>9.06</v>
          </cell>
        </row>
        <row r="4913">
          <cell r="A4913">
            <v>128870</v>
          </cell>
          <cell r="B4913" t="str">
            <v/>
          </cell>
          <cell r="C4913">
            <v>7.5</v>
          </cell>
          <cell r="D4913">
            <v>0</v>
          </cell>
          <cell r="E4913">
            <v>7.5</v>
          </cell>
          <cell r="F4913">
            <v>7.65</v>
          </cell>
          <cell r="G4913">
            <v>7.86</v>
          </cell>
          <cell r="H4913">
            <v>8.4600000000000009</v>
          </cell>
          <cell r="I4913">
            <v>9.06</v>
          </cell>
        </row>
        <row r="4914">
          <cell r="A4914">
            <v>128880</v>
          </cell>
          <cell r="B4914" t="str">
            <v/>
          </cell>
          <cell r="C4914">
            <v>7.5</v>
          </cell>
          <cell r="D4914">
            <v>0</v>
          </cell>
          <cell r="E4914">
            <v>7.5</v>
          </cell>
          <cell r="F4914">
            <v>7.65</v>
          </cell>
          <cell r="G4914">
            <v>7.86</v>
          </cell>
          <cell r="H4914">
            <v>8.4600000000000009</v>
          </cell>
          <cell r="I4914">
            <v>9.06</v>
          </cell>
        </row>
        <row r="4915">
          <cell r="A4915">
            <v>128890</v>
          </cell>
          <cell r="B4915" t="str">
            <v/>
          </cell>
          <cell r="C4915">
            <v>7.5</v>
          </cell>
          <cell r="D4915">
            <v>0</v>
          </cell>
          <cell r="E4915">
            <v>7.5</v>
          </cell>
          <cell r="F4915">
            <v>7.65</v>
          </cell>
          <cell r="G4915">
            <v>7.86</v>
          </cell>
          <cell r="H4915">
            <v>8.4600000000000009</v>
          </cell>
          <cell r="I4915">
            <v>9.06</v>
          </cell>
        </row>
        <row r="4916">
          <cell r="A4916">
            <v>128900</v>
          </cell>
          <cell r="B4916" t="str">
            <v/>
          </cell>
          <cell r="C4916">
            <v>7.5</v>
          </cell>
          <cell r="D4916">
            <v>0</v>
          </cell>
          <cell r="E4916">
            <v>7.5</v>
          </cell>
          <cell r="F4916">
            <v>7.65</v>
          </cell>
          <cell r="G4916">
            <v>7.86</v>
          </cell>
          <cell r="H4916">
            <v>8.4600000000000009</v>
          </cell>
          <cell r="I4916">
            <v>9.06</v>
          </cell>
        </row>
        <row r="4917">
          <cell r="A4917">
            <v>128910</v>
          </cell>
          <cell r="B4917" t="str">
            <v/>
          </cell>
          <cell r="C4917">
            <v>7.5</v>
          </cell>
          <cell r="D4917">
            <v>0</v>
          </cell>
          <cell r="E4917">
            <v>7.5</v>
          </cell>
          <cell r="F4917">
            <v>7.65</v>
          </cell>
          <cell r="G4917">
            <v>7.86</v>
          </cell>
          <cell r="H4917">
            <v>8.4600000000000009</v>
          </cell>
          <cell r="I4917">
            <v>9.06</v>
          </cell>
        </row>
        <row r="4918">
          <cell r="A4918">
            <v>128920</v>
          </cell>
          <cell r="B4918" t="str">
            <v/>
          </cell>
          <cell r="C4918">
            <v>7.5</v>
          </cell>
          <cell r="D4918">
            <v>0</v>
          </cell>
          <cell r="E4918">
            <v>7.5</v>
          </cell>
          <cell r="F4918">
            <v>7.65</v>
          </cell>
          <cell r="G4918">
            <v>7.86</v>
          </cell>
          <cell r="H4918">
            <v>8.4600000000000009</v>
          </cell>
          <cell r="I4918">
            <v>9.06</v>
          </cell>
        </row>
        <row r="4919">
          <cell r="A4919">
            <v>128930</v>
          </cell>
          <cell r="B4919" t="str">
            <v/>
          </cell>
          <cell r="C4919">
            <v>7.5</v>
          </cell>
          <cell r="D4919">
            <v>0</v>
          </cell>
          <cell r="E4919">
            <v>7.5</v>
          </cell>
          <cell r="F4919">
            <v>7.65</v>
          </cell>
          <cell r="G4919">
            <v>7.86</v>
          </cell>
          <cell r="H4919">
            <v>8.4600000000000009</v>
          </cell>
          <cell r="I4919">
            <v>9.06</v>
          </cell>
        </row>
        <row r="4920">
          <cell r="A4920">
            <v>128940</v>
          </cell>
          <cell r="B4920" t="str">
            <v/>
          </cell>
          <cell r="C4920">
            <v>7.5</v>
          </cell>
          <cell r="D4920">
            <v>0</v>
          </cell>
          <cell r="E4920">
            <v>7.5</v>
          </cell>
          <cell r="F4920">
            <v>7.65</v>
          </cell>
          <cell r="G4920">
            <v>7.86</v>
          </cell>
          <cell r="H4920">
            <v>8.4600000000000009</v>
          </cell>
          <cell r="I4920">
            <v>9.06</v>
          </cell>
        </row>
        <row r="4921">
          <cell r="A4921">
            <v>128950</v>
          </cell>
          <cell r="B4921" t="str">
            <v/>
          </cell>
          <cell r="C4921">
            <v>7.5</v>
          </cell>
          <cell r="D4921">
            <v>0</v>
          </cell>
          <cell r="E4921">
            <v>7.5</v>
          </cell>
          <cell r="F4921">
            <v>7.65</v>
          </cell>
          <cell r="G4921">
            <v>7.86</v>
          </cell>
          <cell r="H4921">
            <v>8.4600000000000009</v>
          </cell>
          <cell r="I4921">
            <v>9.06</v>
          </cell>
        </row>
        <row r="4922">
          <cell r="A4922">
            <v>128960</v>
          </cell>
          <cell r="B4922" t="str">
            <v/>
          </cell>
          <cell r="C4922">
            <v>7.5</v>
          </cell>
          <cell r="D4922">
            <v>0</v>
          </cell>
          <cell r="E4922">
            <v>7.5</v>
          </cell>
          <cell r="F4922">
            <v>7.65</v>
          </cell>
          <cell r="G4922">
            <v>7.86</v>
          </cell>
          <cell r="H4922">
            <v>8.4600000000000009</v>
          </cell>
          <cell r="I4922">
            <v>9.06</v>
          </cell>
        </row>
        <row r="4923">
          <cell r="A4923">
            <v>128970</v>
          </cell>
          <cell r="B4923" t="str">
            <v/>
          </cell>
          <cell r="C4923">
            <v>7.5</v>
          </cell>
          <cell r="D4923">
            <v>0</v>
          </cell>
          <cell r="E4923">
            <v>7.5</v>
          </cell>
          <cell r="F4923">
            <v>7.65</v>
          </cell>
          <cell r="G4923">
            <v>7.86</v>
          </cell>
          <cell r="H4923">
            <v>8.4600000000000009</v>
          </cell>
          <cell r="I4923">
            <v>9.06</v>
          </cell>
        </row>
        <row r="4924">
          <cell r="A4924">
            <v>128980</v>
          </cell>
          <cell r="B4924" t="str">
            <v/>
          </cell>
          <cell r="C4924">
            <v>7.5</v>
          </cell>
          <cell r="D4924">
            <v>0</v>
          </cell>
          <cell r="E4924">
            <v>7.5</v>
          </cell>
          <cell r="F4924">
            <v>7.65</v>
          </cell>
          <cell r="G4924">
            <v>7.86</v>
          </cell>
          <cell r="H4924">
            <v>8.4600000000000009</v>
          </cell>
          <cell r="I4924">
            <v>9.06</v>
          </cell>
        </row>
        <row r="4925">
          <cell r="A4925">
            <v>128990</v>
          </cell>
          <cell r="B4925" t="str">
            <v/>
          </cell>
          <cell r="C4925">
            <v>7.5</v>
          </cell>
          <cell r="D4925">
            <v>0</v>
          </cell>
          <cell r="E4925">
            <v>7.5</v>
          </cell>
          <cell r="F4925">
            <v>7.65</v>
          </cell>
          <cell r="G4925">
            <v>7.86</v>
          </cell>
          <cell r="H4925">
            <v>8.4600000000000009</v>
          </cell>
          <cell r="I4925">
            <v>9.06</v>
          </cell>
        </row>
        <row r="4926">
          <cell r="A4926">
            <v>129000</v>
          </cell>
          <cell r="B4926" t="str">
            <v/>
          </cell>
          <cell r="C4926">
            <v>7.5</v>
          </cell>
          <cell r="D4926">
            <v>0</v>
          </cell>
          <cell r="E4926">
            <v>7.5</v>
          </cell>
          <cell r="F4926">
            <v>7.65</v>
          </cell>
          <cell r="G4926">
            <v>7.86</v>
          </cell>
          <cell r="H4926">
            <v>8.4600000000000009</v>
          </cell>
          <cell r="I4926">
            <v>9.06</v>
          </cell>
        </row>
        <row r="4945">
          <cell r="A4945">
            <v>129000</v>
          </cell>
          <cell r="B4945" t="str">
            <v/>
          </cell>
          <cell r="C4945">
            <v>7.5</v>
          </cell>
          <cell r="D4945">
            <v>0</v>
          </cell>
          <cell r="E4945">
            <v>7.5</v>
          </cell>
          <cell r="F4945">
            <v>7.65</v>
          </cell>
          <cell r="G4945">
            <v>7.86</v>
          </cell>
          <cell r="H4945">
            <v>8.4600000000000009</v>
          </cell>
          <cell r="I4945">
            <v>9.06</v>
          </cell>
        </row>
        <row r="4946">
          <cell r="A4946">
            <v>129010</v>
          </cell>
          <cell r="B4946" t="str">
            <v/>
          </cell>
          <cell r="C4946">
            <v>7.5</v>
          </cell>
          <cell r="D4946">
            <v>0</v>
          </cell>
          <cell r="E4946">
            <v>7.5</v>
          </cell>
          <cell r="F4946">
            <v>7.65</v>
          </cell>
          <cell r="G4946">
            <v>7.86</v>
          </cell>
          <cell r="H4946">
            <v>8.4600000000000009</v>
          </cell>
          <cell r="I4946">
            <v>9.06</v>
          </cell>
        </row>
        <row r="4947">
          <cell r="A4947">
            <v>129020</v>
          </cell>
          <cell r="B4947" t="str">
            <v/>
          </cell>
          <cell r="C4947">
            <v>7.5</v>
          </cell>
          <cell r="D4947">
            <v>0</v>
          </cell>
          <cell r="E4947">
            <v>7.5</v>
          </cell>
          <cell r="F4947">
            <v>7.65</v>
          </cell>
          <cell r="G4947">
            <v>7.86</v>
          </cell>
          <cell r="H4947">
            <v>8.4600000000000009</v>
          </cell>
          <cell r="I4947">
            <v>9.06</v>
          </cell>
        </row>
        <row r="4948">
          <cell r="A4948">
            <v>129030</v>
          </cell>
          <cell r="B4948" t="str">
            <v/>
          </cell>
          <cell r="C4948">
            <v>7.5</v>
          </cell>
          <cell r="D4948">
            <v>0</v>
          </cell>
          <cell r="E4948">
            <v>7.5</v>
          </cell>
          <cell r="F4948">
            <v>7.65</v>
          </cell>
          <cell r="G4948">
            <v>7.86</v>
          </cell>
          <cell r="H4948">
            <v>8.4600000000000009</v>
          </cell>
          <cell r="I4948">
            <v>9.06</v>
          </cell>
        </row>
        <row r="4949">
          <cell r="A4949">
            <v>129040</v>
          </cell>
          <cell r="B4949" t="str">
            <v/>
          </cell>
          <cell r="C4949">
            <v>7.5</v>
          </cell>
          <cell r="D4949">
            <v>0</v>
          </cell>
          <cell r="E4949">
            <v>7.5</v>
          </cell>
          <cell r="F4949">
            <v>7.65</v>
          </cell>
          <cell r="G4949">
            <v>7.86</v>
          </cell>
          <cell r="H4949">
            <v>8.4600000000000009</v>
          </cell>
          <cell r="I4949">
            <v>9.06</v>
          </cell>
        </row>
        <row r="4950">
          <cell r="A4950">
            <v>129050</v>
          </cell>
          <cell r="B4950" t="str">
            <v/>
          </cell>
          <cell r="C4950">
            <v>7.5</v>
          </cell>
          <cell r="D4950">
            <v>0</v>
          </cell>
          <cell r="E4950">
            <v>7.5</v>
          </cell>
          <cell r="F4950">
            <v>7.65</v>
          </cell>
          <cell r="G4950">
            <v>7.86</v>
          </cell>
          <cell r="H4950">
            <v>8.4600000000000009</v>
          </cell>
          <cell r="I4950">
            <v>9.06</v>
          </cell>
        </row>
        <row r="4951">
          <cell r="A4951">
            <v>129060</v>
          </cell>
          <cell r="B4951" t="str">
            <v/>
          </cell>
          <cell r="C4951">
            <v>7.5</v>
          </cell>
          <cell r="D4951">
            <v>0</v>
          </cell>
          <cell r="E4951">
            <v>7.5</v>
          </cell>
          <cell r="F4951">
            <v>7.65</v>
          </cell>
          <cell r="G4951">
            <v>7.86</v>
          </cell>
          <cell r="H4951">
            <v>8.4600000000000009</v>
          </cell>
          <cell r="I4951">
            <v>9.06</v>
          </cell>
        </row>
        <row r="4952">
          <cell r="A4952">
            <v>129070</v>
          </cell>
          <cell r="B4952" t="str">
            <v/>
          </cell>
          <cell r="C4952">
            <v>7.5</v>
          </cell>
          <cell r="D4952">
            <v>0</v>
          </cell>
          <cell r="E4952">
            <v>7.5</v>
          </cell>
          <cell r="F4952">
            <v>7.65</v>
          </cell>
          <cell r="G4952">
            <v>7.86</v>
          </cell>
          <cell r="H4952">
            <v>8.4600000000000009</v>
          </cell>
          <cell r="I4952">
            <v>9.06</v>
          </cell>
        </row>
        <row r="4953">
          <cell r="A4953">
            <v>129080</v>
          </cell>
          <cell r="B4953" t="str">
            <v/>
          </cell>
          <cell r="C4953">
            <v>7.5</v>
          </cell>
          <cell r="D4953">
            <v>0</v>
          </cell>
          <cell r="E4953">
            <v>7.5</v>
          </cell>
          <cell r="F4953">
            <v>7.65</v>
          </cell>
          <cell r="G4953">
            <v>7.86</v>
          </cell>
          <cell r="H4953">
            <v>8.4600000000000009</v>
          </cell>
          <cell r="I4953">
            <v>9.06</v>
          </cell>
        </row>
        <row r="4954">
          <cell r="A4954">
            <v>129090</v>
          </cell>
          <cell r="B4954" t="str">
            <v/>
          </cell>
          <cell r="C4954">
            <v>7.5</v>
          </cell>
          <cell r="D4954">
            <v>0</v>
          </cell>
          <cell r="E4954">
            <v>7.5</v>
          </cell>
          <cell r="F4954">
            <v>7.65</v>
          </cell>
          <cell r="G4954">
            <v>7.86</v>
          </cell>
          <cell r="H4954">
            <v>8.4600000000000009</v>
          </cell>
          <cell r="I4954">
            <v>9.06</v>
          </cell>
        </row>
        <row r="4955">
          <cell r="A4955">
            <v>129100</v>
          </cell>
          <cell r="B4955" t="str">
            <v/>
          </cell>
          <cell r="C4955">
            <v>7.5</v>
          </cell>
          <cell r="D4955">
            <v>0</v>
          </cell>
          <cell r="E4955">
            <v>7.5</v>
          </cell>
          <cell r="F4955">
            <v>7.65</v>
          </cell>
          <cell r="G4955">
            <v>7.86</v>
          </cell>
          <cell r="H4955">
            <v>8.4600000000000009</v>
          </cell>
          <cell r="I4955">
            <v>9.06</v>
          </cell>
        </row>
        <row r="4956">
          <cell r="A4956">
            <v>129110</v>
          </cell>
          <cell r="B4956" t="str">
            <v/>
          </cell>
          <cell r="C4956">
            <v>7.5</v>
          </cell>
          <cell r="D4956">
            <v>0</v>
          </cell>
          <cell r="E4956">
            <v>7.5</v>
          </cell>
          <cell r="F4956">
            <v>7.65</v>
          </cell>
          <cell r="G4956">
            <v>7.86</v>
          </cell>
          <cell r="H4956">
            <v>8.4600000000000009</v>
          </cell>
          <cell r="I4956">
            <v>9.06</v>
          </cell>
        </row>
        <row r="4957">
          <cell r="A4957">
            <v>129120</v>
          </cell>
          <cell r="B4957" t="str">
            <v/>
          </cell>
          <cell r="C4957">
            <v>7.5</v>
          </cell>
          <cell r="D4957">
            <v>0</v>
          </cell>
          <cell r="E4957">
            <v>7.5</v>
          </cell>
          <cell r="F4957">
            <v>7.65</v>
          </cell>
          <cell r="G4957">
            <v>7.86</v>
          </cell>
          <cell r="H4957">
            <v>8.4600000000000009</v>
          </cell>
          <cell r="I4957">
            <v>9.06</v>
          </cell>
        </row>
        <row r="4958">
          <cell r="A4958">
            <v>129130</v>
          </cell>
          <cell r="B4958" t="str">
            <v/>
          </cell>
          <cell r="C4958">
            <v>7.5</v>
          </cell>
          <cell r="D4958">
            <v>0</v>
          </cell>
          <cell r="E4958">
            <v>7.5</v>
          </cell>
          <cell r="F4958">
            <v>7.65</v>
          </cell>
          <cell r="G4958">
            <v>7.86</v>
          </cell>
          <cell r="H4958">
            <v>8.4600000000000009</v>
          </cell>
          <cell r="I4958">
            <v>9.06</v>
          </cell>
        </row>
        <row r="4959">
          <cell r="A4959">
            <v>129140</v>
          </cell>
          <cell r="B4959" t="str">
            <v/>
          </cell>
          <cell r="C4959">
            <v>7.5</v>
          </cell>
          <cell r="D4959">
            <v>0</v>
          </cell>
          <cell r="E4959">
            <v>7.5</v>
          </cell>
          <cell r="F4959">
            <v>7.65</v>
          </cell>
          <cell r="G4959">
            <v>7.86</v>
          </cell>
          <cell r="H4959">
            <v>8.4600000000000009</v>
          </cell>
          <cell r="I4959">
            <v>9.06</v>
          </cell>
        </row>
        <row r="4960">
          <cell r="A4960">
            <v>129150</v>
          </cell>
          <cell r="B4960" t="str">
            <v/>
          </cell>
          <cell r="C4960">
            <v>7.5</v>
          </cell>
          <cell r="D4960">
            <v>0</v>
          </cell>
          <cell r="E4960">
            <v>7.5</v>
          </cell>
          <cell r="F4960">
            <v>7.65</v>
          </cell>
          <cell r="G4960">
            <v>7.86</v>
          </cell>
          <cell r="H4960">
            <v>8.4600000000000009</v>
          </cell>
          <cell r="I4960">
            <v>9.06</v>
          </cell>
        </row>
        <row r="4961">
          <cell r="A4961">
            <v>129160</v>
          </cell>
          <cell r="B4961" t="str">
            <v/>
          </cell>
          <cell r="C4961">
            <v>7.5</v>
          </cell>
          <cell r="D4961">
            <v>0</v>
          </cell>
          <cell r="E4961">
            <v>7.5</v>
          </cell>
          <cell r="F4961">
            <v>7.65</v>
          </cell>
          <cell r="G4961">
            <v>7.86</v>
          </cell>
          <cell r="H4961">
            <v>8.4600000000000009</v>
          </cell>
          <cell r="I4961">
            <v>9.06</v>
          </cell>
        </row>
        <row r="4962">
          <cell r="A4962">
            <v>129170</v>
          </cell>
          <cell r="B4962" t="str">
            <v/>
          </cell>
          <cell r="C4962">
            <v>7.5</v>
          </cell>
          <cell r="D4962">
            <v>0</v>
          </cell>
          <cell r="E4962">
            <v>7.5</v>
          </cell>
          <cell r="F4962">
            <v>7.65</v>
          </cell>
          <cell r="G4962">
            <v>7.86</v>
          </cell>
          <cell r="H4962">
            <v>8.4600000000000009</v>
          </cell>
          <cell r="I4962">
            <v>9.06</v>
          </cell>
        </row>
        <row r="4963">
          <cell r="A4963">
            <v>129180</v>
          </cell>
          <cell r="B4963" t="str">
            <v/>
          </cell>
          <cell r="C4963">
            <v>7.5</v>
          </cell>
          <cell r="D4963">
            <v>0</v>
          </cell>
          <cell r="E4963">
            <v>7.5</v>
          </cell>
          <cell r="F4963">
            <v>7.65</v>
          </cell>
          <cell r="G4963">
            <v>7.86</v>
          </cell>
          <cell r="H4963">
            <v>8.4600000000000009</v>
          </cell>
          <cell r="I4963">
            <v>9.06</v>
          </cell>
        </row>
        <row r="4964">
          <cell r="A4964">
            <v>129190</v>
          </cell>
          <cell r="B4964" t="str">
            <v/>
          </cell>
          <cell r="C4964">
            <v>7.5</v>
          </cell>
          <cell r="D4964">
            <v>0</v>
          </cell>
          <cell r="E4964">
            <v>7.5</v>
          </cell>
          <cell r="F4964">
            <v>7.65</v>
          </cell>
          <cell r="G4964">
            <v>7.86</v>
          </cell>
          <cell r="H4964">
            <v>8.4600000000000009</v>
          </cell>
          <cell r="I4964">
            <v>9.06</v>
          </cell>
        </row>
        <row r="4965">
          <cell r="A4965">
            <v>129200</v>
          </cell>
          <cell r="B4965" t="str">
            <v/>
          </cell>
          <cell r="C4965">
            <v>7.5</v>
          </cell>
          <cell r="D4965">
            <v>0</v>
          </cell>
          <cell r="E4965">
            <v>7.5</v>
          </cell>
          <cell r="F4965">
            <v>7.65</v>
          </cell>
          <cell r="G4965">
            <v>7.86</v>
          </cell>
          <cell r="H4965">
            <v>8.4600000000000009</v>
          </cell>
          <cell r="I4965">
            <v>9.06</v>
          </cell>
        </row>
        <row r="4966">
          <cell r="A4966">
            <v>129210</v>
          </cell>
          <cell r="B4966" t="str">
            <v/>
          </cell>
          <cell r="C4966">
            <v>7.5</v>
          </cell>
          <cell r="D4966">
            <v>0</v>
          </cell>
          <cell r="E4966">
            <v>7.5</v>
          </cell>
          <cell r="F4966">
            <v>7.65</v>
          </cell>
          <cell r="G4966">
            <v>7.86</v>
          </cell>
          <cell r="H4966">
            <v>8.4600000000000009</v>
          </cell>
          <cell r="I4966">
            <v>9.06</v>
          </cell>
        </row>
        <row r="4967">
          <cell r="A4967">
            <v>129220</v>
          </cell>
          <cell r="B4967" t="str">
            <v/>
          </cell>
          <cell r="C4967">
            <v>7.5</v>
          </cell>
          <cell r="D4967">
            <v>0</v>
          </cell>
          <cell r="E4967">
            <v>7.5</v>
          </cell>
          <cell r="F4967">
            <v>7.65</v>
          </cell>
          <cell r="G4967">
            <v>7.86</v>
          </cell>
          <cell r="H4967">
            <v>8.4600000000000009</v>
          </cell>
          <cell r="I4967">
            <v>9.06</v>
          </cell>
        </row>
        <row r="4968">
          <cell r="A4968">
            <v>129230</v>
          </cell>
          <cell r="B4968" t="str">
            <v/>
          </cell>
          <cell r="C4968">
            <v>7.5</v>
          </cell>
          <cell r="D4968">
            <v>0</v>
          </cell>
          <cell r="E4968">
            <v>7.5</v>
          </cell>
          <cell r="F4968">
            <v>7.65</v>
          </cell>
          <cell r="G4968">
            <v>7.86</v>
          </cell>
          <cell r="H4968">
            <v>8.4600000000000009</v>
          </cell>
          <cell r="I4968">
            <v>9.06</v>
          </cell>
        </row>
        <row r="4969">
          <cell r="A4969">
            <v>129240</v>
          </cell>
          <cell r="B4969" t="str">
            <v/>
          </cell>
          <cell r="C4969">
            <v>7.5</v>
          </cell>
          <cell r="D4969">
            <v>0</v>
          </cell>
          <cell r="E4969">
            <v>7.5</v>
          </cell>
          <cell r="F4969">
            <v>7.65</v>
          </cell>
          <cell r="G4969">
            <v>7.86</v>
          </cell>
          <cell r="H4969">
            <v>8.4600000000000009</v>
          </cell>
          <cell r="I4969">
            <v>9.06</v>
          </cell>
        </row>
        <row r="4970">
          <cell r="A4970">
            <v>129250</v>
          </cell>
          <cell r="B4970" t="str">
            <v/>
          </cell>
          <cell r="C4970">
            <v>7.5</v>
          </cell>
          <cell r="D4970">
            <v>0</v>
          </cell>
          <cell r="E4970">
            <v>7.5</v>
          </cell>
          <cell r="F4970">
            <v>7.65</v>
          </cell>
          <cell r="G4970">
            <v>7.86</v>
          </cell>
          <cell r="H4970">
            <v>8.4600000000000009</v>
          </cell>
          <cell r="I4970">
            <v>9.06</v>
          </cell>
        </row>
        <row r="4971">
          <cell r="A4971">
            <v>129260</v>
          </cell>
          <cell r="B4971" t="str">
            <v/>
          </cell>
          <cell r="C4971">
            <v>7.5</v>
          </cell>
          <cell r="D4971">
            <v>0</v>
          </cell>
          <cell r="E4971">
            <v>7.5</v>
          </cell>
          <cell r="F4971">
            <v>7.65</v>
          </cell>
          <cell r="G4971">
            <v>7.86</v>
          </cell>
          <cell r="H4971">
            <v>8.4600000000000009</v>
          </cell>
          <cell r="I4971">
            <v>9.06</v>
          </cell>
        </row>
        <row r="4972">
          <cell r="A4972">
            <v>129270</v>
          </cell>
          <cell r="B4972" t="str">
            <v/>
          </cell>
          <cell r="C4972">
            <v>7.5</v>
          </cell>
          <cell r="D4972">
            <v>0</v>
          </cell>
          <cell r="E4972">
            <v>7.5</v>
          </cell>
          <cell r="F4972">
            <v>7.65</v>
          </cell>
          <cell r="G4972">
            <v>7.86</v>
          </cell>
          <cell r="H4972">
            <v>8.4600000000000009</v>
          </cell>
          <cell r="I4972">
            <v>9.06</v>
          </cell>
        </row>
        <row r="4973">
          <cell r="A4973">
            <v>129280</v>
          </cell>
          <cell r="B4973" t="str">
            <v/>
          </cell>
          <cell r="C4973">
            <v>7.5</v>
          </cell>
          <cell r="D4973">
            <v>0</v>
          </cell>
          <cell r="E4973">
            <v>7.5</v>
          </cell>
          <cell r="F4973">
            <v>7.65</v>
          </cell>
          <cell r="G4973">
            <v>7.86</v>
          </cell>
          <cell r="H4973">
            <v>8.4600000000000009</v>
          </cell>
          <cell r="I4973">
            <v>9.06</v>
          </cell>
        </row>
        <row r="4974">
          <cell r="A4974">
            <v>129290</v>
          </cell>
          <cell r="B4974" t="str">
            <v/>
          </cell>
          <cell r="C4974">
            <v>7.5</v>
          </cell>
          <cell r="D4974">
            <v>0</v>
          </cell>
          <cell r="E4974">
            <v>7.5</v>
          </cell>
          <cell r="F4974">
            <v>7.65</v>
          </cell>
          <cell r="G4974">
            <v>7.86</v>
          </cell>
          <cell r="H4974">
            <v>8.4600000000000009</v>
          </cell>
          <cell r="I4974">
            <v>9.06</v>
          </cell>
        </row>
        <row r="4975">
          <cell r="A4975">
            <v>129300</v>
          </cell>
          <cell r="B4975" t="str">
            <v/>
          </cell>
          <cell r="C4975">
            <v>7.5</v>
          </cell>
          <cell r="D4975">
            <v>0</v>
          </cell>
          <cell r="E4975">
            <v>7.5</v>
          </cell>
          <cell r="F4975">
            <v>7.65</v>
          </cell>
          <cell r="G4975">
            <v>7.86</v>
          </cell>
          <cell r="H4975">
            <v>8.4600000000000009</v>
          </cell>
          <cell r="I4975">
            <v>9.06</v>
          </cell>
        </row>
        <row r="4976">
          <cell r="A4976">
            <v>129310</v>
          </cell>
          <cell r="B4976" t="str">
            <v/>
          </cell>
          <cell r="C4976">
            <v>7.5</v>
          </cell>
          <cell r="D4976">
            <v>0</v>
          </cell>
          <cell r="E4976">
            <v>7.5</v>
          </cell>
          <cell r="F4976">
            <v>7.65</v>
          </cell>
          <cell r="G4976">
            <v>7.86</v>
          </cell>
          <cell r="H4976">
            <v>8.4600000000000009</v>
          </cell>
          <cell r="I4976">
            <v>9.06</v>
          </cell>
        </row>
        <row r="4977">
          <cell r="A4977">
            <v>129320</v>
          </cell>
          <cell r="B4977" t="str">
            <v/>
          </cell>
          <cell r="C4977">
            <v>7.5</v>
          </cell>
          <cell r="D4977">
            <v>0</v>
          </cell>
          <cell r="E4977">
            <v>7.5</v>
          </cell>
          <cell r="F4977">
            <v>7.65</v>
          </cell>
          <cell r="G4977">
            <v>7.86</v>
          </cell>
          <cell r="H4977">
            <v>8.4600000000000009</v>
          </cell>
          <cell r="I4977">
            <v>9.06</v>
          </cell>
        </row>
        <row r="4978">
          <cell r="A4978">
            <v>129330</v>
          </cell>
          <cell r="B4978" t="str">
            <v/>
          </cell>
          <cell r="C4978">
            <v>7.5</v>
          </cell>
          <cell r="D4978">
            <v>0</v>
          </cell>
          <cell r="E4978">
            <v>7.5</v>
          </cell>
          <cell r="F4978">
            <v>7.65</v>
          </cell>
          <cell r="G4978">
            <v>7.86</v>
          </cell>
          <cell r="H4978">
            <v>8.4600000000000009</v>
          </cell>
          <cell r="I4978">
            <v>9.06</v>
          </cell>
        </row>
        <row r="4979">
          <cell r="A4979">
            <v>129340</v>
          </cell>
          <cell r="B4979" t="str">
            <v/>
          </cell>
          <cell r="C4979">
            <v>7.5</v>
          </cell>
          <cell r="D4979">
            <v>0</v>
          </cell>
          <cell r="E4979">
            <v>7.5</v>
          </cell>
          <cell r="F4979">
            <v>7.65</v>
          </cell>
          <cell r="G4979">
            <v>7.86</v>
          </cell>
          <cell r="H4979">
            <v>8.4600000000000009</v>
          </cell>
          <cell r="I4979">
            <v>9.06</v>
          </cell>
        </row>
        <row r="4980">
          <cell r="A4980">
            <v>129350</v>
          </cell>
          <cell r="B4980" t="str">
            <v/>
          </cell>
          <cell r="C4980">
            <v>7.5</v>
          </cell>
          <cell r="D4980">
            <v>0</v>
          </cell>
          <cell r="E4980">
            <v>7.5</v>
          </cell>
          <cell r="F4980">
            <v>7.65</v>
          </cell>
          <cell r="G4980">
            <v>7.86</v>
          </cell>
          <cell r="H4980">
            <v>8.4600000000000009</v>
          </cell>
          <cell r="I4980">
            <v>9.06</v>
          </cell>
        </row>
        <row r="4981">
          <cell r="A4981">
            <v>129360</v>
          </cell>
          <cell r="B4981" t="str">
            <v/>
          </cell>
          <cell r="C4981">
            <v>7.5</v>
          </cell>
          <cell r="D4981">
            <v>0</v>
          </cell>
          <cell r="E4981">
            <v>7.5</v>
          </cell>
          <cell r="F4981">
            <v>7.65</v>
          </cell>
          <cell r="G4981">
            <v>7.86</v>
          </cell>
          <cell r="H4981">
            <v>8.4600000000000009</v>
          </cell>
          <cell r="I4981">
            <v>9.06</v>
          </cell>
        </row>
        <row r="4982">
          <cell r="A4982">
            <v>129370</v>
          </cell>
          <cell r="B4982" t="str">
            <v/>
          </cell>
          <cell r="C4982">
            <v>7.5</v>
          </cell>
          <cell r="D4982">
            <v>0</v>
          </cell>
          <cell r="E4982">
            <v>7.5</v>
          </cell>
          <cell r="F4982">
            <v>7.65</v>
          </cell>
          <cell r="G4982">
            <v>7.86</v>
          </cell>
          <cell r="H4982">
            <v>8.4600000000000009</v>
          </cell>
          <cell r="I4982">
            <v>9.06</v>
          </cell>
        </row>
        <row r="4983">
          <cell r="A4983">
            <v>129380</v>
          </cell>
          <cell r="B4983" t="str">
            <v/>
          </cell>
          <cell r="C4983">
            <v>7.5</v>
          </cell>
          <cell r="D4983">
            <v>0</v>
          </cell>
          <cell r="E4983">
            <v>7.5</v>
          </cell>
          <cell r="F4983">
            <v>7.65</v>
          </cell>
          <cell r="G4983">
            <v>7.86</v>
          </cell>
          <cell r="H4983">
            <v>8.4600000000000009</v>
          </cell>
          <cell r="I4983">
            <v>9.06</v>
          </cell>
        </row>
        <row r="4984">
          <cell r="A4984">
            <v>129390</v>
          </cell>
          <cell r="B4984" t="str">
            <v/>
          </cell>
          <cell r="C4984">
            <v>7.5</v>
          </cell>
          <cell r="D4984">
            <v>0</v>
          </cell>
          <cell r="E4984">
            <v>7.5</v>
          </cell>
          <cell r="F4984">
            <v>7.65</v>
          </cell>
          <cell r="G4984">
            <v>7.86</v>
          </cell>
          <cell r="H4984">
            <v>8.4600000000000009</v>
          </cell>
          <cell r="I4984">
            <v>9.06</v>
          </cell>
        </row>
        <row r="4985">
          <cell r="A4985">
            <v>129400</v>
          </cell>
          <cell r="B4985" t="str">
            <v/>
          </cell>
          <cell r="C4985">
            <v>7.5</v>
          </cell>
          <cell r="D4985">
            <v>0</v>
          </cell>
          <cell r="E4985">
            <v>7.5</v>
          </cell>
          <cell r="F4985">
            <v>7.65</v>
          </cell>
          <cell r="G4985">
            <v>7.86</v>
          </cell>
          <cell r="H4985">
            <v>8.4600000000000009</v>
          </cell>
          <cell r="I4985">
            <v>9.06</v>
          </cell>
        </row>
        <row r="4986">
          <cell r="A4986">
            <v>129410</v>
          </cell>
          <cell r="B4986" t="str">
            <v/>
          </cell>
          <cell r="C4986">
            <v>7.5</v>
          </cell>
          <cell r="D4986">
            <v>0</v>
          </cell>
          <cell r="E4986">
            <v>7.5</v>
          </cell>
          <cell r="F4986">
            <v>7.65</v>
          </cell>
          <cell r="G4986">
            <v>7.86</v>
          </cell>
          <cell r="H4986">
            <v>8.4600000000000009</v>
          </cell>
          <cell r="I4986">
            <v>9.06</v>
          </cell>
        </row>
        <row r="4987">
          <cell r="A4987">
            <v>129420</v>
          </cell>
          <cell r="B4987" t="str">
            <v/>
          </cell>
          <cell r="C4987">
            <v>7.5</v>
          </cell>
          <cell r="D4987">
            <v>0</v>
          </cell>
          <cell r="E4987">
            <v>7.5</v>
          </cell>
          <cell r="F4987">
            <v>7.65</v>
          </cell>
          <cell r="G4987">
            <v>7.86</v>
          </cell>
          <cell r="H4987">
            <v>8.4600000000000009</v>
          </cell>
          <cell r="I4987">
            <v>9.06</v>
          </cell>
        </row>
        <row r="4988">
          <cell r="A4988">
            <v>129430</v>
          </cell>
          <cell r="B4988" t="str">
            <v/>
          </cell>
          <cell r="C4988">
            <v>7.5</v>
          </cell>
          <cell r="D4988">
            <v>0</v>
          </cell>
          <cell r="E4988">
            <v>7.5</v>
          </cell>
          <cell r="F4988">
            <v>7.65</v>
          </cell>
          <cell r="G4988">
            <v>7.86</v>
          </cell>
          <cell r="H4988">
            <v>8.4600000000000009</v>
          </cell>
          <cell r="I4988">
            <v>9.06</v>
          </cell>
        </row>
        <row r="4989">
          <cell r="A4989">
            <v>129440</v>
          </cell>
          <cell r="B4989" t="str">
            <v/>
          </cell>
          <cell r="C4989">
            <v>7.5</v>
          </cell>
          <cell r="D4989">
            <v>0</v>
          </cell>
          <cell r="E4989">
            <v>7.5</v>
          </cell>
          <cell r="F4989">
            <v>7.65</v>
          </cell>
          <cell r="G4989">
            <v>7.86</v>
          </cell>
          <cell r="H4989">
            <v>8.4600000000000009</v>
          </cell>
          <cell r="I4989">
            <v>9.06</v>
          </cell>
        </row>
        <row r="4990">
          <cell r="A4990">
            <v>129450</v>
          </cell>
          <cell r="B4990" t="str">
            <v/>
          </cell>
          <cell r="C4990">
            <v>7.5</v>
          </cell>
          <cell r="D4990">
            <v>0</v>
          </cell>
          <cell r="E4990">
            <v>7.5</v>
          </cell>
          <cell r="F4990">
            <v>7.65</v>
          </cell>
          <cell r="G4990">
            <v>7.86</v>
          </cell>
          <cell r="H4990">
            <v>8.4600000000000009</v>
          </cell>
          <cell r="I4990">
            <v>9.06</v>
          </cell>
        </row>
        <row r="4991">
          <cell r="A4991">
            <v>129460</v>
          </cell>
          <cell r="B4991" t="str">
            <v/>
          </cell>
          <cell r="C4991">
            <v>7.5</v>
          </cell>
          <cell r="D4991">
            <v>0</v>
          </cell>
          <cell r="E4991">
            <v>7.5</v>
          </cell>
          <cell r="F4991">
            <v>7.65</v>
          </cell>
          <cell r="G4991">
            <v>7.86</v>
          </cell>
          <cell r="H4991">
            <v>8.4600000000000009</v>
          </cell>
          <cell r="I4991">
            <v>9.06</v>
          </cell>
        </row>
        <row r="4992">
          <cell r="A4992">
            <v>129470</v>
          </cell>
          <cell r="B4992" t="str">
            <v/>
          </cell>
          <cell r="C4992">
            <v>7.5</v>
          </cell>
          <cell r="D4992">
            <v>0</v>
          </cell>
          <cell r="E4992">
            <v>7.5</v>
          </cell>
          <cell r="F4992">
            <v>7.65</v>
          </cell>
          <cell r="G4992">
            <v>7.86</v>
          </cell>
          <cell r="H4992">
            <v>8.4600000000000009</v>
          </cell>
          <cell r="I4992">
            <v>9.06</v>
          </cell>
        </row>
        <row r="4993">
          <cell r="A4993">
            <v>129480</v>
          </cell>
          <cell r="B4993" t="str">
            <v/>
          </cell>
          <cell r="C4993">
            <v>7.5</v>
          </cell>
          <cell r="D4993">
            <v>0</v>
          </cell>
          <cell r="E4993">
            <v>7.5</v>
          </cell>
          <cell r="F4993">
            <v>7.65</v>
          </cell>
          <cell r="G4993">
            <v>7.86</v>
          </cell>
          <cell r="H4993">
            <v>8.4600000000000009</v>
          </cell>
          <cell r="I4993">
            <v>9.06</v>
          </cell>
        </row>
        <row r="4994">
          <cell r="A4994">
            <v>129490</v>
          </cell>
          <cell r="B4994" t="str">
            <v/>
          </cell>
          <cell r="C4994">
            <v>7.5</v>
          </cell>
          <cell r="D4994">
            <v>0</v>
          </cell>
          <cell r="E4994">
            <v>7.5</v>
          </cell>
          <cell r="F4994">
            <v>7.65</v>
          </cell>
          <cell r="G4994">
            <v>7.86</v>
          </cell>
          <cell r="H4994">
            <v>8.4600000000000009</v>
          </cell>
          <cell r="I4994">
            <v>9.06</v>
          </cell>
        </row>
        <row r="4995">
          <cell r="A4995">
            <v>129500</v>
          </cell>
          <cell r="B4995" t="str">
            <v/>
          </cell>
          <cell r="C4995">
            <v>7.5</v>
          </cell>
          <cell r="D4995">
            <v>0</v>
          </cell>
          <cell r="E4995">
            <v>7.5</v>
          </cell>
          <cell r="F4995">
            <v>7.65</v>
          </cell>
          <cell r="G4995">
            <v>7.86</v>
          </cell>
          <cell r="H4995">
            <v>8.4600000000000009</v>
          </cell>
          <cell r="I4995">
            <v>9.06</v>
          </cell>
        </row>
        <row r="4996">
          <cell r="A4996">
            <v>129510</v>
          </cell>
          <cell r="B4996" t="str">
            <v/>
          </cell>
          <cell r="C4996">
            <v>7.5</v>
          </cell>
          <cell r="D4996">
            <v>0</v>
          </cell>
          <cell r="E4996">
            <v>7.5</v>
          </cell>
          <cell r="F4996">
            <v>7.65</v>
          </cell>
          <cell r="G4996">
            <v>7.86</v>
          </cell>
          <cell r="H4996">
            <v>8.4600000000000009</v>
          </cell>
          <cell r="I4996">
            <v>9.06</v>
          </cell>
        </row>
        <row r="4997">
          <cell r="A4997">
            <v>129520</v>
          </cell>
          <cell r="B4997" t="str">
            <v/>
          </cell>
          <cell r="C4997">
            <v>7.5</v>
          </cell>
          <cell r="D4997">
            <v>0</v>
          </cell>
          <cell r="E4997">
            <v>7.5</v>
          </cell>
          <cell r="F4997">
            <v>7.65</v>
          </cell>
          <cell r="G4997">
            <v>7.86</v>
          </cell>
          <cell r="H4997">
            <v>8.4600000000000009</v>
          </cell>
          <cell r="I4997">
            <v>9.06</v>
          </cell>
        </row>
        <row r="4998">
          <cell r="A4998">
            <v>129530</v>
          </cell>
          <cell r="B4998" t="str">
            <v/>
          </cell>
          <cell r="C4998">
            <v>7.5</v>
          </cell>
          <cell r="D4998">
            <v>0</v>
          </cell>
          <cell r="E4998">
            <v>7.5</v>
          </cell>
          <cell r="F4998">
            <v>7.65</v>
          </cell>
          <cell r="G4998">
            <v>7.86</v>
          </cell>
          <cell r="H4998">
            <v>8.4600000000000009</v>
          </cell>
          <cell r="I4998">
            <v>9.06</v>
          </cell>
        </row>
        <row r="4999">
          <cell r="A4999">
            <v>129540</v>
          </cell>
          <cell r="B4999" t="str">
            <v/>
          </cell>
          <cell r="C4999">
            <v>7.5</v>
          </cell>
          <cell r="D4999">
            <v>0</v>
          </cell>
          <cell r="E4999">
            <v>7.5</v>
          </cell>
          <cell r="F4999">
            <v>7.65</v>
          </cell>
          <cell r="G4999">
            <v>7.86</v>
          </cell>
          <cell r="H4999">
            <v>8.4600000000000009</v>
          </cell>
          <cell r="I4999">
            <v>9.06</v>
          </cell>
        </row>
        <row r="5000">
          <cell r="A5000">
            <v>129550</v>
          </cell>
          <cell r="B5000" t="str">
            <v/>
          </cell>
          <cell r="C5000">
            <v>7.5</v>
          </cell>
          <cell r="D5000">
            <v>0</v>
          </cell>
          <cell r="E5000">
            <v>7.5</v>
          </cell>
          <cell r="F5000">
            <v>7.65</v>
          </cell>
          <cell r="G5000">
            <v>7.86</v>
          </cell>
          <cell r="H5000">
            <v>8.4600000000000009</v>
          </cell>
          <cell r="I5000">
            <v>9.06</v>
          </cell>
        </row>
        <row r="5001">
          <cell r="A5001">
            <v>129560</v>
          </cell>
          <cell r="B5001" t="str">
            <v/>
          </cell>
          <cell r="C5001">
            <v>7.5</v>
          </cell>
          <cell r="D5001">
            <v>0</v>
          </cell>
          <cell r="E5001">
            <v>7.5</v>
          </cell>
          <cell r="F5001">
            <v>7.65</v>
          </cell>
          <cell r="G5001">
            <v>7.86</v>
          </cell>
          <cell r="H5001">
            <v>8.4600000000000009</v>
          </cell>
          <cell r="I5001">
            <v>9.06</v>
          </cell>
        </row>
        <row r="5002">
          <cell r="A5002">
            <v>129570</v>
          </cell>
          <cell r="B5002" t="str">
            <v/>
          </cell>
          <cell r="C5002">
            <v>7.5</v>
          </cell>
          <cell r="D5002">
            <v>0</v>
          </cell>
          <cell r="E5002">
            <v>7.5</v>
          </cell>
          <cell r="F5002">
            <v>7.65</v>
          </cell>
          <cell r="G5002">
            <v>7.86</v>
          </cell>
          <cell r="H5002">
            <v>8.4600000000000009</v>
          </cell>
          <cell r="I5002">
            <v>9.06</v>
          </cell>
        </row>
        <row r="5003">
          <cell r="A5003">
            <v>129580</v>
          </cell>
          <cell r="B5003" t="str">
            <v/>
          </cell>
          <cell r="C5003">
            <v>7.5</v>
          </cell>
          <cell r="D5003">
            <v>0</v>
          </cell>
          <cell r="E5003">
            <v>7.5</v>
          </cell>
          <cell r="F5003">
            <v>7.65</v>
          </cell>
          <cell r="G5003">
            <v>7.86</v>
          </cell>
          <cell r="H5003">
            <v>8.4600000000000009</v>
          </cell>
          <cell r="I5003">
            <v>9.06</v>
          </cell>
        </row>
        <row r="5004">
          <cell r="A5004">
            <v>129590</v>
          </cell>
          <cell r="B5004" t="str">
            <v/>
          </cell>
          <cell r="C5004">
            <v>7.5</v>
          </cell>
          <cell r="D5004">
            <v>0</v>
          </cell>
          <cell r="E5004">
            <v>7.5</v>
          </cell>
          <cell r="F5004">
            <v>7.65</v>
          </cell>
          <cell r="G5004">
            <v>7.86</v>
          </cell>
          <cell r="H5004">
            <v>8.4600000000000009</v>
          </cell>
          <cell r="I5004">
            <v>9.06</v>
          </cell>
        </row>
        <row r="5005">
          <cell r="A5005">
            <v>129600</v>
          </cell>
          <cell r="B5005" t="str">
            <v/>
          </cell>
          <cell r="C5005">
            <v>7.5</v>
          </cell>
          <cell r="D5005">
            <v>0</v>
          </cell>
          <cell r="E5005">
            <v>7.5</v>
          </cell>
          <cell r="F5005">
            <v>7.65</v>
          </cell>
          <cell r="G5005">
            <v>7.86</v>
          </cell>
          <cell r="H5005">
            <v>8.4600000000000009</v>
          </cell>
          <cell r="I5005">
            <v>9.06</v>
          </cell>
        </row>
        <row r="5006">
          <cell r="A5006">
            <v>129610</v>
          </cell>
          <cell r="B5006" t="str">
            <v/>
          </cell>
          <cell r="C5006">
            <v>7.5</v>
          </cell>
          <cell r="D5006">
            <v>0</v>
          </cell>
          <cell r="E5006">
            <v>7.5</v>
          </cell>
          <cell r="F5006">
            <v>7.65</v>
          </cell>
          <cell r="G5006">
            <v>7.86</v>
          </cell>
          <cell r="H5006">
            <v>8.4600000000000009</v>
          </cell>
          <cell r="I5006">
            <v>9.06</v>
          </cell>
        </row>
        <row r="5007">
          <cell r="A5007">
            <v>129620</v>
          </cell>
          <cell r="B5007" t="str">
            <v/>
          </cell>
          <cell r="C5007">
            <v>7.5</v>
          </cell>
          <cell r="D5007">
            <v>0</v>
          </cell>
          <cell r="E5007">
            <v>7.5</v>
          </cell>
          <cell r="F5007">
            <v>7.65</v>
          </cell>
          <cell r="G5007">
            <v>7.86</v>
          </cell>
          <cell r="H5007">
            <v>8.4600000000000009</v>
          </cell>
          <cell r="I5007">
            <v>9.06</v>
          </cell>
        </row>
        <row r="5008">
          <cell r="A5008">
            <v>129630</v>
          </cell>
          <cell r="B5008" t="str">
            <v/>
          </cell>
          <cell r="C5008">
            <v>7.5</v>
          </cell>
          <cell r="D5008">
            <v>0</v>
          </cell>
          <cell r="E5008">
            <v>7.5</v>
          </cell>
          <cell r="F5008">
            <v>7.65</v>
          </cell>
          <cell r="G5008">
            <v>7.86</v>
          </cell>
          <cell r="H5008">
            <v>8.4600000000000009</v>
          </cell>
          <cell r="I5008">
            <v>9.06</v>
          </cell>
        </row>
        <row r="5009">
          <cell r="A5009">
            <v>129640</v>
          </cell>
          <cell r="B5009" t="str">
            <v/>
          </cell>
          <cell r="C5009">
            <v>7.5</v>
          </cell>
          <cell r="D5009">
            <v>0</v>
          </cell>
          <cell r="E5009">
            <v>7.5</v>
          </cell>
          <cell r="F5009">
            <v>7.65</v>
          </cell>
          <cell r="G5009">
            <v>7.86</v>
          </cell>
          <cell r="H5009">
            <v>8.4600000000000009</v>
          </cell>
          <cell r="I5009">
            <v>9.06</v>
          </cell>
        </row>
        <row r="5010">
          <cell r="A5010">
            <v>129650</v>
          </cell>
          <cell r="B5010" t="str">
            <v/>
          </cell>
          <cell r="C5010">
            <v>7.5</v>
          </cell>
          <cell r="D5010">
            <v>0</v>
          </cell>
          <cell r="E5010">
            <v>7.5</v>
          </cell>
          <cell r="F5010">
            <v>7.65</v>
          </cell>
          <cell r="G5010">
            <v>7.86</v>
          </cell>
          <cell r="H5010">
            <v>8.4600000000000009</v>
          </cell>
          <cell r="I5010">
            <v>9.06</v>
          </cell>
        </row>
        <row r="5011">
          <cell r="A5011">
            <v>129660</v>
          </cell>
          <cell r="B5011" t="str">
            <v/>
          </cell>
          <cell r="C5011">
            <v>7.5</v>
          </cell>
          <cell r="D5011">
            <v>0</v>
          </cell>
          <cell r="E5011">
            <v>7.5</v>
          </cell>
          <cell r="F5011">
            <v>7.65</v>
          </cell>
          <cell r="G5011">
            <v>7.86</v>
          </cell>
          <cell r="H5011">
            <v>8.4600000000000009</v>
          </cell>
          <cell r="I5011">
            <v>9.06</v>
          </cell>
        </row>
        <row r="5012">
          <cell r="A5012">
            <v>129670</v>
          </cell>
          <cell r="B5012" t="str">
            <v/>
          </cell>
          <cell r="C5012">
            <v>7.5</v>
          </cell>
          <cell r="D5012">
            <v>0</v>
          </cell>
          <cell r="E5012">
            <v>7.5</v>
          </cell>
          <cell r="F5012">
            <v>7.65</v>
          </cell>
          <cell r="G5012">
            <v>7.86</v>
          </cell>
          <cell r="H5012">
            <v>8.4600000000000009</v>
          </cell>
          <cell r="I5012">
            <v>9.06</v>
          </cell>
        </row>
        <row r="5013">
          <cell r="A5013">
            <v>129680</v>
          </cell>
          <cell r="B5013" t="str">
            <v/>
          </cell>
          <cell r="C5013">
            <v>7.5</v>
          </cell>
          <cell r="D5013">
            <v>0</v>
          </cell>
          <cell r="E5013">
            <v>7.5</v>
          </cell>
          <cell r="F5013">
            <v>7.65</v>
          </cell>
          <cell r="G5013">
            <v>7.86</v>
          </cell>
          <cell r="H5013">
            <v>8.4600000000000009</v>
          </cell>
          <cell r="I5013">
            <v>9.06</v>
          </cell>
        </row>
        <row r="5014">
          <cell r="A5014">
            <v>129690</v>
          </cell>
          <cell r="B5014" t="str">
            <v/>
          </cell>
          <cell r="C5014">
            <v>7.5</v>
          </cell>
          <cell r="D5014">
            <v>0</v>
          </cell>
          <cell r="E5014">
            <v>7.5</v>
          </cell>
          <cell r="F5014">
            <v>7.65</v>
          </cell>
          <cell r="G5014">
            <v>7.86</v>
          </cell>
          <cell r="H5014">
            <v>8.4600000000000009</v>
          </cell>
          <cell r="I5014">
            <v>9.06</v>
          </cell>
        </row>
        <row r="5015">
          <cell r="A5015">
            <v>129700</v>
          </cell>
          <cell r="B5015" t="str">
            <v/>
          </cell>
          <cell r="C5015">
            <v>7.5</v>
          </cell>
          <cell r="D5015">
            <v>0</v>
          </cell>
          <cell r="E5015">
            <v>7.5</v>
          </cell>
          <cell r="F5015">
            <v>7.65</v>
          </cell>
          <cell r="G5015">
            <v>7.86</v>
          </cell>
          <cell r="H5015">
            <v>8.4600000000000009</v>
          </cell>
          <cell r="I5015">
            <v>9.06</v>
          </cell>
        </row>
        <row r="5016">
          <cell r="A5016">
            <v>129710</v>
          </cell>
          <cell r="B5016" t="str">
            <v/>
          </cell>
          <cell r="C5016">
            <v>7.5</v>
          </cell>
          <cell r="D5016">
            <v>0</v>
          </cell>
          <cell r="E5016">
            <v>7.5</v>
          </cell>
          <cell r="F5016">
            <v>7.65</v>
          </cell>
          <cell r="G5016">
            <v>7.86</v>
          </cell>
          <cell r="H5016">
            <v>8.4600000000000009</v>
          </cell>
          <cell r="I5016">
            <v>9.06</v>
          </cell>
        </row>
        <row r="5017">
          <cell r="A5017">
            <v>129720</v>
          </cell>
          <cell r="B5017" t="str">
            <v/>
          </cell>
          <cell r="C5017">
            <v>7.5</v>
          </cell>
          <cell r="D5017">
            <v>0</v>
          </cell>
          <cell r="E5017">
            <v>7.5</v>
          </cell>
          <cell r="F5017">
            <v>7.65</v>
          </cell>
          <cell r="G5017">
            <v>7.86</v>
          </cell>
          <cell r="H5017">
            <v>8.4600000000000009</v>
          </cell>
          <cell r="I5017">
            <v>9.06</v>
          </cell>
        </row>
        <row r="5018">
          <cell r="A5018">
            <v>129730</v>
          </cell>
          <cell r="B5018" t="str">
            <v/>
          </cell>
          <cell r="C5018">
            <v>7.5</v>
          </cell>
          <cell r="D5018">
            <v>0</v>
          </cell>
          <cell r="E5018">
            <v>7.5</v>
          </cell>
          <cell r="F5018">
            <v>7.65</v>
          </cell>
          <cell r="G5018">
            <v>7.86</v>
          </cell>
          <cell r="H5018">
            <v>8.4600000000000009</v>
          </cell>
          <cell r="I5018">
            <v>9.06</v>
          </cell>
        </row>
        <row r="5019">
          <cell r="A5019">
            <v>129740</v>
          </cell>
          <cell r="B5019" t="str">
            <v/>
          </cell>
          <cell r="C5019">
            <v>7.5</v>
          </cell>
          <cell r="D5019">
            <v>0</v>
          </cell>
          <cell r="E5019">
            <v>7.5</v>
          </cell>
          <cell r="F5019">
            <v>7.65</v>
          </cell>
          <cell r="G5019">
            <v>7.86</v>
          </cell>
          <cell r="H5019">
            <v>8.4600000000000009</v>
          </cell>
          <cell r="I5019">
            <v>9.06</v>
          </cell>
        </row>
        <row r="5020">
          <cell r="A5020">
            <v>129750</v>
          </cell>
          <cell r="B5020" t="str">
            <v/>
          </cell>
          <cell r="C5020">
            <v>7.5</v>
          </cell>
          <cell r="D5020">
            <v>0</v>
          </cell>
          <cell r="E5020">
            <v>7.5</v>
          </cell>
          <cell r="F5020">
            <v>7.65</v>
          </cell>
          <cell r="G5020">
            <v>7.86</v>
          </cell>
          <cell r="H5020">
            <v>8.4600000000000009</v>
          </cell>
          <cell r="I5020">
            <v>9.06</v>
          </cell>
        </row>
        <row r="5021">
          <cell r="A5021">
            <v>129760</v>
          </cell>
          <cell r="B5021" t="str">
            <v/>
          </cell>
          <cell r="C5021">
            <v>7.5</v>
          </cell>
          <cell r="D5021">
            <v>0</v>
          </cell>
          <cell r="E5021">
            <v>7.5</v>
          </cell>
          <cell r="F5021">
            <v>7.65</v>
          </cell>
          <cell r="G5021">
            <v>7.86</v>
          </cell>
          <cell r="H5021">
            <v>8.4600000000000009</v>
          </cell>
          <cell r="I5021">
            <v>9.06</v>
          </cell>
        </row>
        <row r="5022">
          <cell r="A5022">
            <v>129770</v>
          </cell>
          <cell r="B5022" t="str">
            <v/>
          </cell>
          <cell r="C5022">
            <v>7.5</v>
          </cell>
          <cell r="D5022">
            <v>0</v>
          </cell>
          <cell r="E5022">
            <v>7.5</v>
          </cell>
          <cell r="F5022">
            <v>7.65</v>
          </cell>
          <cell r="G5022">
            <v>7.86</v>
          </cell>
          <cell r="H5022">
            <v>8.4600000000000009</v>
          </cell>
          <cell r="I5022">
            <v>9.06</v>
          </cell>
        </row>
        <row r="5023">
          <cell r="A5023">
            <v>129780</v>
          </cell>
          <cell r="B5023" t="str">
            <v/>
          </cell>
          <cell r="C5023">
            <v>7.5</v>
          </cell>
          <cell r="D5023">
            <v>0</v>
          </cell>
          <cell r="E5023">
            <v>7.5</v>
          </cell>
          <cell r="F5023">
            <v>7.65</v>
          </cell>
          <cell r="G5023">
            <v>7.86</v>
          </cell>
          <cell r="H5023">
            <v>8.4600000000000009</v>
          </cell>
          <cell r="I5023">
            <v>9.06</v>
          </cell>
        </row>
        <row r="5024">
          <cell r="A5024">
            <v>129790</v>
          </cell>
          <cell r="B5024" t="str">
            <v/>
          </cell>
          <cell r="C5024">
            <v>7.5</v>
          </cell>
          <cell r="D5024">
            <v>0</v>
          </cell>
          <cell r="E5024">
            <v>7.5</v>
          </cell>
          <cell r="F5024">
            <v>7.65</v>
          </cell>
          <cell r="G5024">
            <v>7.86</v>
          </cell>
          <cell r="H5024">
            <v>8.4600000000000009</v>
          </cell>
          <cell r="I5024">
            <v>9.06</v>
          </cell>
        </row>
        <row r="5025">
          <cell r="A5025">
            <v>129800</v>
          </cell>
          <cell r="B5025" t="str">
            <v/>
          </cell>
          <cell r="C5025">
            <v>7.5</v>
          </cell>
          <cell r="D5025">
            <v>0</v>
          </cell>
          <cell r="E5025">
            <v>7.5</v>
          </cell>
          <cell r="F5025">
            <v>7.65</v>
          </cell>
          <cell r="G5025">
            <v>7.86</v>
          </cell>
          <cell r="H5025">
            <v>8.4600000000000009</v>
          </cell>
          <cell r="I5025">
            <v>9.06</v>
          </cell>
        </row>
        <row r="5026">
          <cell r="A5026">
            <v>129810</v>
          </cell>
          <cell r="B5026" t="str">
            <v/>
          </cell>
          <cell r="C5026">
            <v>7.5</v>
          </cell>
          <cell r="D5026">
            <v>0</v>
          </cell>
          <cell r="E5026">
            <v>7.5</v>
          </cell>
          <cell r="F5026">
            <v>7.65</v>
          </cell>
          <cell r="G5026">
            <v>7.86</v>
          </cell>
          <cell r="H5026">
            <v>8.4600000000000009</v>
          </cell>
          <cell r="I5026">
            <v>9.06</v>
          </cell>
        </row>
        <row r="5027">
          <cell r="A5027">
            <v>129820</v>
          </cell>
          <cell r="B5027" t="str">
            <v/>
          </cell>
          <cell r="C5027">
            <v>7.5</v>
          </cell>
          <cell r="D5027">
            <v>0</v>
          </cell>
          <cell r="E5027">
            <v>7.5</v>
          </cell>
          <cell r="F5027">
            <v>7.65</v>
          </cell>
          <cell r="G5027">
            <v>7.86</v>
          </cell>
          <cell r="H5027">
            <v>8.4600000000000009</v>
          </cell>
          <cell r="I5027">
            <v>9.06</v>
          </cell>
        </row>
        <row r="5028">
          <cell r="A5028">
            <v>129830</v>
          </cell>
          <cell r="B5028" t="str">
            <v/>
          </cell>
          <cell r="C5028">
            <v>7.5</v>
          </cell>
          <cell r="D5028">
            <v>0</v>
          </cell>
          <cell r="E5028">
            <v>7.5</v>
          </cell>
          <cell r="F5028">
            <v>7.65</v>
          </cell>
          <cell r="G5028">
            <v>7.86</v>
          </cell>
          <cell r="H5028">
            <v>8.4600000000000009</v>
          </cell>
          <cell r="I5028">
            <v>9.06</v>
          </cell>
        </row>
        <row r="5029">
          <cell r="A5029">
            <v>129840</v>
          </cell>
          <cell r="B5029" t="str">
            <v/>
          </cell>
          <cell r="C5029">
            <v>7.5</v>
          </cell>
          <cell r="D5029">
            <v>0</v>
          </cell>
          <cell r="E5029">
            <v>7.5</v>
          </cell>
          <cell r="F5029">
            <v>7.65</v>
          </cell>
          <cell r="G5029">
            <v>7.86</v>
          </cell>
          <cell r="H5029">
            <v>8.4600000000000009</v>
          </cell>
          <cell r="I5029">
            <v>9.06</v>
          </cell>
        </row>
        <row r="5030">
          <cell r="A5030">
            <v>129850</v>
          </cell>
          <cell r="B5030" t="str">
            <v/>
          </cell>
          <cell r="C5030">
            <v>7.5</v>
          </cell>
          <cell r="D5030">
            <v>0</v>
          </cell>
          <cell r="E5030">
            <v>7.5</v>
          </cell>
          <cell r="F5030">
            <v>7.65</v>
          </cell>
          <cell r="G5030">
            <v>7.86</v>
          </cell>
          <cell r="H5030">
            <v>8.4600000000000009</v>
          </cell>
          <cell r="I5030">
            <v>9.06</v>
          </cell>
        </row>
        <row r="5031">
          <cell r="A5031">
            <v>129860</v>
          </cell>
          <cell r="B5031" t="str">
            <v/>
          </cell>
          <cell r="C5031">
            <v>7.5</v>
          </cell>
          <cell r="D5031">
            <v>0</v>
          </cell>
          <cell r="E5031">
            <v>7.5</v>
          </cell>
          <cell r="F5031">
            <v>7.65</v>
          </cell>
          <cell r="G5031">
            <v>7.86</v>
          </cell>
          <cell r="H5031">
            <v>8.4600000000000009</v>
          </cell>
          <cell r="I5031">
            <v>9.06</v>
          </cell>
        </row>
        <row r="5032">
          <cell r="A5032">
            <v>129870</v>
          </cell>
          <cell r="B5032" t="str">
            <v/>
          </cell>
          <cell r="C5032">
            <v>7.5</v>
          </cell>
          <cell r="D5032">
            <v>0</v>
          </cell>
          <cell r="E5032">
            <v>7.5</v>
          </cell>
          <cell r="F5032">
            <v>7.65</v>
          </cell>
          <cell r="G5032">
            <v>7.86</v>
          </cell>
          <cell r="H5032">
            <v>8.4600000000000009</v>
          </cell>
          <cell r="I5032">
            <v>9.06</v>
          </cell>
        </row>
        <row r="5033">
          <cell r="A5033">
            <v>129880</v>
          </cell>
          <cell r="B5033" t="str">
            <v/>
          </cell>
          <cell r="C5033">
            <v>7.5</v>
          </cell>
          <cell r="D5033">
            <v>0</v>
          </cell>
          <cell r="E5033">
            <v>7.5</v>
          </cell>
          <cell r="F5033">
            <v>7.65</v>
          </cell>
          <cell r="G5033">
            <v>7.86</v>
          </cell>
          <cell r="H5033">
            <v>8.4600000000000009</v>
          </cell>
          <cell r="I5033">
            <v>9.06</v>
          </cell>
        </row>
        <row r="5034">
          <cell r="A5034">
            <v>129890</v>
          </cell>
          <cell r="B5034" t="str">
            <v/>
          </cell>
          <cell r="C5034">
            <v>7.5</v>
          </cell>
          <cell r="D5034">
            <v>0</v>
          </cell>
          <cell r="E5034">
            <v>7.5</v>
          </cell>
          <cell r="F5034">
            <v>7.65</v>
          </cell>
          <cell r="G5034">
            <v>7.86</v>
          </cell>
          <cell r="H5034">
            <v>8.4600000000000009</v>
          </cell>
          <cell r="I5034">
            <v>9.06</v>
          </cell>
        </row>
        <row r="5035">
          <cell r="A5035">
            <v>129900</v>
          </cell>
          <cell r="B5035" t="str">
            <v/>
          </cell>
          <cell r="C5035">
            <v>7.5</v>
          </cell>
          <cell r="D5035">
            <v>0</v>
          </cell>
          <cell r="E5035">
            <v>7.5</v>
          </cell>
          <cell r="F5035">
            <v>7.65</v>
          </cell>
          <cell r="G5035">
            <v>7.86</v>
          </cell>
          <cell r="H5035">
            <v>8.4600000000000009</v>
          </cell>
          <cell r="I5035">
            <v>9.06</v>
          </cell>
        </row>
        <row r="5036">
          <cell r="A5036">
            <v>129910</v>
          </cell>
          <cell r="B5036" t="str">
            <v/>
          </cell>
          <cell r="C5036">
            <v>7.5</v>
          </cell>
          <cell r="D5036">
            <v>0</v>
          </cell>
          <cell r="E5036">
            <v>7.5</v>
          </cell>
          <cell r="F5036">
            <v>7.65</v>
          </cell>
          <cell r="G5036">
            <v>7.86</v>
          </cell>
          <cell r="H5036">
            <v>8.4600000000000009</v>
          </cell>
          <cell r="I5036">
            <v>9.06</v>
          </cell>
        </row>
        <row r="5037">
          <cell r="A5037">
            <v>129920</v>
          </cell>
          <cell r="B5037" t="str">
            <v/>
          </cell>
          <cell r="C5037">
            <v>7.5</v>
          </cell>
          <cell r="D5037">
            <v>0</v>
          </cell>
          <cell r="E5037">
            <v>7.5</v>
          </cell>
          <cell r="F5037">
            <v>7.65</v>
          </cell>
          <cell r="G5037">
            <v>7.86</v>
          </cell>
          <cell r="H5037">
            <v>8.4600000000000009</v>
          </cell>
          <cell r="I5037">
            <v>9.06</v>
          </cell>
        </row>
        <row r="5038">
          <cell r="A5038">
            <v>129930</v>
          </cell>
          <cell r="B5038" t="str">
            <v/>
          </cell>
          <cell r="C5038">
            <v>7.5</v>
          </cell>
          <cell r="D5038">
            <v>0</v>
          </cell>
          <cell r="E5038">
            <v>7.5</v>
          </cell>
          <cell r="F5038">
            <v>7.65</v>
          </cell>
          <cell r="G5038">
            <v>7.86</v>
          </cell>
          <cell r="H5038">
            <v>8.4600000000000009</v>
          </cell>
          <cell r="I5038">
            <v>9.06</v>
          </cell>
        </row>
        <row r="5039">
          <cell r="A5039">
            <v>129940</v>
          </cell>
          <cell r="B5039" t="str">
            <v/>
          </cell>
          <cell r="C5039">
            <v>7.5</v>
          </cell>
          <cell r="D5039">
            <v>0</v>
          </cell>
          <cell r="E5039">
            <v>7.5</v>
          </cell>
          <cell r="F5039">
            <v>7.65</v>
          </cell>
          <cell r="G5039">
            <v>7.86</v>
          </cell>
          <cell r="H5039">
            <v>8.4600000000000009</v>
          </cell>
          <cell r="I5039">
            <v>9.06</v>
          </cell>
        </row>
        <row r="5040">
          <cell r="A5040">
            <v>129950</v>
          </cell>
          <cell r="B5040" t="str">
            <v/>
          </cell>
          <cell r="C5040">
            <v>7.5</v>
          </cell>
          <cell r="D5040">
            <v>0</v>
          </cell>
          <cell r="E5040">
            <v>7.5</v>
          </cell>
          <cell r="F5040">
            <v>7.65</v>
          </cell>
          <cell r="G5040">
            <v>7.86</v>
          </cell>
          <cell r="H5040">
            <v>8.4600000000000009</v>
          </cell>
          <cell r="I5040">
            <v>9.06</v>
          </cell>
        </row>
        <row r="5041">
          <cell r="A5041">
            <v>129960</v>
          </cell>
          <cell r="B5041" t="str">
            <v/>
          </cell>
          <cell r="C5041">
            <v>7.5</v>
          </cell>
          <cell r="D5041">
            <v>0</v>
          </cell>
          <cell r="E5041">
            <v>7.5</v>
          </cell>
          <cell r="F5041">
            <v>7.65</v>
          </cell>
          <cell r="G5041">
            <v>7.86</v>
          </cell>
          <cell r="H5041">
            <v>8.4600000000000009</v>
          </cell>
          <cell r="I5041">
            <v>9.06</v>
          </cell>
        </row>
        <row r="5042">
          <cell r="A5042">
            <v>129970</v>
          </cell>
          <cell r="B5042" t="str">
            <v/>
          </cell>
          <cell r="C5042">
            <v>7.5</v>
          </cell>
          <cell r="D5042">
            <v>0</v>
          </cell>
          <cell r="E5042">
            <v>7.5</v>
          </cell>
          <cell r="F5042">
            <v>7.65</v>
          </cell>
          <cell r="G5042">
            <v>7.86</v>
          </cell>
          <cell r="H5042">
            <v>8.4600000000000009</v>
          </cell>
          <cell r="I5042">
            <v>9.06</v>
          </cell>
        </row>
        <row r="5043">
          <cell r="A5043">
            <v>129980</v>
          </cell>
          <cell r="B5043" t="str">
            <v/>
          </cell>
          <cell r="C5043">
            <v>7.5</v>
          </cell>
          <cell r="D5043">
            <v>0</v>
          </cell>
          <cell r="E5043">
            <v>7.5</v>
          </cell>
          <cell r="F5043">
            <v>7.65</v>
          </cell>
          <cell r="G5043">
            <v>7.86</v>
          </cell>
          <cell r="H5043">
            <v>8.4600000000000009</v>
          </cell>
          <cell r="I5043">
            <v>9.06</v>
          </cell>
        </row>
        <row r="5044">
          <cell r="A5044">
            <v>129990</v>
          </cell>
          <cell r="B5044" t="str">
            <v/>
          </cell>
          <cell r="C5044">
            <v>7.5</v>
          </cell>
          <cell r="D5044">
            <v>0</v>
          </cell>
          <cell r="E5044">
            <v>7.5</v>
          </cell>
          <cell r="F5044">
            <v>7.65</v>
          </cell>
          <cell r="G5044">
            <v>7.86</v>
          </cell>
          <cell r="H5044">
            <v>8.4600000000000009</v>
          </cell>
          <cell r="I5044">
            <v>9.06</v>
          </cell>
        </row>
        <row r="5045">
          <cell r="A5045">
            <v>130000</v>
          </cell>
          <cell r="B5045" t="str">
            <v/>
          </cell>
          <cell r="C5045">
            <v>7.5</v>
          </cell>
          <cell r="D5045">
            <v>0</v>
          </cell>
          <cell r="E5045">
            <v>7.5</v>
          </cell>
          <cell r="F5045">
            <v>7.65</v>
          </cell>
          <cell r="G5045">
            <v>7.86</v>
          </cell>
          <cell r="H5045">
            <v>8.4600000000000009</v>
          </cell>
          <cell r="I5045">
            <v>9.06</v>
          </cell>
        </row>
        <row r="5064">
          <cell r="A5064">
            <v>130000</v>
          </cell>
          <cell r="B5064" t="str">
            <v/>
          </cell>
          <cell r="C5064">
            <v>7.5</v>
          </cell>
          <cell r="D5064">
            <v>0</v>
          </cell>
          <cell r="E5064">
            <v>7.5</v>
          </cell>
          <cell r="F5064">
            <v>7.65</v>
          </cell>
          <cell r="G5064">
            <v>7.86</v>
          </cell>
          <cell r="H5064">
            <v>8.4600000000000009</v>
          </cell>
          <cell r="I5064">
            <v>9.06</v>
          </cell>
        </row>
        <row r="5065">
          <cell r="A5065">
            <v>130010</v>
          </cell>
          <cell r="B5065" t="str">
            <v/>
          </cell>
          <cell r="C5065">
            <v>7.5</v>
          </cell>
          <cell r="D5065">
            <v>0</v>
          </cell>
          <cell r="E5065">
            <v>7.5</v>
          </cell>
          <cell r="F5065">
            <v>7.65</v>
          </cell>
          <cell r="G5065">
            <v>7.86</v>
          </cell>
          <cell r="H5065">
            <v>8.4600000000000009</v>
          </cell>
          <cell r="I5065">
            <v>9.06</v>
          </cell>
        </row>
        <row r="5066">
          <cell r="A5066">
            <v>130020</v>
          </cell>
          <cell r="B5066" t="str">
            <v/>
          </cell>
          <cell r="C5066">
            <v>7.5</v>
          </cell>
          <cell r="D5066">
            <v>0</v>
          </cell>
          <cell r="E5066">
            <v>7.5</v>
          </cell>
          <cell r="F5066">
            <v>7.65</v>
          </cell>
          <cell r="G5066">
            <v>7.86</v>
          </cell>
          <cell r="H5066">
            <v>8.4600000000000009</v>
          </cell>
          <cell r="I5066">
            <v>9.06</v>
          </cell>
        </row>
        <row r="5067">
          <cell r="A5067">
            <v>130030</v>
          </cell>
          <cell r="B5067" t="str">
            <v/>
          </cell>
          <cell r="C5067">
            <v>7.5</v>
          </cell>
          <cell r="D5067">
            <v>0</v>
          </cell>
          <cell r="E5067">
            <v>7.5</v>
          </cell>
          <cell r="F5067">
            <v>7.65</v>
          </cell>
          <cell r="G5067">
            <v>7.86</v>
          </cell>
          <cell r="H5067">
            <v>8.4600000000000009</v>
          </cell>
          <cell r="I5067">
            <v>9.06</v>
          </cell>
        </row>
        <row r="5068">
          <cell r="A5068">
            <v>130040</v>
          </cell>
          <cell r="B5068" t="str">
            <v/>
          </cell>
          <cell r="C5068">
            <v>7.5</v>
          </cell>
          <cell r="D5068">
            <v>0</v>
          </cell>
          <cell r="E5068">
            <v>7.5</v>
          </cell>
          <cell r="F5068">
            <v>7.65</v>
          </cell>
          <cell r="G5068">
            <v>7.86</v>
          </cell>
          <cell r="H5068">
            <v>8.4600000000000009</v>
          </cell>
          <cell r="I5068">
            <v>9.06</v>
          </cell>
        </row>
        <row r="5069">
          <cell r="A5069">
            <v>130050</v>
          </cell>
          <cell r="B5069" t="str">
            <v/>
          </cell>
          <cell r="C5069">
            <v>7.5</v>
          </cell>
          <cell r="D5069">
            <v>0</v>
          </cell>
          <cell r="E5069">
            <v>7.5</v>
          </cell>
          <cell r="F5069">
            <v>7.65</v>
          </cell>
          <cell r="G5069">
            <v>7.86</v>
          </cell>
          <cell r="H5069">
            <v>8.4600000000000009</v>
          </cell>
          <cell r="I5069">
            <v>9.06</v>
          </cell>
        </row>
        <row r="5070">
          <cell r="A5070">
            <v>130057.58</v>
          </cell>
          <cell r="B5070" t="str">
            <v>BS</v>
          </cell>
          <cell r="C5070">
            <v>7.5</v>
          </cell>
          <cell r="D5070">
            <v>0</v>
          </cell>
          <cell r="E5070">
            <v>7.5</v>
          </cell>
          <cell r="F5070">
            <v>7.65</v>
          </cell>
          <cell r="G5070">
            <v>7.86</v>
          </cell>
          <cell r="H5070">
            <v>8.4600000000000009</v>
          </cell>
          <cell r="I5070">
            <v>9.06</v>
          </cell>
        </row>
        <row r="5071">
          <cell r="A5071">
            <v>130060</v>
          </cell>
          <cell r="B5071" t="str">
            <v/>
          </cell>
          <cell r="C5071">
            <v>7.5</v>
          </cell>
          <cell r="D5071">
            <v>0</v>
          </cell>
          <cell r="E5071">
            <v>7.5</v>
          </cell>
          <cell r="F5071">
            <v>7.65</v>
          </cell>
          <cell r="G5071">
            <v>7.86</v>
          </cell>
          <cell r="H5071">
            <v>8.4600000000000009</v>
          </cell>
          <cell r="I5071">
            <v>9.06</v>
          </cell>
        </row>
        <row r="5072">
          <cell r="A5072">
            <v>130070</v>
          </cell>
          <cell r="B5072" t="str">
            <v/>
          </cell>
          <cell r="C5072">
            <v>7.5</v>
          </cell>
          <cell r="D5072">
            <v>0</v>
          </cell>
          <cell r="E5072">
            <v>7.5</v>
          </cell>
          <cell r="F5072">
            <v>7.65</v>
          </cell>
          <cell r="G5072">
            <v>7.86</v>
          </cell>
          <cell r="H5072">
            <v>8.4600000000000009</v>
          </cell>
          <cell r="I5072">
            <v>9.06</v>
          </cell>
        </row>
        <row r="5073">
          <cell r="A5073">
            <v>130080</v>
          </cell>
          <cell r="B5073" t="str">
            <v/>
          </cell>
          <cell r="C5073">
            <v>7.5</v>
          </cell>
          <cell r="D5073">
            <v>0</v>
          </cell>
          <cell r="E5073">
            <v>7.5</v>
          </cell>
          <cell r="F5073">
            <v>7.65</v>
          </cell>
          <cell r="G5073">
            <v>7.86</v>
          </cell>
          <cell r="H5073">
            <v>8.4600000000000009</v>
          </cell>
          <cell r="I5073">
            <v>9.06</v>
          </cell>
        </row>
        <row r="5074">
          <cell r="A5074">
            <v>130087.58</v>
          </cell>
          <cell r="B5074" t="str">
            <v>PX</v>
          </cell>
          <cell r="C5074">
            <v>7.5</v>
          </cell>
          <cell r="D5074">
            <v>0</v>
          </cell>
          <cell r="E5074">
            <v>7.5</v>
          </cell>
          <cell r="F5074">
            <v>7.65</v>
          </cell>
          <cell r="G5074">
            <v>7.86</v>
          </cell>
          <cell r="H5074">
            <v>8.4600000000000009</v>
          </cell>
          <cell r="I5074">
            <v>9.06</v>
          </cell>
        </row>
        <row r="5075">
          <cell r="A5075">
            <v>130090</v>
          </cell>
          <cell r="B5075" t="str">
            <v/>
          </cell>
          <cell r="C5075">
            <v>7.5</v>
          </cell>
          <cell r="D5075">
            <v>4.9999999999999822E-2</v>
          </cell>
          <cell r="E5075">
            <v>7.55</v>
          </cell>
          <cell r="F5075">
            <v>7.7</v>
          </cell>
          <cell r="G5075">
            <v>7.91</v>
          </cell>
          <cell r="H5075">
            <v>8.51</v>
          </cell>
          <cell r="I5075">
            <v>9.11</v>
          </cell>
        </row>
        <row r="5076">
          <cell r="A5076">
            <v>130100</v>
          </cell>
          <cell r="B5076" t="str">
            <v/>
          </cell>
          <cell r="C5076">
            <v>7.5</v>
          </cell>
          <cell r="D5076">
            <v>0.24999999999999911</v>
          </cell>
          <cell r="E5076">
            <v>7.7499999999999991</v>
          </cell>
          <cell r="F5076">
            <v>7.8999999999999995</v>
          </cell>
          <cell r="G5076">
            <v>8.11</v>
          </cell>
          <cell r="H5076">
            <v>8.7099999999999991</v>
          </cell>
          <cell r="I5076">
            <v>9.3099999999999987</v>
          </cell>
        </row>
        <row r="5077">
          <cell r="A5077">
            <v>130102.58</v>
          </cell>
          <cell r="B5077" t="str">
            <v>PC</v>
          </cell>
          <cell r="C5077">
            <v>7.5</v>
          </cell>
          <cell r="D5077">
            <v>0.3</v>
          </cell>
          <cell r="E5077">
            <v>7.8</v>
          </cell>
          <cell r="F5077">
            <v>7.95</v>
          </cell>
          <cell r="G5077">
            <v>8.16</v>
          </cell>
          <cell r="H5077">
            <v>8.76</v>
          </cell>
          <cell r="I5077">
            <v>9.36</v>
          </cell>
        </row>
        <row r="5078">
          <cell r="A5078">
            <v>130110</v>
          </cell>
          <cell r="B5078" t="str">
            <v/>
          </cell>
          <cell r="C5078">
            <v>7.5</v>
          </cell>
          <cell r="D5078">
            <v>0.44999999999999929</v>
          </cell>
          <cell r="E5078">
            <v>7.9499999999999993</v>
          </cell>
          <cell r="F5078">
            <v>8.1</v>
          </cell>
          <cell r="G5078">
            <v>8.31</v>
          </cell>
          <cell r="H5078">
            <v>8.91</v>
          </cell>
          <cell r="I5078">
            <v>9.51</v>
          </cell>
        </row>
        <row r="5079">
          <cell r="A5079">
            <v>130120</v>
          </cell>
          <cell r="B5079" t="str">
            <v/>
          </cell>
          <cell r="C5079">
            <v>7.5</v>
          </cell>
          <cell r="D5079">
            <v>0.6</v>
          </cell>
          <cell r="E5079">
            <v>8.1</v>
          </cell>
          <cell r="F5079">
            <v>8.25</v>
          </cell>
          <cell r="G5079">
            <v>8.4600000000000009</v>
          </cell>
          <cell r="H5079">
            <v>9.06</v>
          </cell>
          <cell r="I5079">
            <v>9.66</v>
          </cell>
        </row>
        <row r="5080">
          <cell r="A5080">
            <v>130130</v>
          </cell>
          <cell r="B5080" t="str">
            <v/>
          </cell>
          <cell r="C5080">
            <v>7.5</v>
          </cell>
          <cell r="D5080">
            <v>0.6</v>
          </cell>
          <cell r="E5080">
            <v>8.1</v>
          </cell>
          <cell r="F5080">
            <v>8.25</v>
          </cell>
          <cell r="G5080">
            <v>8.4600000000000009</v>
          </cell>
          <cell r="H5080">
            <v>9.06</v>
          </cell>
          <cell r="I5080">
            <v>9.66</v>
          </cell>
        </row>
        <row r="5081">
          <cell r="A5081">
            <v>130140</v>
          </cell>
          <cell r="B5081" t="str">
            <v/>
          </cell>
          <cell r="C5081">
            <v>7.5</v>
          </cell>
          <cell r="D5081">
            <v>0.6</v>
          </cell>
          <cell r="E5081">
            <v>8.1</v>
          </cell>
          <cell r="F5081">
            <v>8.25</v>
          </cell>
          <cell r="G5081">
            <v>8.4600000000000009</v>
          </cell>
          <cell r="H5081">
            <v>9.06</v>
          </cell>
          <cell r="I5081">
            <v>9.66</v>
          </cell>
        </row>
        <row r="5082">
          <cell r="A5082">
            <v>130150</v>
          </cell>
          <cell r="B5082" t="str">
            <v/>
          </cell>
          <cell r="C5082">
            <v>7.5</v>
          </cell>
          <cell r="D5082">
            <v>0.6</v>
          </cell>
          <cell r="E5082">
            <v>8.1</v>
          </cell>
          <cell r="F5082">
            <v>8.25</v>
          </cell>
          <cell r="G5082">
            <v>8.4600000000000009</v>
          </cell>
          <cell r="H5082">
            <v>9.06</v>
          </cell>
          <cell r="I5082">
            <v>9.66</v>
          </cell>
        </row>
        <row r="5083">
          <cell r="A5083">
            <v>130160</v>
          </cell>
          <cell r="B5083" t="str">
            <v/>
          </cell>
          <cell r="C5083">
            <v>7.5</v>
          </cell>
          <cell r="D5083">
            <v>0.6</v>
          </cell>
          <cell r="E5083">
            <v>8.1</v>
          </cell>
          <cell r="F5083">
            <v>8.25</v>
          </cell>
          <cell r="G5083">
            <v>8.4600000000000009</v>
          </cell>
          <cell r="H5083">
            <v>9.06</v>
          </cell>
          <cell r="I5083">
            <v>9.66</v>
          </cell>
        </row>
        <row r="5084">
          <cell r="A5084">
            <v>130170</v>
          </cell>
          <cell r="B5084" t="str">
            <v/>
          </cell>
          <cell r="C5084">
            <v>7.5</v>
          </cell>
          <cell r="D5084">
            <v>0.6</v>
          </cell>
          <cell r="E5084">
            <v>8.1</v>
          </cell>
          <cell r="F5084">
            <v>8.25</v>
          </cell>
          <cell r="G5084">
            <v>8.4600000000000009</v>
          </cell>
          <cell r="H5084">
            <v>9.06</v>
          </cell>
          <cell r="I5084">
            <v>9.66</v>
          </cell>
        </row>
        <row r="5085">
          <cell r="A5085">
            <v>130180</v>
          </cell>
          <cell r="B5085" t="str">
            <v/>
          </cell>
          <cell r="C5085">
            <v>7.5</v>
          </cell>
          <cell r="D5085">
            <v>0.6</v>
          </cell>
          <cell r="E5085">
            <v>8.1</v>
          </cell>
          <cell r="F5085">
            <v>8.25</v>
          </cell>
          <cell r="G5085">
            <v>8.4600000000000009</v>
          </cell>
          <cell r="H5085">
            <v>9.06</v>
          </cell>
          <cell r="I5085">
            <v>9.66</v>
          </cell>
        </row>
        <row r="5086">
          <cell r="A5086">
            <v>130190</v>
          </cell>
          <cell r="B5086" t="str">
            <v/>
          </cell>
          <cell r="C5086">
            <v>7.5</v>
          </cell>
          <cell r="D5086">
            <v>0.6</v>
          </cell>
          <cell r="E5086">
            <v>8.1</v>
          </cell>
          <cell r="F5086">
            <v>8.25</v>
          </cell>
          <cell r="G5086">
            <v>8.4600000000000009</v>
          </cell>
          <cell r="H5086">
            <v>9.06</v>
          </cell>
          <cell r="I5086">
            <v>9.66</v>
          </cell>
        </row>
        <row r="5087">
          <cell r="A5087">
            <v>130200</v>
          </cell>
          <cell r="B5087" t="str">
            <v/>
          </cell>
          <cell r="C5087">
            <v>7.5</v>
          </cell>
          <cell r="D5087">
            <v>0.6</v>
          </cell>
          <cell r="E5087">
            <v>8.1</v>
          </cell>
          <cell r="F5087">
            <v>8.25</v>
          </cell>
          <cell r="G5087">
            <v>8.4600000000000009</v>
          </cell>
          <cell r="H5087">
            <v>9.06</v>
          </cell>
          <cell r="I5087">
            <v>9.66</v>
          </cell>
        </row>
        <row r="5088">
          <cell r="A5088">
            <v>130210</v>
          </cell>
          <cell r="B5088" t="str">
            <v/>
          </cell>
          <cell r="C5088">
            <v>7.5</v>
          </cell>
          <cell r="D5088">
            <v>0.6</v>
          </cell>
          <cell r="E5088">
            <v>8.1</v>
          </cell>
          <cell r="F5088">
            <v>8.25</v>
          </cell>
          <cell r="G5088">
            <v>8.4600000000000009</v>
          </cell>
          <cell r="H5088">
            <v>9.06</v>
          </cell>
          <cell r="I5088">
            <v>9.66</v>
          </cell>
        </row>
        <row r="5089">
          <cell r="A5089">
            <v>130220</v>
          </cell>
          <cell r="B5089" t="str">
            <v/>
          </cell>
          <cell r="C5089">
            <v>7.5</v>
          </cell>
          <cell r="D5089">
            <v>0.6</v>
          </cell>
          <cell r="E5089">
            <v>8.1</v>
          </cell>
          <cell r="F5089">
            <v>8.25</v>
          </cell>
          <cell r="G5089">
            <v>8.4600000000000009</v>
          </cell>
          <cell r="H5089">
            <v>9.06</v>
          </cell>
          <cell r="I5089">
            <v>9.66</v>
          </cell>
        </row>
        <row r="5090">
          <cell r="A5090">
            <v>130230</v>
          </cell>
          <cell r="B5090" t="str">
            <v/>
          </cell>
          <cell r="C5090">
            <v>7.5</v>
          </cell>
          <cell r="D5090">
            <v>0.6</v>
          </cell>
          <cell r="E5090">
            <v>8.1</v>
          </cell>
          <cell r="F5090">
            <v>8.25</v>
          </cell>
          <cell r="G5090">
            <v>8.4600000000000009</v>
          </cell>
          <cell r="H5090">
            <v>9.06</v>
          </cell>
          <cell r="I5090">
            <v>9.66</v>
          </cell>
        </row>
        <row r="5091">
          <cell r="A5091">
            <v>130240</v>
          </cell>
          <cell r="B5091" t="str">
            <v/>
          </cell>
          <cell r="C5091">
            <v>7.5</v>
          </cell>
          <cell r="D5091">
            <v>0.6</v>
          </cell>
          <cell r="E5091">
            <v>8.1</v>
          </cell>
          <cell r="F5091">
            <v>8.25</v>
          </cell>
          <cell r="G5091">
            <v>8.4600000000000009</v>
          </cell>
          <cell r="H5091">
            <v>9.06</v>
          </cell>
          <cell r="I5091">
            <v>9.66</v>
          </cell>
        </row>
        <row r="5092">
          <cell r="A5092">
            <v>130250</v>
          </cell>
          <cell r="B5092" t="str">
            <v/>
          </cell>
          <cell r="C5092">
            <v>7.5</v>
          </cell>
          <cell r="D5092">
            <v>0.6</v>
          </cell>
          <cell r="E5092">
            <v>8.1</v>
          </cell>
          <cell r="F5092">
            <v>8.25</v>
          </cell>
          <cell r="G5092">
            <v>8.4600000000000009</v>
          </cell>
          <cell r="H5092">
            <v>9.06</v>
          </cell>
          <cell r="I5092">
            <v>9.66</v>
          </cell>
        </row>
        <row r="5093">
          <cell r="A5093">
            <v>130260</v>
          </cell>
          <cell r="B5093" t="str">
            <v/>
          </cell>
          <cell r="C5093">
            <v>7.5</v>
          </cell>
          <cell r="D5093">
            <v>0.6</v>
          </cell>
          <cell r="E5093">
            <v>8.1</v>
          </cell>
          <cell r="F5093">
            <v>8.25</v>
          </cell>
          <cell r="G5093">
            <v>8.4600000000000009</v>
          </cell>
          <cell r="H5093">
            <v>9.06</v>
          </cell>
          <cell r="I5093">
            <v>9.66</v>
          </cell>
        </row>
        <row r="5094">
          <cell r="A5094">
            <v>130270</v>
          </cell>
          <cell r="B5094" t="str">
            <v/>
          </cell>
          <cell r="C5094">
            <v>7.5</v>
          </cell>
          <cell r="D5094">
            <v>0.6</v>
          </cell>
          <cell r="E5094">
            <v>8.1</v>
          </cell>
          <cell r="F5094">
            <v>8.25</v>
          </cell>
          <cell r="G5094">
            <v>8.4600000000000009</v>
          </cell>
          <cell r="H5094">
            <v>9.06</v>
          </cell>
          <cell r="I5094">
            <v>9.66</v>
          </cell>
        </row>
        <row r="5095">
          <cell r="A5095">
            <v>130280</v>
          </cell>
          <cell r="B5095" t="str">
            <v/>
          </cell>
          <cell r="C5095">
            <v>7.5</v>
          </cell>
          <cell r="D5095">
            <v>0.6</v>
          </cell>
          <cell r="E5095">
            <v>8.1</v>
          </cell>
          <cell r="F5095">
            <v>8.25</v>
          </cell>
          <cell r="G5095">
            <v>8.4600000000000009</v>
          </cell>
          <cell r="H5095">
            <v>9.06</v>
          </cell>
          <cell r="I5095">
            <v>9.66</v>
          </cell>
        </row>
        <row r="5096">
          <cell r="A5096">
            <v>130290</v>
          </cell>
          <cell r="B5096" t="str">
            <v/>
          </cell>
          <cell r="C5096">
            <v>7.5</v>
          </cell>
          <cell r="D5096">
            <v>0.6</v>
          </cell>
          <cell r="E5096">
            <v>8.1</v>
          </cell>
          <cell r="F5096">
            <v>8.25</v>
          </cell>
          <cell r="G5096">
            <v>8.4600000000000009</v>
          </cell>
          <cell r="H5096">
            <v>9.06</v>
          </cell>
          <cell r="I5096">
            <v>9.66</v>
          </cell>
        </row>
        <row r="5097">
          <cell r="A5097">
            <v>130300</v>
          </cell>
          <cell r="B5097" t="str">
            <v/>
          </cell>
          <cell r="C5097">
            <v>7.5</v>
          </cell>
          <cell r="D5097">
            <v>0.6</v>
          </cell>
          <cell r="E5097">
            <v>8.1</v>
          </cell>
          <cell r="F5097">
            <v>8.25</v>
          </cell>
          <cell r="G5097">
            <v>8.4600000000000009</v>
          </cell>
          <cell r="H5097">
            <v>9.06</v>
          </cell>
          <cell r="I5097">
            <v>9.66</v>
          </cell>
        </row>
        <row r="5098">
          <cell r="A5098">
            <v>130310</v>
          </cell>
          <cell r="B5098" t="str">
            <v/>
          </cell>
          <cell r="C5098">
            <v>7.5</v>
          </cell>
          <cell r="D5098">
            <v>0.6</v>
          </cell>
          <cell r="E5098">
            <v>8.1</v>
          </cell>
          <cell r="F5098">
            <v>8.25</v>
          </cell>
          <cell r="G5098">
            <v>8.4600000000000009</v>
          </cell>
          <cell r="H5098">
            <v>9.06</v>
          </cell>
          <cell r="I5098">
            <v>9.66</v>
          </cell>
        </row>
        <row r="5099">
          <cell r="A5099">
            <v>130320</v>
          </cell>
          <cell r="B5099" t="str">
            <v/>
          </cell>
          <cell r="C5099">
            <v>7.5</v>
          </cell>
          <cell r="D5099">
            <v>0.6</v>
          </cell>
          <cell r="E5099">
            <v>8.1</v>
          </cell>
          <cell r="F5099">
            <v>8.25</v>
          </cell>
          <cell r="G5099">
            <v>8.4600000000000009</v>
          </cell>
          <cell r="H5099">
            <v>9.06</v>
          </cell>
          <cell r="I5099">
            <v>9.66</v>
          </cell>
        </row>
        <row r="5100">
          <cell r="A5100">
            <v>130330</v>
          </cell>
          <cell r="B5100" t="str">
            <v/>
          </cell>
          <cell r="C5100">
            <v>7.5</v>
          </cell>
          <cell r="D5100">
            <v>0.6</v>
          </cell>
          <cell r="E5100">
            <v>8.1</v>
          </cell>
          <cell r="F5100">
            <v>8.25</v>
          </cell>
          <cell r="G5100">
            <v>8.4600000000000009</v>
          </cell>
          <cell r="H5100">
            <v>9.06</v>
          </cell>
          <cell r="I5100">
            <v>9.66</v>
          </cell>
        </row>
        <row r="5101">
          <cell r="A5101">
            <v>130340</v>
          </cell>
          <cell r="B5101" t="str">
            <v/>
          </cell>
          <cell r="C5101">
            <v>7.5</v>
          </cell>
          <cell r="D5101">
            <v>0.6</v>
          </cell>
          <cell r="E5101">
            <v>8.1</v>
          </cell>
          <cell r="F5101">
            <v>8.25</v>
          </cell>
          <cell r="G5101">
            <v>8.4600000000000009</v>
          </cell>
          <cell r="H5101">
            <v>9.06</v>
          </cell>
          <cell r="I5101">
            <v>9.66</v>
          </cell>
        </row>
        <row r="5102">
          <cell r="A5102">
            <v>130350</v>
          </cell>
          <cell r="B5102" t="str">
            <v/>
          </cell>
          <cell r="C5102">
            <v>7.5</v>
          </cell>
          <cell r="D5102">
            <v>0.6</v>
          </cell>
          <cell r="E5102">
            <v>8.1</v>
          </cell>
          <cell r="F5102">
            <v>8.25</v>
          </cell>
          <cell r="G5102">
            <v>8.4600000000000009</v>
          </cell>
          <cell r="H5102">
            <v>9.06</v>
          </cell>
          <cell r="I5102">
            <v>9.66</v>
          </cell>
        </row>
        <row r="5103">
          <cell r="A5103">
            <v>130360</v>
          </cell>
          <cell r="B5103" t="str">
            <v/>
          </cell>
          <cell r="C5103">
            <v>7.5</v>
          </cell>
          <cell r="D5103">
            <v>0.6</v>
          </cell>
          <cell r="E5103">
            <v>8.1</v>
          </cell>
          <cell r="F5103">
            <v>8.25</v>
          </cell>
          <cell r="G5103">
            <v>8.4600000000000009</v>
          </cell>
          <cell r="H5103">
            <v>9.06</v>
          </cell>
          <cell r="I5103">
            <v>9.66</v>
          </cell>
        </row>
        <row r="5104">
          <cell r="A5104">
            <v>130370</v>
          </cell>
          <cell r="B5104" t="str">
            <v/>
          </cell>
          <cell r="C5104">
            <v>7.5</v>
          </cell>
          <cell r="D5104">
            <v>0.6</v>
          </cell>
          <cell r="E5104">
            <v>8.1</v>
          </cell>
          <cell r="F5104">
            <v>8.25</v>
          </cell>
          <cell r="G5104">
            <v>8.4600000000000009</v>
          </cell>
          <cell r="H5104">
            <v>9.06</v>
          </cell>
          <cell r="I5104">
            <v>9.66</v>
          </cell>
        </row>
        <row r="5105">
          <cell r="A5105">
            <v>130380</v>
          </cell>
          <cell r="B5105" t="str">
            <v/>
          </cell>
          <cell r="C5105">
            <v>7.5</v>
          </cell>
          <cell r="D5105">
            <v>0.6</v>
          </cell>
          <cell r="E5105">
            <v>8.1</v>
          </cell>
          <cell r="F5105">
            <v>8.25</v>
          </cell>
          <cell r="G5105">
            <v>8.4600000000000009</v>
          </cell>
          <cell r="H5105">
            <v>9.06</v>
          </cell>
          <cell r="I5105">
            <v>9.66</v>
          </cell>
        </row>
        <row r="5106">
          <cell r="A5106">
            <v>130390</v>
          </cell>
          <cell r="B5106" t="str">
            <v/>
          </cell>
          <cell r="C5106">
            <v>7.5</v>
          </cell>
          <cell r="D5106">
            <v>0.6</v>
          </cell>
          <cell r="E5106">
            <v>8.1</v>
          </cell>
          <cell r="F5106">
            <v>8.25</v>
          </cell>
          <cell r="G5106">
            <v>8.4600000000000009</v>
          </cell>
          <cell r="H5106">
            <v>9.06</v>
          </cell>
          <cell r="I5106">
            <v>9.66</v>
          </cell>
        </row>
        <row r="5107">
          <cell r="A5107">
            <v>130392.23</v>
          </cell>
          <cell r="B5107" t="str">
            <v>PY - MSE</v>
          </cell>
          <cell r="C5107">
            <v>7.5</v>
          </cell>
          <cell r="D5107">
            <v>0.6</v>
          </cell>
          <cell r="E5107">
            <v>8.1</v>
          </cell>
          <cell r="F5107">
            <v>8.25</v>
          </cell>
          <cell r="G5107">
            <v>8.4600000000000009</v>
          </cell>
          <cell r="H5107">
            <v>9.06</v>
          </cell>
          <cell r="I5107">
            <v>9.66</v>
          </cell>
        </row>
        <row r="5108">
          <cell r="A5108">
            <v>130400</v>
          </cell>
          <cell r="B5108" t="str">
            <v/>
          </cell>
          <cell r="C5108">
            <v>7.5</v>
          </cell>
          <cell r="D5108">
            <v>0.44</v>
          </cell>
          <cell r="E5108">
            <v>7.94</v>
          </cell>
          <cell r="F5108">
            <v>8.09</v>
          </cell>
          <cell r="G5108">
            <v>8.3000000000000007</v>
          </cell>
          <cell r="H5108">
            <v>8.9</v>
          </cell>
          <cell r="I5108">
            <v>9.5</v>
          </cell>
        </row>
        <row r="5109">
          <cell r="A5109">
            <v>130407.23</v>
          </cell>
          <cell r="B5109" t="str">
            <v>PT</v>
          </cell>
          <cell r="C5109">
            <v>7.5</v>
          </cell>
          <cell r="D5109">
            <v>0.3</v>
          </cell>
          <cell r="E5109">
            <v>7.8</v>
          </cell>
          <cell r="F5109">
            <v>7.95</v>
          </cell>
          <cell r="G5109">
            <v>8.16</v>
          </cell>
          <cell r="H5109">
            <v>8.76</v>
          </cell>
          <cell r="I5109">
            <v>9.36</v>
          </cell>
        </row>
        <row r="5110">
          <cell r="A5110">
            <v>130410</v>
          </cell>
          <cell r="B5110" t="str">
            <v/>
          </cell>
          <cell r="C5110">
            <v>7.5</v>
          </cell>
          <cell r="D5110">
            <v>0.24</v>
          </cell>
          <cell r="E5110">
            <v>7.74</v>
          </cell>
          <cell r="F5110">
            <v>7.8900000000000006</v>
          </cell>
          <cell r="G5110">
            <v>8.1000000000000014</v>
          </cell>
          <cell r="H5110">
            <v>8.7000000000000011</v>
          </cell>
          <cell r="I5110">
            <v>9.3000000000000007</v>
          </cell>
        </row>
        <row r="5111">
          <cell r="A5111">
            <v>130420</v>
          </cell>
          <cell r="B5111" t="str">
            <v/>
          </cell>
          <cell r="C5111">
            <v>7.5</v>
          </cell>
          <cell r="D5111">
            <v>0.04</v>
          </cell>
          <cell r="E5111">
            <v>7.54</v>
          </cell>
          <cell r="F5111">
            <v>7.69</v>
          </cell>
          <cell r="G5111">
            <v>7.9</v>
          </cell>
          <cell r="H5111">
            <v>8.5</v>
          </cell>
          <cell r="I5111">
            <v>9.1</v>
          </cell>
        </row>
        <row r="5112">
          <cell r="A5112">
            <v>130422.23</v>
          </cell>
          <cell r="B5112" t="str">
            <v>PX</v>
          </cell>
          <cell r="C5112">
            <v>7.5</v>
          </cell>
          <cell r="D5112">
            <v>0</v>
          </cell>
          <cell r="E5112">
            <v>7.5</v>
          </cell>
          <cell r="F5112">
            <v>7.65</v>
          </cell>
          <cell r="G5112">
            <v>7.86</v>
          </cell>
          <cell r="H5112">
            <v>8.4600000000000009</v>
          </cell>
          <cell r="I5112">
            <v>9.06</v>
          </cell>
        </row>
        <row r="5113">
          <cell r="A5113">
            <v>130430</v>
          </cell>
          <cell r="B5113" t="str">
            <v/>
          </cell>
          <cell r="C5113">
            <v>7.5</v>
          </cell>
          <cell r="D5113">
            <v>0</v>
          </cell>
          <cell r="E5113">
            <v>7.5</v>
          </cell>
          <cell r="F5113">
            <v>7.65</v>
          </cell>
          <cell r="G5113">
            <v>7.86</v>
          </cell>
          <cell r="H5113">
            <v>8.4600000000000009</v>
          </cell>
          <cell r="I5113">
            <v>9.06</v>
          </cell>
        </row>
        <row r="5114">
          <cell r="A5114">
            <v>130440</v>
          </cell>
          <cell r="B5114" t="str">
            <v/>
          </cell>
          <cell r="C5114">
            <v>7.5</v>
          </cell>
          <cell r="D5114">
            <v>0</v>
          </cell>
          <cell r="E5114">
            <v>7.5</v>
          </cell>
          <cell r="F5114">
            <v>7.65</v>
          </cell>
          <cell r="G5114">
            <v>7.86</v>
          </cell>
          <cell r="H5114">
            <v>8.4600000000000009</v>
          </cell>
          <cell r="I5114">
            <v>9.06</v>
          </cell>
        </row>
        <row r="5115">
          <cell r="A5115">
            <v>130450</v>
          </cell>
          <cell r="B5115" t="str">
            <v/>
          </cell>
          <cell r="C5115">
            <v>7.5</v>
          </cell>
          <cell r="D5115">
            <v>0</v>
          </cell>
          <cell r="E5115">
            <v>7.5</v>
          </cell>
          <cell r="F5115">
            <v>7.65</v>
          </cell>
          <cell r="G5115">
            <v>7.86</v>
          </cell>
          <cell r="H5115">
            <v>8.4600000000000009</v>
          </cell>
          <cell r="I5115">
            <v>9.06</v>
          </cell>
        </row>
        <row r="5116">
          <cell r="A5116">
            <v>130452.23</v>
          </cell>
          <cell r="B5116" t="str">
            <v>BS</v>
          </cell>
          <cell r="C5116">
            <v>7.5</v>
          </cell>
          <cell r="D5116">
            <v>0</v>
          </cell>
          <cell r="E5116">
            <v>7.5</v>
          </cell>
          <cell r="F5116">
            <v>7.65</v>
          </cell>
          <cell r="G5116">
            <v>7.86</v>
          </cell>
          <cell r="H5116">
            <v>8.4600000000000009</v>
          </cell>
          <cell r="I5116">
            <v>9.06</v>
          </cell>
        </row>
        <row r="5117">
          <cell r="A5117">
            <v>130460</v>
          </cell>
          <cell r="B5117" t="str">
            <v/>
          </cell>
          <cell r="C5117">
            <v>7.5</v>
          </cell>
          <cell r="D5117">
            <v>0</v>
          </cell>
          <cell r="E5117">
            <v>7.5</v>
          </cell>
          <cell r="F5117">
            <v>7.65</v>
          </cell>
          <cell r="G5117">
            <v>7.86</v>
          </cell>
          <cell r="H5117">
            <v>8.4600000000000009</v>
          </cell>
          <cell r="I5117">
            <v>9.06</v>
          </cell>
        </row>
        <row r="5118">
          <cell r="A5118">
            <v>130470</v>
          </cell>
          <cell r="B5118" t="str">
            <v/>
          </cell>
          <cell r="C5118">
            <v>7.5</v>
          </cell>
          <cell r="D5118">
            <v>0</v>
          </cell>
          <cell r="E5118">
            <v>7.5</v>
          </cell>
          <cell r="F5118">
            <v>7.65</v>
          </cell>
          <cell r="G5118">
            <v>7.86</v>
          </cell>
          <cell r="H5118">
            <v>8.4600000000000009</v>
          </cell>
          <cell r="I5118">
            <v>9.06</v>
          </cell>
        </row>
        <row r="5119">
          <cell r="A5119">
            <v>130480</v>
          </cell>
          <cell r="B5119" t="str">
            <v/>
          </cell>
          <cell r="C5119">
            <v>7.5</v>
          </cell>
          <cell r="D5119">
            <v>0</v>
          </cell>
          <cell r="E5119">
            <v>7.5</v>
          </cell>
          <cell r="F5119">
            <v>7.65</v>
          </cell>
          <cell r="G5119">
            <v>7.86</v>
          </cell>
          <cell r="H5119">
            <v>8.4600000000000009</v>
          </cell>
          <cell r="I5119">
            <v>9.06</v>
          </cell>
        </row>
        <row r="5120">
          <cell r="A5120">
            <v>130490</v>
          </cell>
          <cell r="B5120" t="str">
            <v/>
          </cell>
          <cell r="C5120">
            <v>7.5</v>
          </cell>
          <cell r="D5120">
            <v>0</v>
          </cell>
          <cell r="E5120">
            <v>7.5</v>
          </cell>
          <cell r="F5120">
            <v>7.65</v>
          </cell>
          <cell r="G5120">
            <v>7.86</v>
          </cell>
          <cell r="H5120">
            <v>8.4600000000000009</v>
          </cell>
          <cell r="I5120">
            <v>9.06</v>
          </cell>
        </row>
        <row r="5121">
          <cell r="A5121">
            <v>130500</v>
          </cell>
          <cell r="B5121" t="str">
            <v/>
          </cell>
          <cell r="C5121">
            <v>7.5</v>
          </cell>
          <cell r="D5121">
            <v>0</v>
          </cell>
          <cell r="E5121">
            <v>7.5</v>
          </cell>
          <cell r="F5121">
            <v>7.65</v>
          </cell>
          <cell r="G5121">
            <v>7.86</v>
          </cell>
          <cell r="H5121">
            <v>8.4600000000000009</v>
          </cell>
          <cell r="I5121">
            <v>9.06</v>
          </cell>
        </row>
        <row r="5122">
          <cell r="A5122">
            <v>130510</v>
          </cell>
          <cell r="B5122" t="str">
            <v/>
          </cell>
          <cell r="C5122">
            <v>7.5</v>
          </cell>
          <cell r="D5122">
            <v>0</v>
          </cell>
          <cell r="E5122">
            <v>7.5</v>
          </cell>
          <cell r="F5122">
            <v>7.65</v>
          </cell>
          <cell r="G5122">
            <v>7.86</v>
          </cell>
          <cell r="H5122">
            <v>8.4600000000000009</v>
          </cell>
          <cell r="I5122">
            <v>9.06</v>
          </cell>
        </row>
        <row r="5123">
          <cell r="A5123">
            <v>130520</v>
          </cell>
          <cell r="B5123" t="str">
            <v/>
          </cell>
          <cell r="C5123">
            <v>7.5</v>
          </cell>
          <cell r="D5123">
            <v>0</v>
          </cell>
          <cell r="E5123">
            <v>7.5</v>
          </cell>
          <cell r="F5123">
            <v>7.65</v>
          </cell>
          <cell r="G5123">
            <v>7.86</v>
          </cell>
          <cell r="H5123">
            <v>8.4600000000000009</v>
          </cell>
          <cell r="I5123">
            <v>9.06</v>
          </cell>
        </row>
        <row r="5124">
          <cell r="A5124">
            <v>130530</v>
          </cell>
          <cell r="B5124" t="str">
            <v/>
          </cell>
          <cell r="C5124">
            <v>7.5</v>
          </cell>
          <cell r="D5124">
            <v>0</v>
          </cell>
          <cell r="E5124">
            <v>7.5</v>
          </cell>
          <cell r="F5124">
            <v>7.65</v>
          </cell>
          <cell r="G5124">
            <v>7.86</v>
          </cell>
          <cell r="H5124">
            <v>8.4600000000000009</v>
          </cell>
          <cell r="I5124">
            <v>9.06</v>
          </cell>
        </row>
        <row r="5125">
          <cell r="A5125">
            <v>130540</v>
          </cell>
          <cell r="B5125" t="str">
            <v/>
          </cell>
          <cell r="C5125">
            <v>7.5</v>
          </cell>
          <cell r="D5125">
            <v>0</v>
          </cell>
          <cell r="E5125">
            <v>7.5</v>
          </cell>
          <cell r="F5125">
            <v>7.65</v>
          </cell>
          <cell r="G5125">
            <v>7.86</v>
          </cell>
          <cell r="H5125">
            <v>8.4600000000000009</v>
          </cell>
          <cell r="I5125">
            <v>9.06</v>
          </cell>
        </row>
        <row r="5126">
          <cell r="A5126">
            <v>130550</v>
          </cell>
          <cell r="B5126" t="str">
            <v/>
          </cell>
          <cell r="C5126">
            <v>7.5</v>
          </cell>
          <cell r="D5126">
            <v>0</v>
          </cell>
          <cell r="E5126">
            <v>7.5</v>
          </cell>
          <cell r="F5126">
            <v>7.65</v>
          </cell>
          <cell r="G5126">
            <v>7.86</v>
          </cell>
          <cell r="H5126">
            <v>8.4600000000000009</v>
          </cell>
          <cell r="I5126">
            <v>9.06</v>
          </cell>
        </row>
        <row r="5127">
          <cell r="A5127">
            <v>130560</v>
          </cell>
          <cell r="B5127" t="str">
            <v/>
          </cell>
          <cell r="C5127">
            <v>7.5</v>
          </cell>
          <cell r="D5127">
            <v>0</v>
          </cell>
          <cell r="E5127">
            <v>7.5</v>
          </cell>
          <cell r="F5127">
            <v>7.65</v>
          </cell>
          <cell r="G5127">
            <v>7.86</v>
          </cell>
          <cell r="H5127">
            <v>8.4600000000000009</v>
          </cell>
          <cell r="I5127">
            <v>9.06</v>
          </cell>
        </row>
        <row r="5128">
          <cell r="A5128">
            <v>130570</v>
          </cell>
          <cell r="B5128" t="str">
            <v/>
          </cell>
          <cell r="C5128">
            <v>7.5</v>
          </cell>
          <cell r="D5128">
            <v>0</v>
          </cell>
          <cell r="E5128">
            <v>7.5</v>
          </cell>
          <cell r="F5128">
            <v>7.65</v>
          </cell>
          <cell r="G5128">
            <v>7.86</v>
          </cell>
          <cell r="H5128">
            <v>8.4600000000000009</v>
          </cell>
          <cell r="I5128">
            <v>9.06</v>
          </cell>
        </row>
        <row r="5129">
          <cell r="A5129">
            <v>130580</v>
          </cell>
          <cell r="B5129" t="str">
            <v/>
          </cell>
          <cell r="C5129">
            <v>7.5</v>
          </cell>
          <cell r="D5129">
            <v>0</v>
          </cell>
          <cell r="E5129">
            <v>7.5</v>
          </cell>
          <cell r="F5129">
            <v>7.65</v>
          </cell>
          <cell r="G5129">
            <v>7.86</v>
          </cell>
          <cell r="H5129">
            <v>8.4600000000000009</v>
          </cell>
          <cell r="I5129">
            <v>9.06</v>
          </cell>
        </row>
        <row r="5130">
          <cell r="A5130">
            <v>130586.34</v>
          </cell>
          <cell r="B5130" t="str">
            <v>BS</v>
          </cell>
          <cell r="C5130">
            <v>7.5</v>
          </cell>
          <cell r="D5130">
            <v>0</v>
          </cell>
          <cell r="E5130">
            <v>7.5</v>
          </cell>
          <cell r="F5130">
            <v>7.65</v>
          </cell>
          <cell r="G5130">
            <v>7.86</v>
          </cell>
          <cell r="H5130">
            <v>8.4600000000000009</v>
          </cell>
          <cell r="I5130">
            <v>9.06</v>
          </cell>
        </row>
        <row r="5131">
          <cell r="A5131">
            <v>130590</v>
          </cell>
          <cell r="B5131" t="str">
            <v/>
          </cell>
          <cell r="C5131">
            <v>7.5</v>
          </cell>
          <cell r="D5131">
            <v>0</v>
          </cell>
          <cell r="E5131">
            <v>7.5</v>
          </cell>
          <cell r="F5131">
            <v>7.65</v>
          </cell>
          <cell r="G5131">
            <v>7.86</v>
          </cell>
          <cell r="H5131">
            <v>8.4600000000000009</v>
          </cell>
          <cell r="I5131">
            <v>9.06</v>
          </cell>
        </row>
        <row r="5132">
          <cell r="A5132">
            <v>130600</v>
          </cell>
          <cell r="B5132" t="str">
            <v/>
          </cell>
          <cell r="C5132">
            <v>7.5</v>
          </cell>
          <cell r="D5132">
            <v>0</v>
          </cell>
          <cell r="E5132">
            <v>7.5</v>
          </cell>
          <cell r="F5132">
            <v>7.65</v>
          </cell>
          <cell r="G5132">
            <v>7.86</v>
          </cell>
          <cell r="H5132">
            <v>8.4600000000000009</v>
          </cell>
          <cell r="I5132">
            <v>9.06</v>
          </cell>
        </row>
        <row r="5133">
          <cell r="A5133">
            <v>130610</v>
          </cell>
          <cell r="B5133" t="str">
            <v/>
          </cell>
          <cell r="C5133">
            <v>7.5</v>
          </cell>
          <cell r="D5133">
            <v>0</v>
          </cell>
          <cell r="E5133">
            <v>7.5</v>
          </cell>
          <cell r="F5133">
            <v>7.65</v>
          </cell>
          <cell r="G5133">
            <v>7.86</v>
          </cell>
          <cell r="H5133">
            <v>8.4600000000000009</v>
          </cell>
          <cell r="I5133">
            <v>9.06</v>
          </cell>
        </row>
        <row r="5134">
          <cell r="A5134">
            <v>130611.34</v>
          </cell>
          <cell r="B5134" t="str">
            <v>PX</v>
          </cell>
          <cell r="C5134">
            <v>7.5</v>
          </cell>
          <cell r="D5134">
            <v>0</v>
          </cell>
          <cell r="E5134">
            <v>7.5</v>
          </cell>
          <cell r="F5134">
            <v>7.65</v>
          </cell>
          <cell r="G5134">
            <v>7.86</v>
          </cell>
          <cell r="H5134">
            <v>8.4600000000000009</v>
          </cell>
          <cell r="I5134">
            <v>9.06</v>
          </cell>
        </row>
        <row r="5135">
          <cell r="A5135">
            <v>130620</v>
          </cell>
          <cell r="B5135" t="str">
            <v/>
          </cell>
          <cell r="C5135">
            <v>7.5</v>
          </cell>
          <cell r="D5135">
            <v>0.1</v>
          </cell>
          <cell r="E5135">
            <v>7.6</v>
          </cell>
          <cell r="F5135">
            <v>7.75</v>
          </cell>
          <cell r="G5135">
            <v>7.96</v>
          </cell>
          <cell r="H5135">
            <v>8.56</v>
          </cell>
          <cell r="I5135">
            <v>9.16</v>
          </cell>
        </row>
        <row r="5136">
          <cell r="A5136">
            <v>130630</v>
          </cell>
          <cell r="B5136" t="str">
            <v/>
          </cell>
          <cell r="C5136">
            <v>7.5</v>
          </cell>
          <cell r="D5136">
            <v>0.22</v>
          </cell>
          <cell r="E5136">
            <v>7.72</v>
          </cell>
          <cell r="F5136">
            <v>7.87</v>
          </cell>
          <cell r="G5136">
            <v>8.08</v>
          </cell>
          <cell r="H5136">
            <v>8.68</v>
          </cell>
          <cell r="I5136">
            <v>9.2799999999999994</v>
          </cell>
        </row>
        <row r="5137">
          <cell r="A5137">
            <v>130636.34</v>
          </cell>
          <cell r="B5137" t="str">
            <v>PC - PY</v>
          </cell>
          <cell r="C5137">
            <v>7.5</v>
          </cell>
          <cell r="D5137">
            <v>0.3</v>
          </cell>
          <cell r="E5137">
            <v>7.8</v>
          </cell>
          <cell r="F5137">
            <v>7.95</v>
          </cell>
          <cell r="G5137">
            <v>8.16</v>
          </cell>
          <cell r="H5137">
            <v>8.76</v>
          </cell>
          <cell r="I5137">
            <v>9.36</v>
          </cell>
        </row>
        <row r="5138">
          <cell r="A5138">
            <v>130640</v>
          </cell>
          <cell r="B5138" t="str">
            <v/>
          </cell>
          <cell r="C5138">
            <v>7.5</v>
          </cell>
          <cell r="D5138">
            <v>0.34</v>
          </cell>
          <cell r="E5138">
            <v>7.84</v>
          </cell>
          <cell r="F5138">
            <v>7.99</v>
          </cell>
          <cell r="G5138">
            <v>8.2000000000000011</v>
          </cell>
          <cell r="H5138">
            <v>8.8000000000000007</v>
          </cell>
          <cell r="I5138">
            <v>9.4</v>
          </cell>
        </row>
        <row r="5139">
          <cell r="A5139">
            <v>130650</v>
          </cell>
          <cell r="B5139" t="str">
            <v/>
          </cell>
          <cell r="C5139">
            <v>7.5</v>
          </cell>
          <cell r="D5139">
            <v>0.46</v>
          </cell>
          <cell r="E5139">
            <v>7.96</v>
          </cell>
          <cell r="F5139">
            <v>8.11</v>
          </cell>
          <cell r="G5139">
            <v>8.32</v>
          </cell>
          <cell r="H5139">
            <v>8.92</v>
          </cell>
          <cell r="I5139">
            <v>9.52</v>
          </cell>
        </row>
        <row r="5140">
          <cell r="A5140">
            <v>130660</v>
          </cell>
          <cell r="B5140" t="str">
            <v/>
          </cell>
          <cell r="C5140">
            <v>7.5</v>
          </cell>
          <cell r="D5140">
            <v>0.57999999999999996</v>
          </cell>
          <cell r="E5140">
            <v>8.08</v>
          </cell>
          <cell r="F5140">
            <v>8.23</v>
          </cell>
          <cell r="G5140">
            <v>8.4400000000000013</v>
          </cell>
          <cell r="H5140">
            <v>9.0400000000000009</v>
          </cell>
          <cell r="I5140">
            <v>9.64</v>
          </cell>
        </row>
        <row r="5141">
          <cell r="A5141">
            <v>130661.34</v>
          </cell>
          <cell r="B5141" t="str">
            <v>MSE</v>
          </cell>
          <cell r="C5141">
            <v>7.5</v>
          </cell>
          <cell r="D5141">
            <v>0.6</v>
          </cell>
          <cell r="E5141">
            <v>8.1</v>
          </cell>
          <cell r="F5141">
            <v>8.25</v>
          </cell>
          <cell r="G5141">
            <v>8.4600000000000009</v>
          </cell>
          <cell r="H5141">
            <v>9.06</v>
          </cell>
          <cell r="I5141">
            <v>9.66</v>
          </cell>
        </row>
        <row r="5142">
          <cell r="A5142">
            <v>130670</v>
          </cell>
          <cell r="B5142" t="str">
            <v/>
          </cell>
          <cell r="C5142">
            <v>7.5</v>
          </cell>
          <cell r="D5142">
            <v>0.6</v>
          </cell>
          <cell r="E5142">
            <v>8.1</v>
          </cell>
          <cell r="F5142">
            <v>8.25</v>
          </cell>
          <cell r="G5142">
            <v>8.4600000000000009</v>
          </cell>
          <cell r="H5142">
            <v>9.06</v>
          </cell>
          <cell r="I5142">
            <v>9.66</v>
          </cell>
        </row>
        <row r="5143">
          <cell r="A5143">
            <v>130680</v>
          </cell>
          <cell r="B5143" t="str">
            <v/>
          </cell>
          <cell r="C5143">
            <v>7.5</v>
          </cell>
          <cell r="D5143">
            <v>0.6</v>
          </cell>
          <cell r="E5143">
            <v>8.1</v>
          </cell>
          <cell r="F5143">
            <v>8.25</v>
          </cell>
          <cell r="G5143">
            <v>8.4600000000000009</v>
          </cell>
          <cell r="H5143">
            <v>9.06</v>
          </cell>
          <cell r="I5143">
            <v>9.66</v>
          </cell>
        </row>
        <row r="5144">
          <cell r="A5144">
            <v>130690</v>
          </cell>
          <cell r="B5144" t="str">
            <v/>
          </cell>
          <cell r="C5144">
            <v>7.5</v>
          </cell>
          <cell r="D5144">
            <v>0.6</v>
          </cell>
          <cell r="E5144">
            <v>8.1</v>
          </cell>
          <cell r="F5144">
            <v>8.25</v>
          </cell>
          <cell r="G5144">
            <v>8.4600000000000009</v>
          </cell>
          <cell r="H5144">
            <v>9.06</v>
          </cell>
          <cell r="I5144">
            <v>9.66</v>
          </cell>
        </row>
        <row r="5145">
          <cell r="A5145">
            <v>130700</v>
          </cell>
          <cell r="B5145" t="str">
            <v/>
          </cell>
          <cell r="C5145">
            <v>7.5</v>
          </cell>
          <cell r="D5145">
            <v>0.6</v>
          </cell>
          <cell r="E5145">
            <v>8.1</v>
          </cell>
          <cell r="F5145">
            <v>8.25</v>
          </cell>
          <cell r="G5145">
            <v>8.4600000000000009</v>
          </cell>
          <cell r="H5145">
            <v>9.06</v>
          </cell>
          <cell r="I5145">
            <v>9.66</v>
          </cell>
        </row>
        <row r="5146">
          <cell r="A5146">
            <v>130710</v>
          </cell>
          <cell r="B5146" t="str">
            <v/>
          </cell>
          <cell r="C5146">
            <v>7.5</v>
          </cell>
          <cell r="D5146">
            <v>0.6</v>
          </cell>
          <cell r="E5146">
            <v>8.1</v>
          </cell>
          <cell r="F5146">
            <v>8.25</v>
          </cell>
          <cell r="G5146">
            <v>8.4600000000000009</v>
          </cell>
          <cell r="H5146">
            <v>9.06</v>
          </cell>
          <cell r="I5146">
            <v>9.66</v>
          </cell>
        </row>
        <row r="5147">
          <cell r="A5147">
            <v>130720</v>
          </cell>
          <cell r="B5147" t="str">
            <v/>
          </cell>
          <cell r="C5147">
            <v>7.5</v>
          </cell>
          <cell r="D5147">
            <v>0.6</v>
          </cell>
          <cell r="E5147">
            <v>8.1</v>
          </cell>
          <cell r="F5147">
            <v>8.25</v>
          </cell>
          <cell r="G5147">
            <v>8.4600000000000009</v>
          </cell>
          <cell r="H5147">
            <v>9.06</v>
          </cell>
          <cell r="I5147">
            <v>9.66</v>
          </cell>
        </row>
        <row r="5148">
          <cell r="A5148">
            <v>130730</v>
          </cell>
          <cell r="B5148" t="str">
            <v/>
          </cell>
          <cell r="C5148">
            <v>7.5</v>
          </cell>
          <cell r="D5148">
            <v>0.6</v>
          </cell>
          <cell r="E5148">
            <v>8.1</v>
          </cell>
          <cell r="F5148">
            <v>8.25</v>
          </cell>
          <cell r="G5148">
            <v>8.4600000000000009</v>
          </cell>
          <cell r="H5148">
            <v>9.06</v>
          </cell>
          <cell r="I5148">
            <v>9.66</v>
          </cell>
        </row>
        <row r="5149">
          <cell r="A5149">
            <v>130740</v>
          </cell>
          <cell r="B5149" t="str">
            <v/>
          </cell>
          <cell r="C5149">
            <v>7.5</v>
          </cell>
          <cell r="D5149">
            <v>0.6</v>
          </cell>
          <cell r="E5149">
            <v>8.1</v>
          </cell>
          <cell r="F5149">
            <v>8.25</v>
          </cell>
          <cell r="G5149">
            <v>8.4600000000000009</v>
          </cell>
          <cell r="H5149">
            <v>9.06</v>
          </cell>
          <cell r="I5149">
            <v>9.66</v>
          </cell>
        </row>
        <row r="5150">
          <cell r="A5150">
            <v>130750</v>
          </cell>
          <cell r="B5150" t="str">
            <v/>
          </cell>
          <cell r="C5150">
            <v>7.5</v>
          </cell>
          <cell r="D5150">
            <v>0.6</v>
          </cell>
          <cell r="E5150">
            <v>8.1</v>
          </cell>
          <cell r="F5150">
            <v>8.25</v>
          </cell>
          <cell r="G5150">
            <v>8.4600000000000009</v>
          </cell>
          <cell r="H5150">
            <v>9.06</v>
          </cell>
          <cell r="I5150">
            <v>9.66</v>
          </cell>
        </row>
        <row r="5151">
          <cell r="A5151">
            <v>130760</v>
          </cell>
          <cell r="B5151" t="str">
            <v/>
          </cell>
          <cell r="C5151">
            <v>7.5</v>
          </cell>
          <cell r="D5151">
            <v>0.6</v>
          </cell>
          <cell r="E5151">
            <v>8.1</v>
          </cell>
          <cell r="F5151">
            <v>8.25</v>
          </cell>
          <cell r="G5151">
            <v>8.4600000000000009</v>
          </cell>
          <cell r="H5151">
            <v>9.06</v>
          </cell>
          <cell r="I5151">
            <v>9.66</v>
          </cell>
        </row>
        <row r="5152">
          <cell r="A5152">
            <v>130770</v>
          </cell>
          <cell r="B5152" t="str">
            <v/>
          </cell>
          <cell r="C5152">
            <v>7.5</v>
          </cell>
          <cell r="D5152">
            <v>0.6</v>
          </cell>
          <cell r="E5152">
            <v>8.1</v>
          </cell>
          <cell r="F5152">
            <v>8.25</v>
          </cell>
          <cell r="G5152">
            <v>8.4600000000000009</v>
          </cell>
          <cell r="H5152">
            <v>9.06</v>
          </cell>
          <cell r="I5152">
            <v>9.66</v>
          </cell>
        </row>
        <row r="5153">
          <cell r="A5153">
            <v>130780</v>
          </cell>
          <cell r="B5153" t="str">
            <v/>
          </cell>
          <cell r="C5153">
            <v>7.5</v>
          </cell>
          <cell r="D5153">
            <v>0.6</v>
          </cell>
          <cell r="E5153">
            <v>8.1</v>
          </cell>
          <cell r="F5153">
            <v>8.25</v>
          </cell>
          <cell r="G5153">
            <v>8.4600000000000009</v>
          </cell>
          <cell r="H5153">
            <v>9.06</v>
          </cell>
          <cell r="I5153">
            <v>9.66</v>
          </cell>
        </row>
        <row r="5154">
          <cell r="A5154">
            <v>130790</v>
          </cell>
          <cell r="B5154" t="str">
            <v/>
          </cell>
          <cell r="C5154">
            <v>7.5</v>
          </cell>
          <cell r="D5154">
            <v>0.6</v>
          </cell>
          <cell r="E5154">
            <v>8.1</v>
          </cell>
          <cell r="F5154">
            <v>8.25</v>
          </cell>
          <cell r="G5154">
            <v>8.4600000000000009</v>
          </cell>
          <cell r="H5154">
            <v>9.06</v>
          </cell>
          <cell r="I5154">
            <v>9.66</v>
          </cell>
        </row>
        <row r="5155">
          <cell r="A5155">
            <v>130800</v>
          </cell>
          <cell r="B5155" t="str">
            <v/>
          </cell>
          <cell r="C5155">
            <v>7.5</v>
          </cell>
          <cell r="D5155">
            <v>0.6</v>
          </cell>
          <cell r="E5155">
            <v>8.1</v>
          </cell>
          <cell r="F5155">
            <v>8.25</v>
          </cell>
          <cell r="G5155">
            <v>8.4600000000000009</v>
          </cell>
          <cell r="H5155">
            <v>9.06</v>
          </cell>
          <cell r="I5155">
            <v>9.66</v>
          </cell>
        </row>
        <row r="5156">
          <cell r="A5156">
            <v>130810</v>
          </cell>
          <cell r="B5156" t="str">
            <v/>
          </cell>
          <cell r="C5156">
            <v>7.5</v>
          </cell>
          <cell r="D5156">
            <v>0.6</v>
          </cell>
          <cell r="E5156">
            <v>8.1</v>
          </cell>
          <cell r="F5156">
            <v>8.25</v>
          </cell>
          <cell r="G5156">
            <v>8.4600000000000009</v>
          </cell>
          <cell r="H5156">
            <v>9.06</v>
          </cell>
          <cell r="I5156">
            <v>9.66</v>
          </cell>
        </row>
        <row r="5157">
          <cell r="A5157">
            <v>130820</v>
          </cell>
          <cell r="B5157" t="str">
            <v/>
          </cell>
          <cell r="C5157">
            <v>7.5</v>
          </cell>
          <cell r="D5157">
            <v>0.6</v>
          </cell>
          <cell r="E5157">
            <v>8.1</v>
          </cell>
          <cell r="F5157">
            <v>8.25</v>
          </cell>
          <cell r="G5157">
            <v>8.4600000000000009</v>
          </cell>
          <cell r="H5157">
            <v>9.06</v>
          </cell>
          <cell r="I5157">
            <v>9.66</v>
          </cell>
        </row>
        <row r="5158">
          <cell r="A5158">
            <v>130830</v>
          </cell>
          <cell r="B5158" t="str">
            <v/>
          </cell>
          <cell r="C5158">
            <v>7.5</v>
          </cell>
          <cell r="D5158">
            <v>0.6</v>
          </cell>
          <cell r="E5158">
            <v>8.1</v>
          </cell>
          <cell r="F5158">
            <v>8.25</v>
          </cell>
          <cell r="G5158">
            <v>8.4600000000000009</v>
          </cell>
          <cell r="H5158">
            <v>9.06</v>
          </cell>
          <cell r="I5158">
            <v>9.66</v>
          </cell>
        </row>
        <row r="5159">
          <cell r="A5159">
            <v>130840</v>
          </cell>
          <cell r="B5159" t="str">
            <v/>
          </cell>
          <cell r="C5159">
            <v>7.5</v>
          </cell>
          <cell r="D5159">
            <v>0.6</v>
          </cell>
          <cell r="E5159">
            <v>8.1</v>
          </cell>
          <cell r="F5159">
            <v>8.25</v>
          </cell>
          <cell r="G5159">
            <v>8.4600000000000009</v>
          </cell>
          <cell r="H5159">
            <v>9.06</v>
          </cell>
          <cell r="I5159">
            <v>9.66</v>
          </cell>
        </row>
        <row r="5160">
          <cell r="A5160">
            <v>130850</v>
          </cell>
          <cell r="B5160" t="str">
            <v/>
          </cell>
          <cell r="C5160">
            <v>7.5</v>
          </cell>
          <cell r="D5160">
            <v>0.6</v>
          </cell>
          <cell r="E5160">
            <v>8.1</v>
          </cell>
          <cell r="F5160">
            <v>8.25</v>
          </cell>
          <cell r="G5160">
            <v>8.4600000000000009</v>
          </cell>
          <cell r="H5160">
            <v>9.06</v>
          </cell>
          <cell r="I5160">
            <v>9.66</v>
          </cell>
        </row>
        <row r="5161">
          <cell r="A5161">
            <v>130850.82</v>
          </cell>
          <cell r="B5161" t="str">
            <v>MSE</v>
          </cell>
          <cell r="C5161">
            <v>7.5</v>
          </cell>
          <cell r="D5161">
            <v>0.6</v>
          </cell>
          <cell r="E5161">
            <v>8.1</v>
          </cell>
          <cell r="F5161">
            <v>8.25</v>
          </cell>
          <cell r="G5161">
            <v>8.4600000000000009</v>
          </cell>
          <cell r="H5161">
            <v>9.06</v>
          </cell>
          <cell r="I5161">
            <v>9.66</v>
          </cell>
        </row>
        <row r="5162">
          <cell r="A5162">
            <v>130860</v>
          </cell>
          <cell r="B5162" t="str">
            <v/>
          </cell>
          <cell r="C5162">
            <v>7.5</v>
          </cell>
          <cell r="D5162">
            <v>0.49</v>
          </cell>
          <cell r="E5162">
            <v>7.99</v>
          </cell>
          <cell r="F5162">
            <v>8.14</v>
          </cell>
          <cell r="G5162">
            <v>8.3500000000000014</v>
          </cell>
          <cell r="H5162">
            <v>8.9500000000000011</v>
          </cell>
          <cell r="I5162">
            <v>9.5500000000000007</v>
          </cell>
        </row>
        <row r="5163">
          <cell r="A5163">
            <v>130870</v>
          </cell>
          <cell r="B5163" t="str">
            <v/>
          </cell>
          <cell r="C5163">
            <v>7.5</v>
          </cell>
          <cell r="D5163">
            <v>0.37</v>
          </cell>
          <cell r="E5163">
            <v>7.87</v>
          </cell>
          <cell r="F5163">
            <v>8.02</v>
          </cell>
          <cell r="G5163">
            <v>8.23</v>
          </cell>
          <cell r="H5163">
            <v>8.83</v>
          </cell>
          <cell r="I5163">
            <v>9.43</v>
          </cell>
        </row>
        <row r="5164">
          <cell r="A5164">
            <v>130875.82</v>
          </cell>
          <cell r="B5164" t="str">
            <v>PT - PY</v>
          </cell>
          <cell r="C5164">
            <v>7.5</v>
          </cell>
          <cell r="D5164">
            <v>0.3</v>
          </cell>
          <cell r="E5164">
            <v>7.8</v>
          </cell>
          <cell r="F5164">
            <v>7.95</v>
          </cell>
          <cell r="G5164">
            <v>8.16</v>
          </cell>
          <cell r="H5164">
            <v>8.76</v>
          </cell>
          <cell r="I5164">
            <v>9.36</v>
          </cell>
        </row>
        <row r="5165">
          <cell r="A5165">
            <v>130880</v>
          </cell>
          <cell r="B5165" t="str">
            <v/>
          </cell>
          <cell r="C5165">
            <v>7.5</v>
          </cell>
          <cell r="D5165">
            <v>0.25</v>
          </cell>
          <cell r="E5165">
            <v>7.75</v>
          </cell>
          <cell r="F5165">
            <v>7.9</v>
          </cell>
          <cell r="G5165">
            <v>8.1100000000000012</v>
          </cell>
          <cell r="H5165">
            <v>8.7100000000000009</v>
          </cell>
          <cell r="I5165">
            <v>9.31</v>
          </cell>
        </row>
        <row r="5166">
          <cell r="A5166">
            <v>130890</v>
          </cell>
          <cell r="B5166" t="str">
            <v/>
          </cell>
          <cell r="C5166">
            <v>7.5</v>
          </cell>
          <cell r="D5166">
            <v>0.13</v>
          </cell>
          <cell r="E5166">
            <v>7.63</v>
          </cell>
          <cell r="F5166">
            <v>7.78</v>
          </cell>
          <cell r="G5166">
            <v>7.99</v>
          </cell>
          <cell r="H5166">
            <v>8.59</v>
          </cell>
          <cell r="I5166">
            <v>9.19</v>
          </cell>
        </row>
        <row r="5167">
          <cell r="A5167">
            <v>130900</v>
          </cell>
          <cell r="B5167" t="str">
            <v/>
          </cell>
          <cell r="C5167">
            <v>7.5</v>
          </cell>
          <cell r="D5167">
            <v>0.01</v>
          </cell>
          <cell r="E5167">
            <v>7.51</v>
          </cell>
          <cell r="F5167">
            <v>7.66</v>
          </cell>
          <cell r="G5167">
            <v>7.87</v>
          </cell>
          <cell r="H5167">
            <v>8.4700000000000006</v>
          </cell>
          <cell r="I5167">
            <v>9.07</v>
          </cell>
        </row>
        <row r="5168">
          <cell r="A5168">
            <v>130900.82</v>
          </cell>
          <cell r="B5168" t="str">
            <v/>
          </cell>
          <cell r="C5168">
            <v>7.5</v>
          </cell>
          <cell r="D5168">
            <v>0</v>
          </cell>
          <cell r="E5168">
            <v>7.5</v>
          </cell>
          <cell r="F5168">
            <v>7.65</v>
          </cell>
          <cell r="G5168">
            <v>7.86</v>
          </cell>
          <cell r="H5168">
            <v>8.4600000000000009</v>
          </cell>
          <cell r="I5168">
            <v>9.06</v>
          </cell>
        </row>
        <row r="5169">
          <cell r="A5169">
            <v>130910</v>
          </cell>
          <cell r="B5169" t="str">
            <v/>
          </cell>
          <cell r="C5169">
            <v>7.5</v>
          </cell>
          <cell r="D5169">
            <v>0</v>
          </cell>
          <cell r="E5169">
            <v>7.5</v>
          </cell>
          <cell r="F5169">
            <v>7.65</v>
          </cell>
          <cell r="G5169">
            <v>7.86</v>
          </cell>
          <cell r="H5169">
            <v>8.4600000000000009</v>
          </cell>
          <cell r="I5169">
            <v>9.06</v>
          </cell>
        </row>
        <row r="5170">
          <cell r="A5170">
            <v>130920</v>
          </cell>
          <cell r="B5170" t="str">
            <v/>
          </cell>
          <cell r="C5170">
            <v>7.5</v>
          </cell>
          <cell r="D5170">
            <v>0</v>
          </cell>
          <cell r="E5170">
            <v>7.5</v>
          </cell>
          <cell r="F5170">
            <v>7.65</v>
          </cell>
          <cell r="G5170">
            <v>7.86</v>
          </cell>
          <cell r="H5170">
            <v>8.4600000000000009</v>
          </cell>
          <cell r="I5170">
            <v>9.06</v>
          </cell>
        </row>
        <row r="5171">
          <cell r="A5171">
            <v>130925.82</v>
          </cell>
          <cell r="B5171" t="str">
            <v>BS</v>
          </cell>
          <cell r="C5171">
            <v>7.5</v>
          </cell>
          <cell r="D5171">
            <v>0</v>
          </cell>
          <cell r="E5171">
            <v>7.5</v>
          </cell>
          <cell r="F5171">
            <v>7.65</v>
          </cell>
          <cell r="G5171">
            <v>7.86</v>
          </cell>
          <cell r="H5171">
            <v>8.4600000000000009</v>
          </cell>
          <cell r="I5171">
            <v>9.06</v>
          </cell>
        </row>
        <row r="5172">
          <cell r="A5172">
            <v>130930</v>
          </cell>
          <cell r="B5172" t="str">
            <v/>
          </cell>
          <cell r="C5172">
            <v>7.5</v>
          </cell>
          <cell r="D5172">
            <v>0</v>
          </cell>
          <cell r="E5172">
            <v>7.5</v>
          </cell>
          <cell r="F5172">
            <v>7.65</v>
          </cell>
          <cell r="G5172">
            <v>7.86</v>
          </cell>
          <cell r="H5172">
            <v>8.4600000000000009</v>
          </cell>
          <cell r="I5172">
            <v>9.06</v>
          </cell>
        </row>
        <row r="5173">
          <cell r="A5173">
            <v>130940</v>
          </cell>
          <cell r="B5173" t="str">
            <v/>
          </cell>
          <cell r="C5173">
            <v>7.5</v>
          </cell>
          <cell r="D5173">
            <v>0</v>
          </cell>
          <cell r="E5173">
            <v>7.5</v>
          </cell>
          <cell r="F5173">
            <v>7.65</v>
          </cell>
          <cell r="G5173">
            <v>7.86</v>
          </cell>
          <cell r="H5173">
            <v>8.4600000000000009</v>
          </cell>
          <cell r="I5173">
            <v>9.06</v>
          </cell>
        </row>
        <row r="5174">
          <cell r="A5174">
            <v>130950</v>
          </cell>
          <cell r="B5174" t="str">
            <v/>
          </cell>
          <cell r="C5174">
            <v>7.5</v>
          </cell>
          <cell r="D5174">
            <v>0</v>
          </cell>
          <cell r="E5174">
            <v>7.5</v>
          </cell>
          <cell r="F5174">
            <v>7.65</v>
          </cell>
          <cell r="G5174">
            <v>7.86</v>
          </cell>
          <cell r="H5174">
            <v>8.4600000000000009</v>
          </cell>
          <cell r="I5174">
            <v>9.06</v>
          </cell>
        </row>
        <row r="5175">
          <cell r="A5175">
            <v>130960</v>
          </cell>
          <cell r="B5175" t="str">
            <v/>
          </cell>
          <cell r="C5175">
            <v>7.5</v>
          </cell>
          <cell r="D5175">
            <v>0</v>
          </cell>
          <cell r="E5175">
            <v>7.5</v>
          </cell>
          <cell r="F5175">
            <v>7.65</v>
          </cell>
          <cell r="G5175">
            <v>7.86</v>
          </cell>
          <cell r="H5175">
            <v>8.4600000000000009</v>
          </cell>
          <cell r="I5175">
            <v>9.06</v>
          </cell>
        </row>
        <row r="5176">
          <cell r="A5176">
            <v>130970</v>
          </cell>
          <cell r="B5176" t="str">
            <v/>
          </cell>
          <cell r="C5176">
            <v>7.5</v>
          </cell>
          <cell r="D5176">
            <v>0</v>
          </cell>
          <cell r="E5176">
            <v>7.5</v>
          </cell>
          <cell r="F5176">
            <v>7.65</v>
          </cell>
          <cell r="G5176">
            <v>7.86</v>
          </cell>
          <cell r="H5176">
            <v>8.4600000000000009</v>
          </cell>
          <cell r="I5176">
            <v>9.06</v>
          </cell>
        </row>
        <row r="5177">
          <cell r="A5177">
            <v>130980</v>
          </cell>
          <cell r="B5177" t="str">
            <v/>
          </cell>
          <cell r="C5177">
            <v>7.5</v>
          </cell>
          <cell r="D5177">
            <v>0</v>
          </cell>
          <cell r="E5177">
            <v>7.5</v>
          </cell>
          <cell r="F5177">
            <v>7.65</v>
          </cell>
          <cell r="G5177">
            <v>7.86</v>
          </cell>
          <cell r="H5177">
            <v>8.4600000000000009</v>
          </cell>
          <cell r="I5177">
            <v>9.06</v>
          </cell>
        </row>
        <row r="5178">
          <cell r="A5178">
            <v>130990</v>
          </cell>
          <cell r="B5178" t="str">
            <v/>
          </cell>
          <cell r="C5178">
            <v>7.5</v>
          </cell>
          <cell r="D5178">
            <v>0</v>
          </cell>
          <cell r="E5178">
            <v>7.5</v>
          </cell>
          <cell r="F5178">
            <v>7.65</v>
          </cell>
          <cell r="G5178">
            <v>7.86</v>
          </cell>
          <cell r="H5178">
            <v>8.4600000000000009</v>
          </cell>
          <cell r="I5178">
            <v>9.06</v>
          </cell>
        </row>
        <row r="5179">
          <cell r="A5179">
            <v>131000</v>
          </cell>
          <cell r="B5179" t="str">
            <v/>
          </cell>
          <cell r="C5179">
            <v>7.5</v>
          </cell>
          <cell r="D5179">
            <v>0</v>
          </cell>
          <cell r="E5179">
            <v>7.5</v>
          </cell>
          <cell r="F5179">
            <v>7.65</v>
          </cell>
          <cell r="G5179">
            <v>7.86</v>
          </cell>
          <cell r="H5179">
            <v>8.4600000000000009</v>
          </cell>
          <cell r="I5179">
            <v>9.06</v>
          </cell>
        </row>
        <row r="5198">
          <cell r="A5198">
            <v>131000</v>
          </cell>
          <cell r="B5198" t="str">
            <v/>
          </cell>
          <cell r="C5198">
            <v>7.5</v>
          </cell>
          <cell r="D5198">
            <v>0</v>
          </cell>
          <cell r="E5198">
            <v>7.5</v>
          </cell>
          <cell r="F5198">
            <v>7.65</v>
          </cell>
          <cell r="G5198">
            <v>7.86</v>
          </cell>
          <cell r="H5198">
            <v>8.4600000000000009</v>
          </cell>
          <cell r="I5198">
            <v>9.06</v>
          </cell>
        </row>
        <row r="5199">
          <cell r="A5199">
            <v>131010</v>
          </cell>
          <cell r="B5199" t="str">
            <v/>
          </cell>
          <cell r="C5199">
            <v>7.5</v>
          </cell>
          <cell r="D5199">
            <v>0</v>
          </cell>
          <cell r="E5199">
            <v>7.5</v>
          </cell>
          <cell r="F5199">
            <v>7.65</v>
          </cell>
          <cell r="G5199">
            <v>7.86</v>
          </cell>
          <cell r="H5199">
            <v>8.4600000000000009</v>
          </cell>
          <cell r="I5199">
            <v>9.06</v>
          </cell>
        </row>
        <row r="5200">
          <cell r="A5200">
            <v>131020</v>
          </cell>
          <cell r="B5200" t="str">
            <v/>
          </cell>
          <cell r="C5200">
            <v>7.5</v>
          </cell>
          <cell r="D5200">
            <v>0</v>
          </cell>
          <cell r="E5200">
            <v>7.5</v>
          </cell>
          <cell r="F5200">
            <v>7.65</v>
          </cell>
          <cell r="G5200">
            <v>7.86</v>
          </cell>
          <cell r="H5200">
            <v>8.4600000000000009</v>
          </cell>
          <cell r="I5200">
            <v>9.06</v>
          </cell>
        </row>
        <row r="5201">
          <cell r="A5201">
            <v>131030</v>
          </cell>
          <cell r="B5201" t="str">
            <v/>
          </cell>
          <cell r="C5201">
            <v>7.5</v>
          </cell>
          <cell r="D5201">
            <v>0</v>
          </cell>
          <cell r="E5201">
            <v>7.5</v>
          </cell>
          <cell r="F5201">
            <v>7.65</v>
          </cell>
          <cell r="G5201">
            <v>7.86</v>
          </cell>
          <cell r="H5201">
            <v>8.4600000000000009</v>
          </cell>
          <cell r="I5201">
            <v>9.06</v>
          </cell>
        </row>
        <row r="5202">
          <cell r="A5202">
            <v>131040</v>
          </cell>
          <cell r="B5202" t="str">
            <v/>
          </cell>
          <cell r="C5202">
            <v>7.5</v>
          </cell>
          <cell r="D5202">
            <v>0</v>
          </cell>
          <cell r="E5202">
            <v>7.5</v>
          </cell>
          <cell r="F5202">
            <v>7.65</v>
          </cell>
          <cell r="G5202">
            <v>7.86</v>
          </cell>
          <cell r="H5202">
            <v>8.4600000000000009</v>
          </cell>
          <cell r="I5202">
            <v>9.06</v>
          </cell>
        </row>
        <row r="5203">
          <cell r="A5203">
            <v>131050</v>
          </cell>
          <cell r="B5203" t="str">
            <v/>
          </cell>
          <cell r="C5203">
            <v>7.5</v>
          </cell>
          <cell r="D5203">
            <v>0</v>
          </cell>
          <cell r="E5203">
            <v>7.5</v>
          </cell>
          <cell r="F5203">
            <v>7.65</v>
          </cell>
          <cell r="G5203">
            <v>7.86</v>
          </cell>
          <cell r="H5203">
            <v>8.4600000000000009</v>
          </cell>
          <cell r="I5203">
            <v>9.06</v>
          </cell>
        </row>
        <row r="5204">
          <cell r="A5204">
            <v>131060</v>
          </cell>
          <cell r="B5204" t="str">
            <v/>
          </cell>
          <cell r="C5204">
            <v>7.5</v>
          </cell>
          <cell r="D5204">
            <v>0</v>
          </cell>
          <cell r="E5204">
            <v>7.5</v>
          </cell>
          <cell r="F5204">
            <v>7.65</v>
          </cell>
          <cell r="G5204">
            <v>7.86</v>
          </cell>
          <cell r="H5204">
            <v>8.4600000000000009</v>
          </cell>
          <cell r="I5204">
            <v>9.06</v>
          </cell>
        </row>
        <row r="5205">
          <cell r="A5205">
            <v>131070</v>
          </cell>
          <cell r="B5205" t="str">
            <v/>
          </cell>
          <cell r="C5205">
            <v>7.5</v>
          </cell>
          <cell r="D5205">
            <v>0</v>
          </cell>
          <cell r="E5205">
            <v>7.5</v>
          </cell>
          <cell r="F5205">
            <v>7.65</v>
          </cell>
          <cell r="G5205">
            <v>7.86</v>
          </cell>
          <cell r="H5205">
            <v>8.4600000000000009</v>
          </cell>
          <cell r="I5205">
            <v>9.06</v>
          </cell>
        </row>
        <row r="5206">
          <cell r="A5206">
            <v>131080</v>
          </cell>
          <cell r="B5206" t="str">
            <v/>
          </cell>
          <cell r="C5206">
            <v>7.5</v>
          </cell>
          <cell r="D5206">
            <v>0</v>
          </cell>
          <cell r="E5206">
            <v>7.5</v>
          </cell>
          <cell r="F5206">
            <v>7.65</v>
          </cell>
          <cell r="G5206">
            <v>7.86</v>
          </cell>
          <cell r="H5206">
            <v>8.4600000000000009</v>
          </cell>
          <cell r="I5206">
            <v>9.06</v>
          </cell>
        </row>
        <row r="5207">
          <cell r="A5207">
            <v>131090</v>
          </cell>
          <cell r="B5207" t="str">
            <v/>
          </cell>
          <cell r="C5207">
            <v>7.5</v>
          </cell>
          <cell r="D5207">
            <v>0</v>
          </cell>
          <cell r="E5207">
            <v>7.5</v>
          </cell>
          <cell r="F5207">
            <v>7.65</v>
          </cell>
          <cell r="G5207">
            <v>7.86</v>
          </cell>
          <cell r="H5207">
            <v>8.4600000000000009</v>
          </cell>
          <cell r="I5207">
            <v>9.06</v>
          </cell>
        </row>
        <row r="5208">
          <cell r="A5208">
            <v>131100</v>
          </cell>
          <cell r="B5208" t="str">
            <v/>
          </cell>
          <cell r="C5208">
            <v>7.5</v>
          </cell>
          <cell r="D5208">
            <v>0</v>
          </cell>
          <cell r="E5208">
            <v>7.5</v>
          </cell>
          <cell r="F5208">
            <v>7.65</v>
          </cell>
          <cell r="G5208">
            <v>7.86</v>
          </cell>
          <cell r="H5208">
            <v>8.4600000000000009</v>
          </cell>
          <cell r="I5208">
            <v>9.06</v>
          </cell>
        </row>
        <row r="5209">
          <cell r="A5209">
            <v>131110</v>
          </cell>
          <cell r="B5209" t="str">
            <v/>
          </cell>
          <cell r="C5209">
            <v>7.5</v>
          </cell>
          <cell r="D5209">
            <v>0</v>
          </cell>
          <cell r="E5209">
            <v>7.5</v>
          </cell>
          <cell r="F5209">
            <v>7.65</v>
          </cell>
          <cell r="G5209">
            <v>7.86</v>
          </cell>
          <cell r="H5209">
            <v>8.4600000000000009</v>
          </cell>
          <cell r="I5209">
            <v>9.06</v>
          </cell>
        </row>
        <row r="5210">
          <cell r="A5210">
            <v>131120</v>
          </cell>
          <cell r="B5210" t="str">
            <v/>
          </cell>
          <cell r="C5210">
            <v>7.5</v>
          </cell>
          <cell r="D5210">
            <v>0</v>
          </cell>
          <cell r="E5210">
            <v>7.5</v>
          </cell>
          <cell r="F5210">
            <v>7.65</v>
          </cell>
          <cell r="G5210">
            <v>7.86</v>
          </cell>
          <cell r="H5210">
            <v>8.4600000000000009</v>
          </cell>
          <cell r="I5210">
            <v>9.06</v>
          </cell>
        </row>
        <row r="5211">
          <cell r="A5211">
            <v>131130</v>
          </cell>
          <cell r="B5211" t="str">
            <v/>
          </cell>
          <cell r="C5211">
            <v>7.5</v>
          </cell>
          <cell r="D5211">
            <v>0</v>
          </cell>
          <cell r="E5211">
            <v>7.5</v>
          </cell>
          <cell r="F5211">
            <v>7.65</v>
          </cell>
          <cell r="G5211">
            <v>7.86</v>
          </cell>
          <cell r="H5211">
            <v>8.4600000000000009</v>
          </cell>
          <cell r="I5211">
            <v>9.06</v>
          </cell>
        </row>
        <row r="5212">
          <cell r="A5212">
            <v>131140</v>
          </cell>
          <cell r="B5212" t="str">
            <v/>
          </cell>
          <cell r="C5212">
            <v>7.5</v>
          </cell>
          <cell r="D5212">
            <v>0</v>
          </cell>
          <cell r="E5212">
            <v>7.5</v>
          </cell>
          <cell r="F5212">
            <v>7.65</v>
          </cell>
          <cell r="G5212">
            <v>7.86</v>
          </cell>
          <cell r="H5212">
            <v>8.4600000000000009</v>
          </cell>
          <cell r="I5212">
            <v>9.06</v>
          </cell>
        </row>
        <row r="5213">
          <cell r="A5213">
            <v>131150</v>
          </cell>
          <cell r="B5213" t="str">
            <v/>
          </cell>
          <cell r="C5213">
            <v>7.5</v>
          </cell>
          <cell r="D5213">
            <v>0</v>
          </cell>
          <cell r="E5213">
            <v>7.5</v>
          </cell>
          <cell r="F5213">
            <v>7.65</v>
          </cell>
          <cell r="G5213">
            <v>7.86</v>
          </cell>
          <cell r="H5213">
            <v>8.4600000000000009</v>
          </cell>
          <cell r="I5213">
            <v>9.06</v>
          </cell>
        </row>
        <row r="5214">
          <cell r="A5214">
            <v>131160</v>
          </cell>
          <cell r="B5214" t="str">
            <v/>
          </cell>
          <cell r="C5214">
            <v>7.5</v>
          </cell>
          <cell r="D5214">
            <v>0</v>
          </cell>
          <cell r="E5214">
            <v>7.5</v>
          </cell>
          <cell r="F5214">
            <v>7.65</v>
          </cell>
          <cell r="G5214">
            <v>7.86</v>
          </cell>
          <cell r="H5214">
            <v>8.4600000000000009</v>
          </cell>
          <cell r="I5214">
            <v>9.06</v>
          </cell>
        </row>
        <row r="5215">
          <cell r="A5215">
            <v>131170</v>
          </cell>
          <cell r="B5215" t="str">
            <v/>
          </cell>
          <cell r="C5215">
            <v>7.5</v>
          </cell>
          <cell r="D5215">
            <v>0</v>
          </cell>
          <cell r="E5215">
            <v>7.5</v>
          </cell>
          <cell r="F5215">
            <v>7.65</v>
          </cell>
          <cell r="G5215">
            <v>7.86</v>
          </cell>
          <cell r="H5215">
            <v>8.4600000000000009</v>
          </cell>
          <cell r="I5215">
            <v>9.06</v>
          </cell>
        </row>
        <row r="5216">
          <cell r="A5216">
            <v>131180</v>
          </cell>
          <cell r="B5216" t="str">
            <v/>
          </cell>
          <cell r="C5216">
            <v>7.5</v>
          </cell>
          <cell r="D5216">
            <v>0</v>
          </cell>
          <cell r="E5216">
            <v>7.5</v>
          </cell>
          <cell r="F5216">
            <v>7.65</v>
          </cell>
          <cell r="G5216">
            <v>7.86</v>
          </cell>
          <cell r="H5216">
            <v>8.4600000000000009</v>
          </cell>
          <cell r="I5216">
            <v>9.06</v>
          </cell>
        </row>
        <row r="5217">
          <cell r="A5217">
            <v>131185.87</v>
          </cell>
          <cell r="B5217" t="str">
            <v>BS</v>
          </cell>
          <cell r="C5217">
            <v>7.5</v>
          </cell>
          <cell r="D5217">
            <v>0</v>
          </cell>
          <cell r="E5217">
            <v>7.5</v>
          </cell>
          <cell r="F5217">
            <v>7.65</v>
          </cell>
          <cell r="G5217">
            <v>7.86</v>
          </cell>
          <cell r="H5217">
            <v>8.4600000000000009</v>
          </cell>
          <cell r="I5217">
            <v>9.06</v>
          </cell>
        </row>
        <row r="5218">
          <cell r="A5218">
            <v>131190</v>
          </cell>
          <cell r="B5218" t="str">
            <v/>
          </cell>
          <cell r="C5218">
            <v>7.5</v>
          </cell>
          <cell r="D5218">
            <v>0</v>
          </cell>
          <cell r="E5218">
            <v>7.5</v>
          </cell>
          <cell r="F5218">
            <v>7.65</v>
          </cell>
          <cell r="G5218">
            <v>7.86</v>
          </cell>
          <cell r="H5218">
            <v>8.4600000000000009</v>
          </cell>
          <cell r="I5218">
            <v>9.06</v>
          </cell>
        </row>
        <row r="5219">
          <cell r="A5219">
            <v>131200</v>
          </cell>
          <cell r="B5219" t="str">
            <v/>
          </cell>
          <cell r="C5219">
            <v>7.5</v>
          </cell>
          <cell r="D5219">
            <v>0</v>
          </cell>
          <cell r="E5219">
            <v>7.5</v>
          </cell>
          <cell r="F5219">
            <v>7.65</v>
          </cell>
          <cell r="G5219">
            <v>7.86</v>
          </cell>
          <cell r="H5219">
            <v>8.4600000000000009</v>
          </cell>
          <cell r="I5219">
            <v>9.06</v>
          </cell>
        </row>
        <row r="5220">
          <cell r="A5220">
            <v>131210</v>
          </cell>
          <cell r="B5220" t="str">
            <v/>
          </cell>
          <cell r="C5220">
            <v>7.5</v>
          </cell>
          <cell r="D5220">
            <v>0</v>
          </cell>
          <cell r="E5220">
            <v>7.5</v>
          </cell>
          <cell r="F5220">
            <v>7.65</v>
          </cell>
          <cell r="G5220">
            <v>7.86</v>
          </cell>
          <cell r="H5220">
            <v>8.4600000000000009</v>
          </cell>
          <cell r="I5220">
            <v>9.06</v>
          </cell>
        </row>
        <row r="5221">
          <cell r="A5221">
            <v>131215.87</v>
          </cell>
          <cell r="B5221" t="str">
            <v>PX</v>
          </cell>
          <cell r="C5221">
            <v>7.5</v>
          </cell>
          <cell r="D5221">
            <v>0</v>
          </cell>
          <cell r="E5221">
            <v>7.5</v>
          </cell>
          <cell r="F5221">
            <v>7.65</v>
          </cell>
          <cell r="G5221">
            <v>7.86</v>
          </cell>
          <cell r="H5221">
            <v>8.4600000000000009</v>
          </cell>
          <cell r="I5221">
            <v>9.06</v>
          </cell>
        </row>
        <row r="5222">
          <cell r="A5222">
            <v>131220</v>
          </cell>
          <cell r="B5222" t="str">
            <v/>
          </cell>
          <cell r="C5222">
            <v>7.5</v>
          </cell>
          <cell r="D5222">
            <v>0.08</v>
          </cell>
          <cell r="E5222">
            <v>7.58</v>
          </cell>
          <cell r="F5222">
            <v>7.73</v>
          </cell>
          <cell r="G5222">
            <v>7.94</v>
          </cell>
          <cell r="H5222">
            <v>8.5400000000000009</v>
          </cell>
          <cell r="I5222">
            <v>9.14</v>
          </cell>
        </row>
        <row r="5223">
          <cell r="A5223">
            <v>131230</v>
          </cell>
          <cell r="B5223" t="str">
            <v/>
          </cell>
          <cell r="C5223">
            <v>7.5</v>
          </cell>
          <cell r="D5223">
            <v>0.28000000000000003</v>
          </cell>
          <cell r="E5223">
            <v>7.78</v>
          </cell>
          <cell r="F5223">
            <v>7.9300000000000006</v>
          </cell>
          <cell r="G5223">
            <v>8.14</v>
          </cell>
          <cell r="H5223">
            <v>8.74</v>
          </cell>
          <cell r="I5223">
            <v>9.34</v>
          </cell>
        </row>
        <row r="5224">
          <cell r="A5224">
            <v>131230.87</v>
          </cell>
          <cell r="B5224" t="str">
            <v>PC</v>
          </cell>
          <cell r="C5224">
            <v>7.5</v>
          </cell>
          <cell r="D5224">
            <v>0.3</v>
          </cell>
          <cell r="E5224">
            <v>7.8</v>
          </cell>
          <cell r="F5224">
            <v>7.95</v>
          </cell>
          <cell r="G5224">
            <v>8.16</v>
          </cell>
          <cell r="H5224">
            <v>8.76</v>
          </cell>
          <cell r="I5224">
            <v>9.36</v>
          </cell>
        </row>
        <row r="5225">
          <cell r="A5225">
            <v>131240</v>
          </cell>
          <cell r="B5225" t="str">
            <v/>
          </cell>
          <cell r="C5225">
            <v>7.5</v>
          </cell>
          <cell r="D5225">
            <v>0.48</v>
          </cell>
          <cell r="E5225">
            <v>7.98</v>
          </cell>
          <cell r="F5225">
            <v>8.1300000000000008</v>
          </cell>
          <cell r="G5225">
            <v>8.3400000000000016</v>
          </cell>
          <cell r="H5225">
            <v>8.9400000000000013</v>
          </cell>
          <cell r="I5225">
            <v>9.5400000000000009</v>
          </cell>
        </row>
        <row r="5226">
          <cell r="A5226">
            <v>131245.87</v>
          </cell>
          <cell r="B5226" t="str">
            <v>PY - MSE</v>
          </cell>
          <cell r="C5226">
            <v>7.5</v>
          </cell>
          <cell r="D5226">
            <v>0.6</v>
          </cell>
          <cell r="E5226">
            <v>8.1</v>
          </cell>
          <cell r="F5226">
            <v>8.25</v>
          </cell>
          <cell r="G5226">
            <v>8.4600000000000009</v>
          </cell>
          <cell r="H5226">
            <v>9.06</v>
          </cell>
          <cell r="I5226">
            <v>9.66</v>
          </cell>
        </row>
        <row r="5227">
          <cell r="A5227">
            <v>131250</v>
          </cell>
          <cell r="B5227" t="str">
            <v/>
          </cell>
          <cell r="C5227">
            <v>7.5</v>
          </cell>
          <cell r="D5227">
            <v>0.6</v>
          </cell>
          <cell r="E5227">
            <v>8.1</v>
          </cell>
          <cell r="F5227">
            <v>8.25</v>
          </cell>
          <cell r="G5227">
            <v>8.4600000000000009</v>
          </cell>
          <cell r="H5227">
            <v>9.06</v>
          </cell>
          <cell r="I5227">
            <v>9.66</v>
          </cell>
        </row>
        <row r="5228">
          <cell r="A5228">
            <v>131260</v>
          </cell>
          <cell r="B5228" t="str">
            <v/>
          </cell>
          <cell r="C5228">
            <v>7.5</v>
          </cell>
          <cell r="D5228">
            <v>0.6</v>
          </cell>
          <cell r="E5228">
            <v>8.1</v>
          </cell>
          <cell r="F5228">
            <v>8.25</v>
          </cell>
          <cell r="G5228">
            <v>8.4600000000000009</v>
          </cell>
          <cell r="H5228">
            <v>9.06</v>
          </cell>
          <cell r="I5228">
            <v>9.66</v>
          </cell>
        </row>
        <row r="5229">
          <cell r="A5229">
            <v>131270</v>
          </cell>
          <cell r="B5229" t="str">
            <v/>
          </cell>
          <cell r="C5229">
            <v>7.5</v>
          </cell>
          <cell r="D5229">
            <v>0.6</v>
          </cell>
          <cell r="E5229">
            <v>8.1</v>
          </cell>
          <cell r="F5229">
            <v>8.25</v>
          </cell>
          <cell r="G5229">
            <v>8.4600000000000009</v>
          </cell>
          <cell r="H5229">
            <v>9.06</v>
          </cell>
          <cell r="I5229">
            <v>9.66</v>
          </cell>
        </row>
        <row r="5230">
          <cell r="A5230">
            <v>131280</v>
          </cell>
          <cell r="B5230" t="str">
            <v/>
          </cell>
          <cell r="C5230">
            <v>7.5</v>
          </cell>
          <cell r="D5230">
            <v>0.6</v>
          </cell>
          <cell r="E5230">
            <v>8.1</v>
          </cell>
          <cell r="F5230">
            <v>8.25</v>
          </cell>
          <cell r="G5230">
            <v>8.4600000000000009</v>
          </cell>
          <cell r="H5230">
            <v>9.06</v>
          </cell>
          <cell r="I5230">
            <v>9.66</v>
          </cell>
        </row>
        <row r="5231">
          <cell r="A5231">
            <v>131290</v>
          </cell>
          <cell r="B5231" t="str">
            <v/>
          </cell>
          <cell r="C5231">
            <v>7.5</v>
          </cell>
          <cell r="D5231">
            <v>0.6</v>
          </cell>
          <cell r="E5231">
            <v>8.1</v>
          </cell>
          <cell r="F5231">
            <v>8.25</v>
          </cell>
          <cell r="G5231">
            <v>8.4600000000000009</v>
          </cell>
          <cell r="H5231">
            <v>9.06</v>
          </cell>
          <cell r="I5231">
            <v>9.66</v>
          </cell>
        </row>
        <row r="5232">
          <cell r="A5232">
            <v>131300</v>
          </cell>
          <cell r="B5232" t="str">
            <v/>
          </cell>
          <cell r="C5232">
            <v>7.5</v>
          </cell>
          <cell r="D5232">
            <v>0.6</v>
          </cell>
          <cell r="E5232">
            <v>8.1</v>
          </cell>
          <cell r="F5232">
            <v>8.25</v>
          </cell>
          <cell r="G5232">
            <v>8.4600000000000009</v>
          </cell>
          <cell r="H5232">
            <v>9.06</v>
          </cell>
          <cell r="I5232">
            <v>9.66</v>
          </cell>
        </row>
        <row r="5233">
          <cell r="A5233">
            <v>131310</v>
          </cell>
          <cell r="B5233" t="str">
            <v/>
          </cell>
          <cell r="C5233">
            <v>7.5</v>
          </cell>
          <cell r="D5233">
            <v>0.6</v>
          </cell>
          <cell r="E5233">
            <v>8.1</v>
          </cell>
          <cell r="F5233">
            <v>8.25</v>
          </cell>
          <cell r="G5233">
            <v>8.4600000000000009</v>
          </cell>
          <cell r="H5233">
            <v>9.06</v>
          </cell>
          <cell r="I5233">
            <v>9.66</v>
          </cell>
        </row>
        <row r="5234">
          <cell r="A5234">
            <v>131320</v>
          </cell>
          <cell r="B5234" t="str">
            <v/>
          </cell>
          <cell r="C5234">
            <v>7.5</v>
          </cell>
          <cell r="D5234">
            <v>0.6</v>
          </cell>
          <cell r="E5234">
            <v>8.1</v>
          </cell>
          <cell r="F5234">
            <v>8.25</v>
          </cell>
          <cell r="G5234">
            <v>8.4600000000000009</v>
          </cell>
          <cell r="H5234">
            <v>9.06</v>
          </cell>
          <cell r="I5234">
            <v>9.66</v>
          </cell>
        </row>
        <row r="5235">
          <cell r="A5235">
            <v>131330</v>
          </cell>
          <cell r="B5235" t="str">
            <v/>
          </cell>
          <cell r="C5235">
            <v>7.5</v>
          </cell>
          <cell r="D5235">
            <v>0.6</v>
          </cell>
          <cell r="E5235">
            <v>8.1</v>
          </cell>
          <cell r="F5235">
            <v>8.25</v>
          </cell>
          <cell r="G5235">
            <v>8.4600000000000009</v>
          </cell>
          <cell r="H5235">
            <v>9.06</v>
          </cell>
          <cell r="I5235">
            <v>9.66</v>
          </cell>
        </row>
        <row r="5236">
          <cell r="A5236">
            <v>131340</v>
          </cell>
          <cell r="B5236" t="str">
            <v/>
          </cell>
          <cell r="C5236">
            <v>7.5</v>
          </cell>
          <cell r="D5236">
            <v>0.6</v>
          </cell>
          <cell r="E5236">
            <v>8.1</v>
          </cell>
          <cell r="F5236">
            <v>8.25</v>
          </cell>
          <cell r="G5236">
            <v>8.4600000000000009</v>
          </cell>
          <cell r="H5236">
            <v>9.06</v>
          </cell>
          <cell r="I5236">
            <v>9.66</v>
          </cell>
        </row>
        <row r="5237">
          <cell r="A5237">
            <v>131350</v>
          </cell>
          <cell r="B5237" t="str">
            <v/>
          </cell>
          <cell r="C5237">
            <v>7.5</v>
          </cell>
          <cell r="D5237">
            <v>0.6</v>
          </cell>
          <cell r="E5237">
            <v>8.1</v>
          </cell>
          <cell r="F5237">
            <v>8.25</v>
          </cell>
          <cell r="G5237">
            <v>8.4600000000000009</v>
          </cell>
          <cell r="H5237">
            <v>9.06</v>
          </cell>
          <cell r="I5237">
            <v>9.66</v>
          </cell>
        </row>
        <row r="5238">
          <cell r="A5238">
            <v>131360</v>
          </cell>
          <cell r="B5238" t="str">
            <v/>
          </cell>
          <cell r="C5238">
            <v>7.5</v>
          </cell>
          <cell r="D5238">
            <v>0.6</v>
          </cell>
          <cell r="E5238">
            <v>8.1</v>
          </cell>
          <cell r="F5238">
            <v>8.25</v>
          </cell>
          <cell r="G5238">
            <v>8.4600000000000009</v>
          </cell>
          <cell r="H5238">
            <v>9.06</v>
          </cell>
          <cell r="I5238">
            <v>9.66</v>
          </cell>
        </row>
        <row r="5239">
          <cell r="A5239">
            <v>131370</v>
          </cell>
          <cell r="B5239" t="str">
            <v/>
          </cell>
          <cell r="C5239">
            <v>7.5</v>
          </cell>
          <cell r="D5239">
            <v>0.6</v>
          </cell>
          <cell r="E5239">
            <v>8.1</v>
          </cell>
          <cell r="F5239">
            <v>8.25</v>
          </cell>
          <cell r="G5239">
            <v>8.4600000000000009</v>
          </cell>
          <cell r="H5239">
            <v>9.06</v>
          </cell>
          <cell r="I5239">
            <v>9.66</v>
          </cell>
        </row>
        <row r="5240">
          <cell r="A5240">
            <v>131380</v>
          </cell>
          <cell r="B5240" t="str">
            <v/>
          </cell>
          <cell r="C5240">
            <v>7.5</v>
          </cell>
          <cell r="D5240">
            <v>0.6</v>
          </cell>
          <cell r="E5240">
            <v>8.1</v>
          </cell>
          <cell r="F5240">
            <v>8.25</v>
          </cell>
          <cell r="G5240">
            <v>8.4600000000000009</v>
          </cell>
          <cell r="H5240">
            <v>9.06</v>
          </cell>
          <cell r="I5240">
            <v>9.66</v>
          </cell>
        </row>
        <row r="5241">
          <cell r="A5241">
            <v>131390</v>
          </cell>
          <cell r="B5241" t="str">
            <v/>
          </cell>
          <cell r="C5241">
            <v>7.5</v>
          </cell>
          <cell r="D5241">
            <v>0.6</v>
          </cell>
          <cell r="E5241">
            <v>8.1</v>
          </cell>
          <cell r="F5241">
            <v>8.25</v>
          </cell>
          <cell r="G5241">
            <v>8.4600000000000009</v>
          </cell>
          <cell r="H5241">
            <v>9.06</v>
          </cell>
          <cell r="I5241">
            <v>9.66</v>
          </cell>
        </row>
        <row r="5242">
          <cell r="A5242">
            <v>131400</v>
          </cell>
          <cell r="B5242" t="str">
            <v/>
          </cell>
          <cell r="C5242">
            <v>7.5</v>
          </cell>
          <cell r="D5242">
            <v>0.6</v>
          </cell>
          <cell r="E5242">
            <v>8.1</v>
          </cell>
          <cell r="F5242">
            <v>8.25</v>
          </cell>
          <cell r="G5242">
            <v>8.4600000000000009</v>
          </cell>
          <cell r="H5242">
            <v>9.06</v>
          </cell>
          <cell r="I5242">
            <v>9.66</v>
          </cell>
        </row>
        <row r="5243">
          <cell r="A5243">
            <v>131410</v>
          </cell>
          <cell r="B5243" t="str">
            <v/>
          </cell>
          <cell r="C5243">
            <v>7.5</v>
          </cell>
          <cell r="D5243">
            <v>0.6</v>
          </cell>
          <cell r="E5243">
            <v>8.1</v>
          </cell>
          <cell r="F5243">
            <v>8.25</v>
          </cell>
          <cell r="G5243">
            <v>8.4600000000000009</v>
          </cell>
          <cell r="H5243">
            <v>9.06</v>
          </cell>
          <cell r="I5243">
            <v>9.66</v>
          </cell>
        </row>
        <row r="5244">
          <cell r="A5244">
            <v>131420</v>
          </cell>
          <cell r="B5244" t="str">
            <v/>
          </cell>
          <cell r="C5244">
            <v>7.5</v>
          </cell>
          <cell r="D5244">
            <v>0.6</v>
          </cell>
          <cell r="E5244">
            <v>8.1</v>
          </cell>
          <cell r="F5244">
            <v>8.25</v>
          </cell>
          <cell r="G5244">
            <v>8.4600000000000009</v>
          </cell>
          <cell r="H5244">
            <v>9.06</v>
          </cell>
          <cell r="I5244">
            <v>9.66</v>
          </cell>
        </row>
        <row r="5245">
          <cell r="A5245">
            <v>131430</v>
          </cell>
          <cell r="B5245" t="str">
            <v/>
          </cell>
          <cell r="C5245">
            <v>7.5</v>
          </cell>
          <cell r="D5245">
            <v>0.6</v>
          </cell>
          <cell r="E5245">
            <v>8.1</v>
          </cell>
          <cell r="F5245">
            <v>8.25</v>
          </cell>
          <cell r="G5245">
            <v>8.4600000000000009</v>
          </cell>
          <cell r="H5245">
            <v>9.06</v>
          </cell>
          <cell r="I5245">
            <v>9.66</v>
          </cell>
        </row>
        <row r="5246">
          <cell r="A5246">
            <v>131440</v>
          </cell>
          <cell r="B5246" t="str">
            <v/>
          </cell>
          <cell r="C5246">
            <v>7.5</v>
          </cell>
          <cell r="D5246">
            <v>0.6</v>
          </cell>
          <cell r="E5246">
            <v>8.1</v>
          </cell>
          <cell r="F5246">
            <v>8.25</v>
          </cell>
          <cell r="G5246">
            <v>8.4600000000000009</v>
          </cell>
          <cell r="H5246">
            <v>9.06</v>
          </cell>
          <cell r="I5246">
            <v>9.66</v>
          </cell>
        </row>
        <row r="5247">
          <cell r="A5247">
            <v>131450</v>
          </cell>
          <cell r="B5247" t="str">
            <v/>
          </cell>
          <cell r="C5247">
            <v>7.5</v>
          </cell>
          <cell r="D5247">
            <v>0.6</v>
          </cell>
          <cell r="E5247">
            <v>8.1</v>
          </cell>
          <cell r="F5247">
            <v>8.25</v>
          </cell>
          <cell r="G5247">
            <v>8.4600000000000009</v>
          </cell>
          <cell r="H5247">
            <v>9.06</v>
          </cell>
          <cell r="I5247">
            <v>9.66</v>
          </cell>
        </row>
        <row r="5248">
          <cell r="A5248">
            <v>131460</v>
          </cell>
          <cell r="B5248" t="str">
            <v/>
          </cell>
          <cell r="C5248">
            <v>7.5</v>
          </cell>
          <cell r="D5248">
            <v>0.6</v>
          </cell>
          <cell r="E5248">
            <v>8.1</v>
          </cell>
          <cell r="F5248">
            <v>8.25</v>
          </cell>
          <cell r="G5248">
            <v>8.4600000000000009</v>
          </cell>
          <cell r="H5248">
            <v>9.06</v>
          </cell>
          <cell r="I5248">
            <v>9.66</v>
          </cell>
        </row>
        <row r="5249">
          <cell r="A5249">
            <v>131470</v>
          </cell>
          <cell r="B5249" t="str">
            <v/>
          </cell>
          <cell r="C5249">
            <v>7.5</v>
          </cell>
          <cell r="D5249">
            <v>0.6</v>
          </cell>
          <cell r="E5249">
            <v>8.1</v>
          </cell>
          <cell r="F5249">
            <v>8.25</v>
          </cell>
          <cell r="G5249">
            <v>8.4600000000000009</v>
          </cell>
          <cell r="H5249">
            <v>9.06</v>
          </cell>
          <cell r="I5249">
            <v>9.66</v>
          </cell>
        </row>
        <row r="5250">
          <cell r="A5250">
            <v>131480</v>
          </cell>
          <cell r="B5250" t="str">
            <v/>
          </cell>
          <cell r="C5250">
            <v>7.5</v>
          </cell>
          <cell r="D5250">
            <v>0.6</v>
          </cell>
          <cell r="E5250">
            <v>8.1</v>
          </cell>
          <cell r="F5250">
            <v>8.25</v>
          </cell>
          <cell r="G5250">
            <v>8.4600000000000009</v>
          </cell>
          <cell r="H5250">
            <v>9.06</v>
          </cell>
          <cell r="I5250">
            <v>9.66</v>
          </cell>
        </row>
        <row r="5251">
          <cell r="A5251">
            <v>131490</v>
          </cell>
          <cell r="B5251" t="str">
            <v/>
          </cell>
          <cell r="C5251">
            <v>7.5</v>
          </cell>
          <cell r="D5251">
            <v>0.6</v>
          </cell>
          <cell r="E5251">
            <v>8.1</v>
          </cell>
          <cell r="F5251">
            <v>8.25</v>
          </cell>
          <cell r="G5251">
            <v>8.4600000000000009</v>
          </cell>
          <cell r="H5251">
            <v>9.06</v>
          </cell>
          <cell r="I5251">
            <v>9.66</v>
          </cell>
        </row>
        <row r="5252">
          <cell r="A5252">
            <v>131500</v>
          </cell>
          <cell r="B5252" t="str">
            <v/>
          </cell>
          <cell r="C5252">
            <v>7.5</v>
          </cell>
          <cell r="D5252">
            <v>0.6</v>
          </cell>
          <cell r="E5252">
            <v>8.1</v>
          </cell>
          <cell r="F5252">
            <v>8.25</v>
          </cell>
          <cell r="G5252">
            <v>8.4600000000000009</v>
          </cell>
          <cell r="H5252">
            <v>9.06</v>
          </cell>
          <cell r="I5252">
            <v>9.66</v>
          </cell>
        </row>
        <row r="5253">
          <cell r="A5253">
            <v>131510</v>
          </cell>
          <cell r="B5253" t="str">
            <v/>
          </cell>
          <cell r="C5253">
            <v>7.5</v>
          </cell>
          <cell r="D5253">
            <v>0.6</v>
          </cell>
          <cell r="E5253">
            <v>8.1</v>
          </cell>
          <cell r="F5253">
            <v>8.25</v>
          </cell>
          <cell r="G5253">
            <v>8.4600000000000009</v>
          </cell>
          <cell r="H5253">
            <v>9.06</v>
          </cell>
          <cell r="I5253">
            <v>9.66</v>
          </cell>
        </row>
        <row r="5254">
          <cell r="A5254">
            <v>131520</v>
          </cell>
          <cell r="B5254" t="str">
            <v/>
          </cell>
          <cell r="C5254">
            <v>7.5</v>
          </cell>
          <cell r="D5254">
            <v>0.6</v>
          </cell>
          <cell r="E5254">
            <v>8.1</v>
          </cell>
          <cell r="F5254">
            <v>8.25</v>
          </cell>
          <cell r="G5254">
            <v>8.4600000000000009</v>
          </cell>
          <cell r="H5254">
            <v>9.06</v>
          </cell>
          <cell r="I5254">
            <v>9.66</v>
          </cell>
        </row>
        <row r="5255">
          <cell r="A5255">
            <v>131530</v>
          </cell>
          <cell r="B5255" t="str">
            <v/>
          </cell>
          <cell r="C5255">
            <v>7.5</v>
          </cell>
          <cell r="D5255">
            <v>0.6</v>
          </cell>
          <cell r="E5255">
            <v>8.1</v>
          </cell>
          <cell r="F5255">
            <v>8.25</v>
          </cell>
          <cell r="G5255">
            <v>8.4600000000000009</v>
          </cell>
          <cell r="H5255">
            <v>9.06</v>
          </cell>
          <cell r="I5255">
            <v>9.66</v>
          </cell>
        </row>
        <row r="5256">
          <cell r="A5256">
            <v>131540</v>
          </cell>
          <cell r="B5256" t="str">
            <v/>
          </cell>
          <cell r="C5256">
            <v>7.5</v>
          </cell>
          <cell r="D5256">
            <v>0.6</v>
          </cell>
          <cell r="E5256">
            <v>8.1</v>
          </cell>
          <cell r="F5256">
            <v>8.25</v>
          </cell>
          <cell r="G5256">
            <v>8.4600000000000009</v>
          </cell>
          <cell r="H5256">
            <v>9.06</v>
          </cell>
          <cell r="I5256">
            <v>9.66</v>
          </cell>
        </row>
        <row r="5257">
          <cell r="A5257">
            <v>131550</v>
          </cell>
          <cell r="B5257" t="str">
            <v/>
          </cell>
          <cell r="C5257">
            <v>7.5</v>
          </cell>
          <cell r="D5257">
            <v>0.6</v>
          </cell>
          <cell r="E5257">
            <v>8.1</v>
          </cell>
          <cell r="F5257">
            <v>8.25</v>
          </cell>
          <cell r="G5257">
            <v>8.4600000000000009</v>
          </cell>
          <cell r="H5257">
            <v>9.06</v>
          </cell>
          <cell r="I5257">
            <v>9.66</v>
          </cell>
        </row>
        <row r="5258">
          <cell r="A5258">
            <v>131560</v>
          </cell>
          <cell r="B5258" t="str">
            <v/>
          </cell>
          <cell r="C5258">
            <v>7.5</v>
          </cell>
          <cell r="D5258">
            <v>0.6</v>
          </cell>
          <cell r="E5258">
            <v>8.1</v>
          </cell>
          <cell r="F5258">
            <v>8.25</v>
          </cell>
          <cell r="G5258">
            <v>8.4600000000000009</v>
          </cell>
          <cell r="H5258">
            <v>9.06</v>
          </cell>
          <cell r="I5258">
            <v>9.66</v>
          </cell>
        </row>
        <row r="5259">
          <cell r="A5259">
            <v>131570</v>
          </cell>
          <cell r="B5259" t="str">
            <v/>
          </cell>
          <cell r="C5259">
            <v>7.5</v>
          </cell>
          <cell r="D5259">
            <v>0.6</v>
          </cell>
          <cell r="E5259">
            <v>8.1</v>
          </cell>
          <cell r="F5259">
            <v>8.25</v>
          </cell>
          <cell r="G5259">
            <v>8.4600000000000009</v>
          </cell>
          <cell r="H5259">
            <v>9.06</v>
          </cell>
          <cell r="I5259">
            <v>9.66</v>
          </cell>
        </row>
        <row r="5260">
          <cell r="A5260">
            <v>131580</v>
          </cell>
          <cell r="B5260" t="str">
            <v/>
          </cell>
          <cell r="C5260">
            <v>7.5</v>
          </cell>
          <cell r="D5260">
            <v>0.6</v>
          </cell>
          <cell r="E5260">
            <v>8.1</v>
          </cell>
          <cell r="F5260">
            <v>8.25</v>
          </cell>
          <cell r="G5260">
            <v>8.4600000000000009</v>
          </cell>
          <cell r="H5260">
            <v>9.06</v>
          </cell>
          <cell r="I5260">
            <v>9.66</v>
          </cell>
        </row>
        <row r="5261">
          <cell r="A5261">
            <v>131590</v>
          </cell>
          <cell r="B5261" t="str">
            <v/>
          </cell>
          <cell r="C5261">
            <v>7.5</v>
          </cell>
          <cell r="D5261">
            <v>0.6</v>
          </cell>
          <cell r="E5261">
            <v>8.1</v>
          </cell>
          <cell r="F5261">
            <v>8.25</v>
          </cell>
          <cell r="G5261">
            <v>8.4600000000000009</v>
          </cell>
          <cell r="H5261">
            <v>9.06</v>
          </cell>
          <cell r="I5261">
            <v>9.66</v>
          </cell>
        </row>
        <row r="5262">
          <cell r="A5262">
            <v>131600</v>
          </cell>
          <cell r="B5262" t="str">
            <v/>
          </cell>
          <cell r="C5262">
            <v>7.5</v>
          </cell>
          <cell r="D5262">
            <v>0.6</v>
          </cell>
          <cell r="E5262">
            <v>8.1</v>
          </cell>
          <cell r="F5262">
            <v>8.25</v>
          </cell>
          <cell r="G5262">
            <v>8.4600000000000009</v>
          </cell>
          <cell r="H5262">
            <v>9.06</v>
          </cell>
          <cell r="I5262">
            <v>9.66</v>
          </cell>
        </row>
        <row r="5263">
          <cell r="A5263">
            <v>131610</v>
          </cell>
          <cell r="B5263" t="str">
            <v/>
          </cell>
          <cell r="C5263">
            <v>7.5</v>
          </cell>
          <cell r="D5263">
            <v>0.6</v>
          </cell>
          <cell r="E5263">
            <v>8.1</v>
          </cell>
          <cell r="F5263">
            <v>8.25</v>
          </cell>
          <cell r="G5263">
            <v>8.4600000000000009</v>
          </cell>
          <cell r="H5263">
            <v>9.06</v>
          </cell>
          <cell r="I5263">
            <v>9.66</v>
          </cell>
        </row>
        <row r="5264">
          <cell r="A5264">
            <v>131620</v>
          </cell>
          <cell r="B5264" t="str">
            <v/>
          </cell>
          <cell r="C5264">
            <v>7.5</v>
          </cell>
          <cell r="D5264">
            <v>0.6</v>
          </cell>
          <cell r="E5264">
            <v>8.1</v>
          </cell>
          <cell r="F5264">
            <v>8.25</v>
          </cell>
          <cell r="G5264">
            <v>8.4600000000000009</v>
          </cell>
          <cell r="H5264">
            <v>9.06</v>
          </cell>
          <cell r="I5264">
            <v>9.66</v>
          </cell>
        </row>
        <row r="5265">
          <cell r="A5265">
            <v>131630</v>
          </cell>
          <cell r="B5265" t="str">
            <v/>
          </cell>
          <cell r="C5265">
            <v>7.5</v>
          </cell>
          <cell r="D5265">
            <v>0.6</v>
          </cell>
          <cell r="E5265">
            <v>8.1</v>
          </cell>
          <cell r="F5265">
            <v>8.25</v>
          </cell>
          <cell r="G5265">
            <v>8.4600000000000009</v>
          </cell>
          <cell r="H5265">
            <v>9.06</v>
          </cell>
          <cell r="I5265">
            <v>9.66</v>
          </cell>
        </row>
        <row r="5266">
          <cell r="A5266">
            <v>131640</v>
          </cell>
          <cell r="B5266" t="str">
            <v/>
          </cell>
          <cell r="C5266">
            <v>7.5</v>
          </cell>
          <cell r="D5266">
            <v>0.6</v>
          </cell>
          <cell r="E5266">
            <v>8.1</v>
          </cell>
          <cell r="F5266">
            <v>8.25</v>
          </cell>
          <cell r="G5266">
            <v>8.4600000000000009</v>
          </cell>
          <cell r="H5266">
            <v>9.06</v>
          </cell>
          <cell r="I5266">
            <v>9.66</v>
          </cell>
        </row>
        <row r="5267">
          <cell r="A5267">
            <v>131650</v>
          </cell>
          <cell r="B5267" t="str">
            <v/>
          </cell>
          <cell r="C5267">
            <v>7.5</v>
          </cell>
          <cell r="D5267">
            <v>0.6</v>
          </cell>
          <cell r="E5267">
            <v>8.1</v>
          </cell>
          <cell r="F5267">
            <v>8.25</v>
          </cell>
          <cell r="G5267">
            <v>8.4600000000000009</v>
          </cell>
          <cell r="H5267">
            <v>9.06</v>
          </cell>
          <cell r="I5267">
            <v>9.66</v>
          </cell>
        </row>
        <row r="5268">
          <cell r="A5268">
            <v>131660</v>
          </cell>
          <cell r="B5268" t="str">
            <v/>
          </cell>
          <cell r="C5268">
            <v>7.5</v>
          </cell>
          <cell r="D5268">
            <v>0.6</v>
          </cell>
          <cell r="E5268">
            <v>8.1</v>
          </cell>
          <cell r="F5268">
            <v>8.25</v>
          </cell>
          <cell r="G5268">
            <v>8.4600000000000009</v>
          </cell>
          <cell r="H5268">
            <v>9.06</v>
          </cell>
          <cell r="I5268">
            <v>9.66</v>
          </cell>
        </row>
        <row r="5269">
          <cell r="A5269">
            <v>131670</v>
          </cell>
          <cell r="B5269" t="str">
            <v/>
          </cell>
          <cell r="C5269">
            <v>7.5</v>
          </cell>
          <cell r="D5269">
            <v>0.6</v>
          </cell>
          <cell r="E5269">
            <v>8.1</v>
          </cell>
          <cell r="F5269">
            <v>8.25</v>
          </cell>
          <cell r="G5269">
            <v>8.4600000000000009</v>
          </cell>
          <cell r="H5269">
            <v>9.06</v>
          </cell>
          <cell r="I5269">
            <v>9.66</v>
          </cell>
        </row>
        <row r="5270">
          <cell r="A5270">
            <v>131680</v>
          </cell>
          <cell r="B5270" t="str">
            <v/>
          </cell>
          <cell r="C5270">
            <v>7.5</v>
          </cell>
          <cell r="D5270">
            <v>0.6</v>
          </cell>
          <cell r="E5270">
            <v>8.1</v>
          </cell>
          <cell r="F5270">
            <v>8.25</v>
          </cell>
          <cell r="G5270">
            <v>8.4600000000000009</v>
          </cell>
          <cell r="H5270">
            <v>9.06</v>
          </cell>
          <cell r="I5270">
            <v>9.66</v>
          </cell>
        </row>
        <row r="5271">
          <cell r="A5271">
            <v>131690</v>
          </cell>
          <cell r="B5271" t="str">
            <v/>
          </cell>
          <cell r="C5271">
            <v>7.5</v>
          </cell>
          <cell r="D5271">
            <v>0.6</v>
          </cell>
          <cell r="E5271">
            <v>8.1</v>
          </cell>
          <cell r="F5271">
            <v>8.25</v>
          </cell>
          <cell r="G5271">
            <v>8.4600000000000009</v>
          </cell>
          <cell r="H5271">
            <v>9.06</v>
          </cell>
          <cell r="I5271">
            <v>9.66</v>
          </cell>
        </row>
        <row r="5272">
          <cell r="A5272">
            <v>131700</v>
          </cell>
          <cell r="B5272" t="str">
            <v/>
          </cell>
          <cell r="C5272">
            <v>7.5</v>
          </cell>
          <cell r="D5272">
            <v>0.6</v>
          </cell>
          <cell r="E5272">
            <v>8.1</v>
          </cell>
          <cell r="F5272">
            <v>8.25</v>
          </cell>
          <cell r="G5272">
            <v>8.4600000000000009</v>
          </cell>
          <cell r="H5272">
            <v>9.06</v>
          </cell>
          <cell r="I5272">
            <v>9.66</v>
          </cell>
        </row>
        <row r="5273">
          <cell r="A5273">
            <v>131710</v>
          </cell>
          <cell r="B5273" t="str">
            <v/>
          </cell>
          <cell r="C5273">
            <v>7.5</v>
          </cell>
          <cell r="D5273">
            <v>0.6</v>
          </cell>
          <cell r="E5273">
            <v>8.1</v>
          </cell>
          <cell r="F5273">
            <v>8.25</v>
          </cell>
          <cell r="G5273">
            <v>8.4600000000000009</v>
          </cell>
          <cell r="H5273">
            <v>9.06</v>
          </cell>
          <cell r="I5273">
            <v>9.66</v>
          </cell>
        </row>
        <row r="5274">
          <cell r="A5274">
            <v>131720</v>
          </cell>
          <cell r="B5274" t="str">
            <v/>
          </cell>
          <cell r="C5274">
            <v>7.5</v>
          </cell>
          <cell r="D5274">
            <v>0.6</v>
          </cell>
          <cell r="E5274">
            <v>8.1</v>
          </cell>
          <cell r="F5274">
            <v>8.25</v>
          </cell>
          <cell r="G5274">
            <v>8.4600000000000009</v>
          </cell>
          <cell r="H5274">
            <v>9.06</v>
          </cell>
          <cell r="I5274">
            <v>9.66</v>
          </cell>
        </row>
        <row r="5275">
          <cell r="A5275">
            <v>131730</v>
          </cell>
          <cell r="B5275" t="str">
            <v/>
          </cell>
          <cell r="C5275">
            <v>7.5</v>
          </cell>
          <cell r="D5275">
            <v>0.6</v>
          </cell>
          <cell r="E5275">
            <v>8.1</v>
          </cell>
          <cell r="F5275">
            <v>8.25</v>
          </cell>
          <cell r="G5275">
            <v>8.4600000000000009</v>
          </cell>
          <cell r="H5275">
            <v>9.06</v>
          </cell>
          <cell r="I5275">
            <v>9.66</v>
          </cell>
        </row>
        <row r="5276">
          <cell r="A5276">
            <v>131740</v>
          </cell>
          <cell r="B5276" t="str">
            <v/>
          </cell>
          <cell r="C5276">
            <v>7.5</v>
          </cell>
          <cell r="D5276">
            <v>0.6</v>
          </cell>
          <cell r="E5276">
            <v>8.1</v>
          </cell>
          <cell r="F5276">
            <v>8.25</v>
          </cell>
          <cell r="G5276">
            <v>8.4600000000000009</v>
          </cell>
          <cell r="H5276">
            <v>9.06</v>
          </cell>
          <cell r="I5276">
            <v>9.66</v>
          </cell>
        </row>
        <row r="5277">
          <cell r="A5277">
            <v>131750</v>
          </cell>
          <cell r="B5277" t="str">
            <v/>
          </cell>
          <cell r="C5277">
            <v>7.5</v>
          </cell>
          <cell r="D5277">
            <v>0.6</v>
          </cell>
          <cell r="E5277">
            <v>8.1</v>
          </cell>
          <cell r="F5277">
            <v>8.25</v>
          </cell>
          <cell r="G5277">
            <v>8.4600000000000009</v>
          </cell>
          <cell r="H5277">
            <v>9.06</v>
          </cell>
          <cell r="I5277">
            <v>9.66</v>
          </cell>
        </row>
        <row r="5278">
          <cell r="A5278">
            <v>131760</v>
          </cell>
          <cell r="B5278" t="str">
            <v/>
          </cell>
          <cell r="C5278">
            <v>7.5</v>
          </cell>
          <cell r="D5278">
            <v>0.6</v>
          </cell>
          <cell r="E5278">
            <v>8.1</v>
          </cell>
          <cell r="F5278">
            <v>8.25</v>
          </cell>
          <cell r="G5278">
            <v>8.4600000000000009</v>
          </cell>
          <cell r="H5278">
            <v>9.06</v>
          </cell>
          <cell r="I5278">
            <v>9.66</v>
          </cell>
        </row>
        <row r="5279">
          <cell r="A5279">
            <v>131770</v>
          </cell>
          <cell r="B5279" t="str">
            <v/>
          </cell>
          <cell r="C5279">
            <v>7.5</v>
          </cell>
          <cell r="D5279">
            <v>0.6</v>
          </cell>
          <cell r="E5279">
            <v>8.1</v>
          </cell>
          <cell r="F5279">
            <v>8.25</v>
          </cell>
          <cell r="G5279">
            <v>8.4600000000000009</v>
          </cell>
          <cell r="H5279">
            <v>9.06</v>
          </cell>
          <cell r="I5279">
            <v>9.66</v>
          </cell>
        </row>
        <row r="5280">
          <cell r="A5280">
            <v>131780</v>
          </cell>
          <cell r="B5280" t="str">
            <v/>
          </cell>
          <cell r="C5280">
            <v>7.5</v>
          </cell>
          <cell r="D5280">
            <v>0.6</v>
          </cell>
          <cell r="E5280">
            <v>8.1</v>
          </cell>
          <cell r="F5280">
            <v>8.25</v>
          </cell>
          <cell r="G5280">
            <v>8.4600000000000009</v>
          </cell>
          <cell r="H5280">
            <v>9.06</v>
          </cell>
          <cell r="I5280">
            <v>9.66</v>
          </cell>
        </row>
        <row r="5281">
          <cell r="A5281">
            <v>131790</v>
          </cell>
          <cell r="B5281" t="str">
            <v/>
          </cell>
          <cell r="C5281">
            <v>7.5</v>
          </cell>
          <cell r="D5281">
            <v>0.6</v>
          </cell>
          <cell r="E5281">
            <v>8.1</v>
          </cell>
          <cell r="F5281">
            <v>8.25</v>
          </cell>
          <cell r="G5281">
            <v>8.4600000000000009</v>
          </cell>
          <cell r="H5281">
            <v>9.06</v>
          </cell>
          <cell r="I5281">
            <v>9.66</v>
          </cell>
        </row>
        <row r="5282">
          <cell r="A5282">
            <v>131800</v>
          </cell>
          <cell r="B5282" t="str">
            <v/>
          </cell>
          <cell r="C5282">
            <v>7.5</v>
          </cell>
          <cell r="D5282">
            <v>0.6</v>
          </cell>
          <cell r="E5282">
            <v>8.1</v>
          </cell>
          <cell r="F5282">
            <v>8.25</v>
          </cell>
          <cell r="G5282">
            <v>8.4600000000000009</v>
          </cell>
          <cell r="H5282">
            <v>9.06</v>
          </cell>
          <cell r="I5282">
            <v>9.66</v>
          </cell>
        </row>
        <row r="5283">
          <cell r="A5283">
            <v>131808.67000000001</v>
          </cell>
          <cell r="B5283" t="str">
            <v>PY - MSE</v>
          </cell>
          <cell r="C5283">
            <v>7.5</v>
          </cell>
          <cell r="D5283">
            <v>0.6</v>
          </cell>
          <cell r="E5283">
            <v>8.1</v>
          </cell>
          <cell r="F5283">
            <v>8.25</v>
          </cell>
          <cell r="G5283">
            <v>8.4600000000000009</v>
          </cell>
          <cell r="H5283">
            <v>9.06</v>
          </cell>
          <cell r="I5283">
            <v>9.66</v>
          </cell>
        </row>
        <row r="5284">
          <cell r="A5284">
            <v>131810</v>
          </cell>
          <cell r="B5284" t="str">
            <v/>
          </cell>
          <cell r="C5284">
            <v>7.5</v>
          </cell>
          <cell r="D5284">
            <v>0.56999999999999995</v>
          </cell>
          <cell r="E5284">
            <v>8.07</v>
          </cell>
          <cell r="F5284">
            <v>8.2200000000000006</v>
          </cell>
          <cell r="G5284">
            <v>8.4300000000000015</v>
          </cell>
          <cell r="H5284">
            <v>9.0300000000000011</v>
          </cell>
          <cell r="I5284">
            <v>9.6300000000000008</v>
          </cell>
        </row>
        <row r="5285">
          <cell r="A5285">
            <v>131820</v>
          </cell>
          <cell r="B5285" t="str">
            <v/>
          </cell>
          <cell r="C5285">
            <v>7.5</v>
          </cell>
          <cell r="D5285">
            <v>0.37</v>
          </cell>
          <cell r="E5285">
            <v>7.87</v>
          </cell>
          <cell r="F5285">
            <v>8.02</v>
          </cell>
          <cell r="G5285">
            <v>8.23</v>
          </cell>
          <cell r="H5285">
            <v>8.83</v>
          </cell>
          <cell r="I5285">
            <v>9.43</v>
          </cell>
        </row>
        <row r="5286">
          <cell r="A5286">
            <v>131823.67000000001</v>
          </cell>
          <cell r="B5286" t="str">
            <v>PT</v>
          </cell>
          <cell r="C5286">
            <v>7.5</v>
          </cell>
          <cell r="D5286">
            <v>0.3</v>
          </cell>
          <cell r="E5286">
            <v>7.8</v>
          </cell>
          <cell r="F5286">
            <v>7.95</v>
          </cell>
          <cell r="G5286">
            <v>8.16</v>
          </cell>
          <cell r="H5286">
            <v>8.76</v>
          </cell>
          <cell r="I5286">
            <v>9.36</v>
          </cell>
        </row>
        <row r="5287">
          <cell r="A5287">
            <v>131830</v>
          </cell>
          <cell r="B5287" t="str">
            <v/>
          </cell>
          <cell r="C5287">
            <v>7.5</v>
          </cell>
          <cell r="D5287">
            <v>0.17</v>
          </cell>
          <cell r="E5287">
            <v>7.67</v>
          </cell>
          <cell r="F5287">
            <v>7.82</v>
          </cell>
          <cell r="G5287">
            <v>8.0300000000000011</v>
          </cell>
          <cell r="H5287">
            <v>8.6300000000000008</v>
          </cell>
          <cell r="I5287">
            <v>9.23</v>
          </cell>
        </row>
        <row r="5288">
          <cell r="A5288">
            <v>131838.67000000001</v>
          </cell>
          <cell r="B5288" t="str">
            <v>PX</v>
          </cell>
          <cell r="C5288">
            <v>7.5</v>
          </cell>
          <cell r="D5288">
            <v>0</v>
          </cell>
          <cell r="E5288">
            <v>7.5</v>
          </cell>
          <cell r="F5288">
            <v>7.65</v>
          </cell>
          <cell r="G5288">
            <v>7.86</v>
          </cell>
          <cell r="H5288">
            <v>8.4600000000000009</v>
          </cell>
          <cell r="I5288">
            <v>9.06</v>
          </cell>
        </row>
        <row r="5289">
          <cell r="A5289">
            <v>131840</v>
          </cell>
          <cell r="B5289" t="str">
            <v/>
          </cell>
          <cell r="C5289">
            <v>7.5</v>
          </cell>
          <cell r="D5289">
            <v>0</v>
          </cell>
          <cell r="E5289">
            <v>7.5</v>
          </cell>
          <cell r="F5289">
            <v>7.65</v>
          </cell>
          <cell r="G5289">
            <v>7.86</v>
          </cell>
          <cell r="H5289">
            <v>8.4600000000000009</v>
          </cell>
          <cell r="I5289">
            <v>9.06</v>
          </cell>
        </row>
        <row r="5290">
          <cell r="A5290">
            <v>131850</v>
          </cell>
          <cell r="B5290" t="str">
            <v/>
          </cell>
          <cell r="C5290">
            <v>7.5</v>
          </cell>
          <cell r="D5290">
            <v>0</v>
          </cell>
          <cell r="E5290">
            <v>7.5</v>
          </cell>
          <cell r="F5290">
            <v>7.65</v>
          </cell>
          <cell r="G5290">
            <v>7.86</v>
          </cell>
          <cell r="H5290">
            <v>8.4600000000000009</v>
          </cell>
          <cell r="I5290">
            <v>9.06</v>
          </cell>
        </row>
        <row r="5291">
          <cell r="A5291">
            <v>131860</v>
          </cell>
          <cell r="B5291" t="str">
            <v/>
          </cell>
          <cell r="C5291">
            <v>7.5</v>
          </cell>
          <cell r="D5291">
            <v>0</v>
          </cell>
          <cell r="E5291">
            <v>7.5</v>
          </cell>
          <cell r="F5291">
            <v>7.65</v>
          </cell>
          <cell r="G5291">
            <v>7.86</v>
          </cell>
          <cell r="H5291">
            <v>8.4600000000000009</v>
          </cell>
          <cell r="I5291">
            <v>9.06</v>
          </cell>
        </row>
        <row r="5292">
          <cell r="A5292">
            <v>131868.67000000001</v>
          </cell>
          <cell r="B5292" t="str">
            <v>BS</v>
          </cell>
          <cell r="C5292">
            <v>7.5</v>
          </cell>
          <cell r="D5292">
            <v>0</v>
          </cell>
          <cell r="E5292">
            <v>7.5</v>
          </cell>
          <cell r="F5292">
            <v>7.65</v>
          </cell>
          <cell r="G5292">
            <v>7.86</v>
          </cell>
          <cell r="H5292">
            <v>8.4600000000000009</v>
          </cell>
          <cell r="I5292">
            <v>9.06</v>
          </cell>
        </row>
        <row r="5293">
          <cell r="A5293">
            <v>131870</v>
          </cell>
          <cell r="B5293" t="str">
            <v/>
          </cell>
          <cell r="C5293">
            <v>7.5</v>
          </cell>
          <cell r="D5293">
            <v>0</v>
          </cell>
          <cell r="E5293">
            <v>7.5</v>
          </cell>
          <cell r="F5293">
            <v>7.65</v>
          </cell>
          <cell r="G5293">
            <v>7.86</v>
          </cell>
          <cell r="H5293">
            <v>8.4600000000000009</v>
          </cell>
          <cell r="I5293">
            <v>9.06</v>
          </cell>
        </row>
        <row r="5294">
          <cell r="A5294">
            <v>131880</v>
          </cell>
          <cell r="B5294" t="str">
            <v/>
          </cell>
          <cell r="C5294">
            <v>7.5</v>
          </cell>
          <cell r="D5294">
            <v>0</v>
          </cell>
          <cell r="E5294">
            <v>7.5</v>
          </cell>
          <cell r="F5294">
            <v>7.65</v>
          </cell>
          <cell r="G5294">
            <v>7.86</v>
          </cell>
          <cell r="H5294">
            <v>8.4600000000000009</v>
          </cell>
          <cell r="I5294">
            <v>9.06</v>
          </cell>
        </row>
        <row r="5295">
          <cell r="A5295">
            <v>131890</v>
          </cell>
          <cell r="B5295" t="str">
            <v/>
          </cell>
          <cell r="C5295">
            <v>7.5</v>
          </cell>
          <cell r="D5295">
            <v>0</v>
          </cell>
          <cell r="E5295">
            <v>7.5</v>
          </cell>
          <cell r="F5295">
            <v>7.65</v>
          </cell>
          <cell r="G5295">
            <v>7.86</v>
          </cell>
          <cell r="H5295">
            <v>8.4600000000000009</v>
          </cell>
          <cell r="I5295">
            <v>9.06</v>
          </cell>
        </row>
        <row r="5296">
          <cell r="A5296">
            <v>131900</v>
          </cell>
          <cell r="B5296" t="str">
            <v/>
          </cell>
          <cell r="C5296">
            <v>7.5</v>
          </cell>
          <cell r="D5296">
            <v>0</v>
          </cell>
          <cell r="E5296">
            <v>7.5</v>
          </cell>
          <cell r="F5296">
            <v>7.65</v>
          </cell>
          <cell r="G5296">
            <v>7.86</v>
          </cell>
          <cell r="H5296">
            <v>8.4600000000000009</v>
          </cell>
          <cell r="I5296">
            <v>9.06</v>
          </cell>
        </row>
        <row r="5297">
          <cell r="A5297">
            <v>131910</v>
          </cell>
          <cell r="B5297" t="str">
            <v/>
          </cell>
          <cell r="C5297">
            <v>7.5</v>
          </cell>
          <cell r="D5297">
            <v>0</v>
          </cell>
          <cell r="E5297">
            <v>7.5</v>
          </cell>
          <cell r="F5297">
            <v>7.65</v>
          </cell>
          <cell r="G5297">
            <v>7.86</v>
          </cell>
          <cell r="H5297">
            <v>8.4600000000000009</v>
          </cell>
          <cell r="I5297">
            <v>9.06</v>
          </cell>
        </row>
        <row r="5298">
          <cell r="A5298">
            <v>131920</v>
          </cell>
          <cell r="B5298" t="str">
            <v/>
          </cell>
          <cell r="C5298">
            <v>7.5</v>
          </cell>
          <cell r="D5298">
            <v>0</v>
          </cell>
          <cell r="E5298">
            <v>7.5</v>
          </cell>
          <cell r="F5298">
            <v>7.65</v>
          </cell>
          <cell r="G5298">
            <v>7.86</v>
          </cell>
          <cell r="H5298">
            <v>8.4600000000000009</v>
          </cell>
          <cell r="I5298">
            <v>9.06</v>
          </cell>
        </row>
        <row r="5299">
          <cell r="A5299">
            <v>131930</v>
          </cell>
          <cell r="B5299" t="str">
            <v/>
          </cell>
          <cell r="C5299">
            <v>7.5</v>
          </cell>
          <cell r="D5299">
            <v>0</v>
          </cell>
          <cell r="E5299">
            <v>7.5</v>
          </cell>
          <cell r="F5299">
            <v>7.65</v>
          </cell>
          <cell r="G5299">
            <v>7.86</v>
          </cell>
          <cell r="H5299">
            <v>8.4600000000000009</v>
          </cell>
          <cell r="I5299">
            <v>9.06</v>
          </cell>
        </row>
        <row r="5300">
          <cell r="A5300">
            <v>131940</v>
          </cell>
          <cell r="B5300" t="str">
            <v/>
          </cell>
          <cell r="C5300">
            <v>7.5</v>
          </cell>
          <cell r="D5300">
            <v>0</v>
          </cell>
          <cell r="E5300">
            <v>7.5</v>
          </cell>
          <cell r="F5300">
            <v>7.65</v>
          </cell>
          <cell r="G5300">
            <v>7.86</v>
          </cell>
          <cell r="H5300">
            <v>8.4600000000000009</v>
          </cell>
          <cell r="I5300">
            <v>9.06</v>
          </cell>
        </row>
        <row r="5301">
          <cell r="A5301">
            <v>131950</v>
          </cell>
          <cell r="B5301" t="str">
            <v/>
          </cell>
          <cell r="C5301">
            <v>7.5</v>
          </cell>
          <cell r="D5301">
            <v>0</v>
          </cell>
          <cell r="E5301">
            <v>7.5</v>
          </cell>
          <cell r="F5301">
            <v>7.65</v>
          </cell>
          <cell r="G5301">
            <v>7.86</v>
          </cell>
          <cell r="H5301">
            <v>8.4600000000000009</v>
          </cell>
          <cell r="I5301">
            <v>9.06</v>
          </cell>
        </row>
        <row r="5302">
          <cell r="A5302">
            <v>131960</v>
          </cell>
          <cell r="B5302" t="str">
            <v/>
          </cell>
          <cell r="C5302">
            <v>7.5</v>
          </cell>
          <cell r="D5302">
            <v>0</v>
          </cell>
          <cell r="E5302">
            <v>7.5</v>
          </cell>
          <cell r="F5302">
            <v>7.65</v>
          </cell>
          <cell r="G5302">
            <v>7.86</v>
          </cell>
          <cell r="H5302">
            <v>8.4600000000000009</v>
          </cell>
          <cell r="I5302">
            <v>9.06</v>
          </cell>
        </row>
        <row r="5303">
          <cell r="A5303">
            <v>131970</v>
          </cell>
          <cell r="B5303" t="str">
            <v/>
          </cell>
          <cell r="C5303">
            <v>7.5</v>
          </cell>
          <cell r="D5303">
            <v>0</v>
          </cell>
          <cell r="E5303">
            <v>7.5</v>
          </cell>
          <cell r="F5303">
            <v>7.65</v>
          </cell>
          <cell r="G5303">
            <v>7.86</v>
          </cell>
          <cell r="H5303">
            <v>8.4600000000000009</v>
          </cell>
          <cell r="I5303">
            <v>9.06</v>
          </cell>
        </row>
        <row r="5304">
          <cell r="A5304">
            <v>131980</v>
          </cell>
          <cell r="B5304" t="str">
            <v/>
          </cell>
          <cell r="C5304">
            <v>7.5</v>
          </cell>
          <cell r="D5304">
            <v>0</v>
          </cell>
          <cell r="E5304">
            <v>7.5</v>
          </cell>
          <cell r="F5304">
            <v>7.65</v>
          </cell>
          <cell r="G5304">
            <v>7.86</v>
          </cell>
          <cell r="H5304">
            <v>8.4600000000000009</v>
          </cell>
          <cell r="I5304">
            <v>9.06</v>
          </cell>
        </row>
        <row r="5305">
          <cell r="A5305">
            <v>131990</v>
          </cell>
          <cell r="B5305" t="str">
            <v/>
          </cell>
          <cell r="C5305">
            <v>7.5</v>
          </cell>
          <cell r="D5305">
            <v>0</v>
          </cell>
          <cell r="E5305">
            <v>7.5</v>
          </cell>
          <cell r="F5305">
            <v>7.65</v>
          </cell>
          <cell r="G5305">
            <v>7.86</v>
          </cell>
          <cell r="H5305">
            <v>8.4600000000000009</v>
          </cell>
          <cell r="I5305">
            <v>9.06</v>
          </cell>
        </row>
        <row r="5306">
          <cell r="A5306">
            <v>132000</v>
          </cell>
          <cell r="B5306" t="str">
            <v/>
          </cell>
          <cell r="C5306">
            <v>7.5</v>
          </cell>
          <cell r="D5306">
            <v>0</v>
          </cell>
          <cell r="E5306">
            <v>7.5</v>
          </cell>
          <cell r="F5306">
            <v>7.65</v>
          </cell>
          <cell r="G5306">
            <v>7.86</v>
          </cell>
          <cell r="H5306">
            <v>8.4600000000000009</v>
          </cell>
          <cell r="I5306">
            <v>9.06</v>
          </cell>
        </row>
        <row r="5325">
          <cell r="A5325">
            <v>132000</v>
          </cell>
          <cell r="B5325" t="str">
            <v/>
          </cell>
          <cell r="C5325">
            <v>7.5</v>
          </cell>
          <cell r="D5325">
            <v>0</v>
          </cell>
          <cell r="E5325">
            <v>7.5</v>
          </cell>
          <cell r="F5325">
            <v>7.65</v>
          </cell>
          <cell r="G5325">
            <v>7.86</v>
          </cell>
          <cell r="H5325">
            <v>8.4600000000000009</v>
          </cell>
          <cell r="I5325">
            <v>9.06</v>
          </cell>
        </row>
        <row r="5326">
          <cell r="A5326">
            <v>132010</v>
          </cell>
          <cell r="B5326" t="str">
            <v/>
          </cell>
          <cell r="C5326">
            <v>7.5</v>
          </cell>
          <cell r="D5326">
            <v>0</v>
          </cell>
          <cell r="E5326">
            <v>7.5</v>
          </cell>
          <cell r="F5326">
            <v>7.65</v>
          </cell>
          <cell r="G5326">
            <v>7.86</v>
          </cell>
          <cell r="H5326">
            <v>8.4600000000000009</v>
          </cell>
          <cell r="I5326">
            <v>9.06</v>
          </cell>
        </row>
        <row r="5327">
          <cell r="A5327">
            <v>132020</v>
          </cell>
          <cell r="B5327" t="str">
            <v/>
          </cell>
          <cell r="C5327">
            <v>7.5</v>
          </cell>
          <cell r="D5327">
            <v>0</v>
          </cell>
          <cell r="E5327">
            <v>7.5</v>
          </cell>
          <cell r="F5327">
            <v>7.65</v>
          </cell>
          <cell r="G5327">
            <v>7.86</v>
          </cell>
          <cell r="H5327">
            <v>8.4600000000000009</v>
          </cell>
          <cell r="I5327">
            <v>9.06</v>
          </cell>
        </row>
        <row r="5328">
          <cell r="A5328">
            <v>132030</v>
          </cell>
          <cell r="B5328" t="str">
            <v/>
          </cell>
          <cell r="C5328">
            <v>7.5</v>
          </cell>
          <cell r="D5328">
            <v>0</v>
          </cell>
          <cell r="E5328">
            <v>7.5</v>
          </cell>
          <cell r="F5328">
            <v>7.65</v>
          </cell>
          <cell r="G5328">
            <v>7.86</v>
          </cell>
          <cell r="H5328">
            <v>8.4600000000000009</v>
          </cell>
          <cell r="I5328">
            <v>9.06</v>
          </cell>
        </row>
        <row r="5329">
          <cell r="A5329">
            <v>132040</v>
          </cell>
          <cell r="B5329" t="str">
            <v/>
          </cell>
          <cell r="C5329">
            <v>7.5</v>
          </cell>
          <cell r="D5329">
            <v>0</v>
          </cell>
          <cell r="E5329">
            <v>7.5</v>
          </cell>
          <cell r="F5329">
            <v>7.65</v>
          </cell>
          <cell r="G5329">
            <v>7.86</v>
          </cell>
          <cell r="H5329">
            <v>8.4600000000000009</v>
          </cell>
          <cell r="I5329">
            <v>9.06</v>
          </cell>
        </row>
        <row r="5330">
          <cell r="A5330">
            <v>132050</v>
          </cell>
          <cell r="B5330" t="str">
            <v/>
          </cell>
          <cell r="C5330">
            <v>7.5</v>
          </cell>
          <cell r="D5330">
            <v>0</v>
          </cell>
          <cell r="E5330">
            <v>7.5</v>
          </cell>
          <cell r="F5330">
            <v>7.65</v>
          </cell>
          <cell r="G5330">
            <v>7.86</v>
          </cell>
          <cell r="H5330">
            <v>8.4600000000000009</v>
          </cell>
          <cell r="I5330">
            <v>9.06</v>
          </cell>
        </row>
        <row r="5331">
          <cell r="A5331">
            <v>132060</v>
          </cell>
          <cell r="B5331" t="str">
            <v/>
          </cell>
          <cell r="C5331">
            <v>7.5</v>
          </cell>
          <cell r="D5331">
            <v>0</v>
          </cell>
          <cell r="E5331">
            <v>7.5</v>
          </cell>
          <cell r="F5331">
            <v>7.65</v>
          </cell>
          <cell r="G5331">
            <v>7.86</v>
          </cell>
          <cell r="H5331">
            <v>8.4600000000000009</v>
          </cell>
          <cell r="I5331">
            <v>9.06</v>
          </cell>
        </row>
        <row r="5332">
          <cell r="A5332">
            <v>132070</v>
          </cell>
          <cell r="B5332" t="str">
            <v/>
          </cell>
          <cell r="C5332">
            <v>7.5</v>
          </cell>
          <cell r="D5332">
            <v>0</v>
          </cell>
          <cell r="E5332">
            <v>7.5</v>
          </cell>
          <cell r="F5332">
            <v>7.65</v>
          </cell>
          <cell r="G5332">
            <v>7.86</v>
          </cell>
          <cell r="H5332">
            <v>8.4600000000000009</v>
          </cell>
          <cell r="I5332">
            <v>9.06</v>
          </cell>
        </row>
        <row r="5333">
          <cell r="A5333">
            <v>132080</v>
          </cell>
          <cell r="B5333" t="str">
            <v/>
          </cell>
          <cell r="C5333">
            <v>7.5</v>
          </cell>
          <cell r="D5333">
            <v>0</v>
          </cell>
          <cell r="E5333">
            <v>7.5</v>
          </cell>
          <cell r="F5333">
            <v>7.65</v>
          </cell>
          <cell r="G5333">
            <v>7.86</v>
          </cell>
          <cell r="H5333">
            <v>8.4600000000000009</v>
          </cell>
          <cell r="I5333">
            <v>9.06</v>
          </cell>
        </row>
        <row r="5334">
          <cell r="A5334">
            <v>132090</v>
          </cell>
          <cell r="B5334" t="str">
            <v/>
          </cell>
          <cell r="C5334">
            <v>7.5</v>
          </cell>
          <cell r="D5334">
            <v>0</v>
          </cell>
          <cell r="E5334">
            <v>7.5</v>
          </cell>
          <cell r="F5334">
            <v>7.65</v>
          </cell>
          <cell r="G5334">
            <v>7.86</v>
          </cell>
          <cell r="H5334">
            <v>8.4600000000000009</v>
          </cell>
          <cell r="I5334">
            <v>9.06</v>
          </cell>
        </row>
        <row r="5335">
          <cell r="A5335">
            <v>132100</v>
          </cell>
          <cell r="B5335" t="str">
            <v/>
          </cell>
          <cell r="C5335">
            <v>7.5</v>
          </cell>
          <cell r="D5335">
            <v>0</v>
          </cell>
          <cell r="E5335">
            <v>7.5</v>
          </cell>
          <cell r="F5335">
            <v>7.65</v>
          </cell>
          <cell r="G5335">
            <v>7.86</v>
          </cell>
          <cell r="H5335">
            <v>8.4600000000000009</v>
          </cell>
          <cell r="I5335">
            <v>9.06</v>
          </cell>
        </row>
        <row r="5336">
          <cell r="A5336">
            <v>132110</v>
          </cell>
          <cell r="B5336" t="str">
            <v/>
          </cell>
          <cell r="C5336">
            <v>7.5</v>
          </cell>
          <cell r="D5336">
            <v>0</v>
          </cell>
          <cell r="E5336">
            <v>7.5</v>
          </cell>
          <cell r="F5336">
            <v>7.65</v>
          </cell>
          <cell r="G5336">
            <v>7.86</v>
          </cell>
          <cell r="H5336">
            <v>8.4600000000000009</v>
          </cell>
          <cell r="I5336">
            <v>9.06</v>
          </cell>
        </row>
        <row r="5337">
          <cell r="A5337">
            <v>132120</v>
          </cell>
          <cell r="B5337" t="str">
            <v/>
          </cell>
          <cell r="C5337">
            <v>7.5</v>
          </cell>
          <cell r="D5337">
            <v>0</v>
          </cell>
          <cell r="E5337">
            <v>7.5</v>
          </cell>
          <cell r="F5337">
            <v>7.65</v>
          </cell>
          <cell r="G5337">
            <v>7.86</v>
          </cell>
          <cell r="H5337">
            <v>8.4600000000000009</v>
          </cell>
          <cell r="I5337">
            <v>9.06</v>
          </cell>
        </row>
        <row r="5338">
          <cell r="A5338">
            <v>132130</v>
          </cell>
          <cell r="B5338" t="str">
            <v/>
          </cell>
          <cell r="C5338">
            <v>7.5</v>
          </cell>
          <cell r="D5338">
            <v>0</v>
          </cell>
          <cell r="E5338">
            <v>7.5</v>
          </cell>
          <cell r="F5338">
            <v>7.65</v>
          </cell>
          <cell r="G5338">
            <v>7.86</v>
          </cell>
          <cell r="H5338">
            <v>8.4600000000000009</v>
          </cell>
          <cell r="I5338">
            <v>9.06</v>
          </cell>
        </row>
        <row r="5339">
          <cell r="A5339">
            <v>132140</v>
          </cell>
          <cell r="B5339" t="str">
            <v/>
          </cell>
          <cell r="C5339">
            <v>7.5</v>
          </cell>
          <cell r="D5339">
            <v>0</v>
          </cell>
          <cell r="E5339">
            <v>7.5</v>
          </cell>
          <cell r="F5339">
            <v>7.65</v>
          </cell>
          <cell r="G5339">
            <v>7.86</v>
          </cell>
          <cell r="H5339">
            <v>8.4600000000000009</v>
          </cell>
          <cell r="I5339">
            <v>9.06</v>
          </cell>
        </row>
        <row r="5340">
          <cell r="A5340">
            <v>132150</v>
          </cell>
          <cell r="B5340" t="str">
            <v/>
          </cell>
          <cell r="C5340">
            <v>7.5</v>
          </cell>
          <cell r="D5340">
            <v>0</v>
          </cell>
          <cell r="E5340">
            <v>7.5</v>
          </cell>
          <cell r="F5340">
            <v>7.65</v>
          </cell>
          <cell r="G5340">
            <v>7.86</v>
          </cell>
          <cell r="H5340">
            <v>8.4600000000000009</v>
          </cell>
          <cell r="I5340">
            <v>9.06</v>
          </cell>
        </row>
        <row r="5341">
          <cell r="A5341">
            <v>132160</v>
          </cell>
          <cell r="B5341" t="str">
            <v/>
          </cell>
          <cell r="C5341">
            <v>7.5</v>
          </cell>
          <cell r="D5341">
            <v>0</v>
          </cell>
          <cell r="E5341">
            <v>7.5</v>
          </cell>
          <cell r="F5341">
            <v>7.65</v>
          </cell>
          <cell r="G5341">
            <v>7.86</v>
          </cell>
          <cell r="H5341">
            <v>8.4600000000000009</v>
          </cell>
          <cell r="I5341">
            <v>9.06</v>
          </cell>
        </row>
        <row r="5342">
          <cell r="A5342">
            <v>132170</v>
          </cell>
          <cell r="B5342" t="str">
            <v/>
          </cell>
          <cell r="C5342">
            <v>7.5</v>
          </cell>
          <cell r="D5342">
            <v>0</v>
          </cell>
          <cell r="E5342">
            <v>7.5</v>
          </cell>
          <cell r="F5342">
            <v>7.65</v>
          </cell>
          <cell r="G5342">
            <v>7.86</v>
          </cell>
          <cell r="H5342">
            <v>8.4600000000000009</v>
          </cell>
          <cell r="I5342">
            <v>9.06</v>
          </cell>
        </row>
        <row r="5343">
          <cell r="A5343">
            <v>132180</v>
          </cell>
          <cell r="B5343" t="str">
            <v/>
          </cell>
          <cell r="C5343">
            <v>7.5</v>
          </cell>
          <cell r="D5343">
            <v>0</v>
          </cell>
          <cell r="E5343">
            <v>7.5</v>
          </cell>
          <cell r="F5343">
            <v>7.65</v>
          </cell>
          <cell r="G5343">
            <v>7.86</v>
          </cell>
          <cell r="H5343">
            <v>8.4600000000000009</v>
          </cell>
          <cell r="I5343">
            <v>9.06</v>
          </cell>
        </row>
        <row r="5344">
          <cell r="A5344">
            <v>132190</v>
          </cell>
          <cell r="B5344" t="str">
            <v/>
          </cell>
          <cell r="C5344">
            <v>7.5</v>
          </cell>
          <cell r="D5344">
            <v>0</v>
          </cell>
          <cell r="E5344">
            <v>7.5</v>
          </cell>
          <cell r="F5344">
            <v>7.65</v>
          </cell>
          <cell r="G5344">
            <v>7.86</v>
          </cell>
          <cell r="H5344">
            <v>8.4600000000000009</v>
          </cell>
          <cell r="I5344">
            <v>9.06</v>
          </cell>
        </row>
        <row r="5345">
          <cell r="A5345">
            <v>132200</v>
          </cell>
          <cell r="B5345" t="str">
            <v/>
          </cell>
          <cell r="C5345">
            <v>7.5</v>
          </cell>
          <cell r="D5345">
            <v>0</v>
          </cell>
          <cell r="E5345">
            <v>7.5</v>
          </cell>
          <cell r="F5345">
            <v>7.65</v>
          </cell>
          <cell r="G5345">
            <v>7.86</v>
          </cell>
          <cell r="H5345">
            <v>8.4600000000000009</v>
          </cell>
          <cell r="I5345">
            <v>9.06</v>
          </cell>
        </row>
        <row r="5346">
          <cell r="A5346">
            <v>132210</v>
          </cell>
          <cell r="B5346" t="str">
            <v/>
          </cell>
          <cell r="C5346">
            <v>7.5</v>
          </cell>
          <cell r="D5346">
            <v>0</v>
          </cell>
          <cell r="E5346">
            <v>7.5</v>
          </cell>
          <cell r="F5346">
            <v>7.65</v>
          </cell>
          <cell r="G5346">
            <v>7.86</v>
          </cell>
          <cell r="H5346">
            <v>8.4600000000000009</v>
          </cell>
          <cell r="I5346">
            <v>9.06</v>
          </cell>
        </row>
        <row r="5347">
          <cell r="A5347">
            <v>132220</v>
          </cell>
          <cell r="B5347" t="str">
            <v/>
          </cell>
          <cell r="C5347">
            <v>7.5</v>
          </cell>
          <cell r="D5347">
            <v>0</v>
          </cell>
          <cell r="E5347">
            <v>7.5</v>
          </cell>
          <cell r="F5347">
            <v>7.65</v>
          </cell>
          <cell r="G5347">
            <v>7.86</v>
          </cell>
          <cell r="H5347">
            <v>8.4600000000000009</v>
          </cell>
          <cell r="I5347">
            <v>9.06</v>
          </cell>
        </row>
        <row r="5348">
          <cell r="A5348">
            <v>132230</v>
          </cell>
          <cell r="B5348" t="str">
            <v/>
          </cell>
          <cell r="C5348">
            <v>7.5</v>
          </cell>
          <cell r="D5348">
            <v>0</v>
          </cell>
          <cell r="E5348">
            <v>7.5</v>
          </cell>
          <cell r="F5348">
            <v>7.65</v>
          </cell>
          <cell r="G5348">
            <v>7.86</v>
          </cell>
          <cell r="H5348">
            <v>8.4600000000000009</v>
          </cell>
          <cell r="I5348">
            <v>9.06</v>
          </cell>
        </row>
        <row r="5349">
          <cell r="A5349">
            <v>132240</v>
          </cell>
          <cell r="B5349" t="str">
            <v/>
          </cell>
          <cell r="C5349">
            <v>7.5</v>
          </cell>
          <cell r="D5349">
            <v>0</v>
          </cell>
          <cell r="E5349">
            <v>7.5</v>
          </cell>
          <cell r="F5349">
            <v>7.65</v>
          </cell>
          <cell r="G5349">
            <v>7.86</v>
          </cell>
          <cell r="H5349">
            <v>8.4600000000000009</v>
          </cell>
          <cell r="I5349">
            <v>9.06</v>
          </cell>
        </row>
        <row r="5350">
          <cell r="A5350">
            <v>132250</v>
          </cell>
          <cell r="B5350" t="str">
            <v/>
          </cell>
          <cell r="C5350">
            <v>7.5</v>
          </cell>
          <cell r="D5350">
            <v>0</v>
          </cell>
          <cell r="E5350">
            <v>7.5</v>
          </cell>
          <cell r="F5350">
            <v>7.65</v>
          </cell>
          <cell r="G5350">
            <v>7.86</v>
          </cell>
          <cell r="H5350">
            <v>8.4600000000000009</v>
          </cell>
          <cell r="I5350">
            <v>9.06</v>
          </cell>
        </row>
        <row r="5351">
          <cell r="A5351">
            <v>132260</v>
          </cell>
          <cell r="B5351" t="str">
            <v/>
          </cell>
          <cell r="C5351">
            <v>7.5</v>
          </cell>
          <cell r="D5351">
            <v>0</v>
          </cell>
          <cell r="E5351">
            <v>7.5</v>
          </cell>
          <cell r="F5351">
            <v>7.65</v>
          </cell>
          <cell r="G5351">
            <v>7.86</v>
          </cell>
          <cell r="H5351">
            <v>8.4600000000000009</v>
          </cell>
          <cell r="I5351">
            <v>9.06</v>
          </cell>
        </row>
        <row r="5352">
          <cell r="A5352">
            <v>132270</v>
          </cell>
          <cell r="B5352" t="str">
            <v/>
          </cell>
          <cell r="C5352">
            <v>7.5</v>
          </cell>
          <cell r="D5352">
            <v>0</v>
          </cell>
          <cell r="E5352">
            <v>7.5</v>
          </cell>
          <cell r="F5352">
            <v>7.65</v>
          </cell>
          <cell r="G5352">
            <v>7.86</v>
          </cell>
          <cell r="H5352">
            <v>8.4600000000000009</v>
          </cell>
          <cell r="I5352">
            <v>9.06</v>
          </cell>
        </row>
        <row r="5353">
          <cell r="A5353">
            <v>132280</v>
          </cell>
          <cell r="B5353" t="str">
            <v/>
          </cell>
          <cell r="C5353">
            <v>7.5</v>
          </cell>
          <cell r="D5353">
            <v>0</v>
          </cell>
          <cell r="E5353">
            <v>7.5</v>
          </cell>
          <cell r="F5353">
            <v>7.65</v>
          </cell>
          <cell r="G5353">
            <v>7.86</v>
          </cell>
          <cell r="H5353">
            <v>8.4600000000000009</v>
          </cell>
          <cell r="I5353">
            <v>9.06</v>
          </cell>
        </row>
        <row r="5354">
          <cell r="A5354">
            <v>132290</v>
          </cell>
          <cell r="B5354" t="str">
            <v/>
          </cell>
          <cell r="C5354">
            <v>7.5</v>
          </cell>
          <cell r="D5354">
            <v>0</v>
          </cell>
          <cell r="E5354">
            <v>7.5</v>
          </cell>
          <cell r="F5354">
            <v>7.65</v>
          </cell>
          <cell r="G5354">
            <v>7.86</v>
          </cell>
          <cell r="H5354">
            <v>8.4600000000000009</v>
          </cell>
          <cell r="I5354">
            <v>9.06</v>
          </cell>
        </row>
        <row r="5355">
          <cell r="A5355">
            <v>132300</v>
          </cell>
          <cell r="B5355" t="str">
            <v/>
          </cell>
          <cell r="C5355">
            <v>7.5</v>
          </cell>
          <cell r="D5355">
            <v>0</v>
          </cell>
          <cell r="E5355">
            <v>7.5</v>
          </cell>
          <cell r="F5355">
            <v>7.65</v>
          </cell>
          <cell r="G5355">
            <v>7.86</v>
          </cell>
          <cell r="H5355">
            <v>8.4600000000000009</v>
          </cell>
          <cell r="I5355">
            <v>9.06</v>
          </cell>
        </row>
        <row r="5356">
          <cell r="A5356">
            <v>132310</v>
          </cell>
          <cell r="B5356" t="str">
            <v/>
          </cell>
          <cell r="C5356">
            <v>7.5</v>
          </cell>
          <cell r="D5356">
            <v>0</v>
          </cell>
          <cell r="E5356">
            <v>7.5</v>
          </cell>
          <cell r="F5356">
            <v>7.65</v>
          </cell>
          <cell r="G5356">
            <v>7.86</v>
          </cell>
          <cell r="H5356">
            <v>8.4600000000000009</v>
          </cell>
          <cell r="I5356">
            <v>9.06</v>
          </cell>
        </row>
        <row r="5357">
          <cell r="A5357">
            <v>132320</v>
          </cell>
          <cell r="B5357" t="str">
            <v/>
          </cell>
          <cell r="C5357">
            <v>7.5</v>
          </cell>
          <cell r="D5357">
            <v>0</v>
          </cell>
          <cell r="E5357">
            <v>7.5</v>
          </cell>
          <cell r="F5357">
            <v>7.65</v>
          </cell>
          <cell r="G5357">
            <v>7.86</v>
          </cell>
          <cell r="H5357">
            <v>8.4600000000000009</v>
          </cell>
          <cell r="I5357">
            <v>9.06</v>
          </cell>
        </row>
        <row r="5358">
          <cell r="A5358">
            <v>132330</v>
          </cell>
          <cell r="B5358" t="str">
            <v/>
          </cell>
          <cell r="C5358">
            <v>7.5</v>
          </cell>
          <cell r="D5358">
            <v>0</v>
          </cell>
          <cell r="E5358">
            <v>7.5</v>
          </cell>
          <cell r="F5358">
            <v>7.65</v>
          </cell>
          <cell r="G5358">
            <v>7.86</v>
          </cell>
          <cell r="H5358">
            <v>8.4600000000000009</v>
          </cell>
          <cell r="I5358">
            <v>9.06</v>
          </cell>
        </row>
        <row r="5359">
          <cell r="A5359">
            <v>132340</v>
          </cell>
          <cell r="B5359" t="str">
            <v/>
          </cell>
          <cell r="C5359">
            <v>7.5</v>
          </cell>
          <cell r="D5359">
            <v>0</v>
          </cell>
          <cell r="E5359">
            <v>7.5</v>
          </cell>
          <cell r="F5359">
            <v>7.65</v>
          </cell>
          <cell r="G5359">
            <v>7.86</v>
          </cell>
          <cell r="H5359">
            <v>8.4600000000000009</v>
          </cell>
          <cell r="I5359">
            <v>9.06</v>
          </cell>
        </row>
        <row r="5360">
          <cell r="A5360">
            <v>132350</v>
          </cell>
          <cell r="B5360" t="str">
            <v/>
          </cell>
          <cell r="C5360">
            <v>7.5</v>
          </cell>
          <cell r="D5360">
            <v>0</v>
          </cell>
          <cell r="E5360">
            <v>7.5</v>
          </cell>
          <cell r="F5360">
            <v>7.65</v>
          </cell>
          <cell r="G5360">
            <v>7.86</v>
          </cell>
          <cell r="H5360">
            <v>8.4600000000000009</v>
          </cell>
          <cell r="I5360">
            <v>9.06</v>
          </cell>
        </row>
        <row r="5361">
          <cell r="A5361">
            <v>132360</v>
          </cell>
          <cell r="B5361" t="str">
            <v/>
          </cell>
          <cell r="C5361">
            <v>7.5</v>
          </cell>
          <cell r="D5361">
            <v>0</v>
          </cell>
          <cell r="E5361">
            <v>7.5</v>
          </cell>
          <cell r="F5361">
            <v>7.65</v>
          </cell>
          <cell r="G5361">
            <v>7.86</v>
          </cell>
          <cell r="H5361">
            <v>8.4600000000000009</v>
          </cell>
          <cell r="I5361">
            <v>9.06</v>
          </cell>
        </row>
        <row r="5362">
          <cell r="A5362">
            <v>132370</v>
          </cell>
          <cell r="B5362" t="str">
            <v/>
          </cell>
          <cell r="C5362">
            <v>7.5</v>
          </cell>
          <cell r="D5362">
            <v>0</v>
          </cell>
          <cell r="E5362">
            <v>7.5</v>
          </cell>
          <cell r="F5362">
            <v>7.65</v>
          </cell>
          <cell r="G5362">
            <v>7.86</v>
          </cell>
          <cell r="H5362">
            <v>8.4600000000000009</v>
          </cell>
          <cell r="I5362">
            <v>9.06</v>
          </cell>
        </row>
        <row r="5363">
          <cell r="A5363">
            <v>132380</v>
          </cell>
          <cell r="B5363" t="str">
            <v/>
          </cell>
          <cell r="C5363">
            <v>7.5</v>
          </cell>
          <cell r="D5363">
            <v>0</v>
          </cell>
          <cell r="E5363">
            <v>7.5</v>
          </cell>
          <cell r="F5363">
            <v>7.65</v>
          </cell>
          <cell r="G5363">
            <v>7.86</v>
          </cell>
          <cell r="H5363">
            <v>8.4600000000000009</v>
          </cell>
          <cell r="I5363">
            <v>9.06</v>
          </cell>
        </row>
        <row r="5364">
          <cell r="A5364">
            <v>132390</v>
          </cell>
          <cell r="B5364" t="str">
            <v/>
          </cell>
          <cell r="C5364">
            <v>7.5</v>
          </cell>
          <cell r="D5364">
            <v>0</v>
          </cell>
          <cell r="E5364">
            <v>7.5</v>
          </cell>
          <cell r="F5364">
            <v>7.65</v>
          </cell>
          <cell r="G5364">
            <v>7.86</v>
          </cell>
          <cell r="H5364">
            <v>8.4600000000000009</v>
          </cell>
          <cell r="I5364">
            <v>9.06</v>
          </cell>
        </row>
        <row r="5365">
          <cell r="A5365">
            <v>132400</v>
          </cell>
          <cell r="B5365" t="str">
            <v/>
          </cell>
          <cell r="C5365">
            <v>7.5</v>
          </cell>
          <cell r="D5365">
            <v>0</v>
          </cell>
          <cell r="E5365">
            <v>7.5</v>
          </cell>
          <cell r="F5365">
            <v>7.65</v>
          </cell>
          <cell r="G5365">
            <v>7.86</v>
          </cell>
          <cell r="H5365">
            <v>8.4600000000000009</v>
          </cell>
          <cell r="I5365">
            <v>9.06</v>
          </cell>
        </row>
        <row r="5366">
          <cell r="A5366">
            <v>132410</v>
          </cell>
          <cell r="B5366" t="str">
            <v/>
          </cell>
          <cell r="C5366">
            <v>7.5</v>
          </cell>
          <cell r="D5366">
            <v>0</v>
          </cell>
          <cell r="E5366">
            <v>7.5</v>
          </cell>
          <cell r="F5366">
            <v>7.65</v>
          </cell>
          <cell r="G5366">
            <v>7.86</v>
          </cell>
          <cell r="H5366">
            <v>8.4600000000000009</v>
          </cell>
          <cell r="I5366">
            <v>9.06</v>
          </cell>
        </row>
        <row r="5367">
          <cell r="A5367">
            <v>132420</v>
          </cell>
          <cell r="B5367" t="str">
            <v/>
          </cell>
          <cell r="C5367">
            <v>7.5</v>
          </cell>
          <cell r="D5367">
            <v>0</v>
          </cell>
          <cell r="E5367">
            <v>7.5</v>
          </cell>
          <cell r="F5367">
            <v>7.65</v>
          </cell>
          <cell r="G5367">
            <v>7.86</v>
          </cell>
          <cell r="H5367">
            <v>8.4600000000000009</v>
          </cell>
          <cell r="I5367">
            <v>9.06</v>
          </cell>
        </row>
        <row r="5368">
          <cell r="A5368">
            <v>132430</v>
          </cell>
          <cell r="B5368" t="str">
            <v/>
          </cell>
          <cell r="C5368">
            <v>7.5</v>
          </cell>
          <cell r="D5368">
            <v>0</v>
          </cell>
          <cell r="E5368">
            <v>7.5</v>
          </cell>
          <cell r="F5368">
            <v>7.65</v>
          </cell>
          <cell r="G5368">
            <v>7.86</v>
          </cell>
          <cell r="H5368">
            <v>8.4600000000000009</v>
          </cell>
          <cell r="I5368">
            <v>9.06</v>
          </cell>
        </row>
        <row r="5369">
          <cell r="A5369">
            <v>132440</v>
          </cell>
          <cell r="B5369" t="str">
            <v/>
          </cell>
          <cell r="C5369">
            <v>7.5</v>
          </cell>
          <cell r="D5369">
            <v>0</v>
          </cell>
          <cell r="E5369">
            <v>7.5</v>
          </cell>
          <cell r="F5369">
            <v>7.65</v>
          </cell>
          <cell r="G5369">
            <v>7.86</v>
          </cell>
          <cell r="H5369">
            <v>8.4600000000000009</v>
          </cell>
          <cell r="I5369">
            <v>9.06</v>
          </cell>
        </row>
        <row r="5370">
          <cell r="A5370">
            <v>132450</v>
          </cell>
          <cell r="B5370" t="str">
            <v/>
          </cell>
          <cell r="C5370">
            <v>7.5</v>
          </cell>
          <cell r="D5370">
            <v>0</v>
          </cell>
          <cell r="E5370">
            <v>7.5</v>
          </cell>
          <cell r="F5370">
            <v>7.65</v>
          </cell>
          <cell r="G5370">
            <v>7.86</v>
          </cell>
          <cell r="H5370">
            <v>8.4600000000000009</v>
          </cell>
          <cell r="I5370">
            <v>9.06</v>
          </cell>
        </row>
        <row r="5371">
          <cell r="A5371">
            <v>132460</v>
          </cell>
          <cell r="B5371" t="str">
            <v/>
          </cell>
          <cell r="C5371">
            <v>7.5</v>
          </cell>
          <cell r="D5371">
            <v>0</v>
          </cell>
          <cell r="E5371">
            <v>7.5</v>
          </cell>
          <cell r="F5371">
            <v>7.65</v>
          </cell>
          <cell r="G5371">
            <v>7.86</v>
          </cell>
          <cell r="H5371">
            <v>8.4600000000000009</v>
          </cell>
          <cell r="I5371">
            <v>9.06</v>
          </cell>
        </row>
        <row r="5372">
          <cell r="A5372">
            <v>132470</v>
          </cell>
          <cell r="B5372" t="str">
            <v/>
          </cell>
          <cell r="C5372">
            <v>7.5</v>
          </cell>
          <cell r="D5372">
            <v>0</v>
          </cell>
          <cell r="E5372">
            <v>7.5</v>
          </cell>
          <cell r="F5372">
            <v>7.65</v>
          </cell>
          <cell r="G5372">
            <v>7.86</v>
          </cell>
          <cell r="H5372">
            <v>8.4600000000000009</v>
          </cell>
          <cell r="I5372">
            <v>9.06</v>
          </cell>
        </row>
        <row r="5373">
          <cell r="A5373">
            <v>132480</v>
          </cell>
          <cell r="B5373" t="str">
            <v/>
          </cell>
          <cell r="C5373">
            <v>7.5</v>
          </cell>
          <cell r="D5373">
            <v>0</v>
          </cell>
          <cell r="E5373">
            <v>7.5</v>
          </cell>
          <cell r="F5373">
            <v>7.65</v>
          </cell>
          <cell r="G5373">
            <v>7.86</v>
          </cell>
          <cell r="H5373">
            <v>8.4600000000000009</v>
          </cell>
          <cell r="I5373">
            <v>9.06</v>
          </cell>
        </row>
        <row r="5374">
          <cell r="A5374">
            <v>132490</v>
          </cell>
          <cell r="B5374" t="str">
            <v/>
          </cell>
          <cell r="C5374">
            <v>7.5</v>
          </cell>
          <cell r="D5374">
            <v>0</v>
          </cell>
          <cell r="E5374">
            <v>7.5</v>
          </cell>
          <cell r="F5374">
            <v>7.65</v>
          </cell>
          <cell r="G5374">
            <v>7.86</v>
          </cell>
          <cell r="H5374">
            <v>8.4600000000000009</v>
          </cell>
          <cell r="I5374">
            <v>9.06</v>
          </cell>
        </row>
        <row r="5375">
          <cell r="A5375">
            <v>132500</v>
          </cell>
          <cell r="B5375" t="str">
            <v/>
          </cell>
          <cell r="C5375">
            <v>7.5</v>
          </cell>
          <cell r="D5375">
            <v>0</v>
          </cell>
          <cell r="E5375">
            <v>7.5</v>
          </cell>
          <cell r="F5375">
            <v>7.65</v>
          </cell>
          <cell r="G5375">
            <v>7.86</v>
          </cell>
          <cell r="H5375">
            <v>8.4600000000000009</v>
          </cell>
          <cell r="I5375">
            <v>9.06</v>
          </cell>
        </row>
        <row r="5376">
          <cell r="A5376">
            <v>132510</v>
          </cell>
          <cell r="B5376" t="str">
            <v/>
          </cell>
          <cell r="C5376">
            <v>7.5</v>
          </cell>
          <cell r="D5376">
            <v>0</v>
          </cell>
          <cell r="E5376">
            <v>7.5</v>
          </cell>
          <cell r="F5376">
            <v>7.65</v>
          </cell>
          <cell r="G5376">
            <v>7.86</v>
          </cell>
          <cell r="H5376">
            <v>8.4600000000000009</v>
          </cell>
          <cell r="I5376">
            <v>9.06</v>
          </cell>
        </row>
        <row r="5377">
          <cell r="A5377">
            <v>132520</v>
          </cell>
          <cell r="B5377" t="str">
            <v/>
          </cell>
          <cell r="C5377">
            <v>7.5</v>
          </cell>
          <cell r="D5377">
            <v>0</v>
          </cell>
          <cell r="E5377">
            <v>7.5</v>
          </cell>
          <cell r="F5377">
            <v>7.65</v>
          </cell>
          <cell r="G5377">
            <v>7.86</v>
          </cell>
          <cell r="H5377">
            <v>8.4600000000000009</v>
          </cell>
          <cell r="I5377">
            <v>9.06</v>
          </cell>
        </row>
        <row r="5378">
          <cell r="A5378">
            <v>132530</v>
          </cell>
          <cell r="B5378" t="str">
            <v/>
          </cell>
          <cell r="C5378">
            <v>7.5</v>
          </cell>
          <cell r="D5378">
            <v>0</v>
          </cell>
          <cell r="E5378">
            <v>7.5</v>
          </cell>
          <cell r="F5378">
            <v>7.65</v>
          </cell>
          <cell r="G5378">
            <v>7.86</v>
          </cell>
          <cell r="H5378">
            <v>8.4600000000000009</v>
          </cell>
          <cell r="I5378">
            <v>9.06</v>
          </cell>
        </row>
        <row r="5379">
          <cell r="A5379">
            <v>132540</v>
          </cell>
          <cell r="B5379" t="str">
            <v/>
          </cell>
          <cell r="C5379">
            <v>7.5</v>
          </cell>
          <cell r="D5379">
            <v>0</v>
          </cell>
          <cell r="E5379">
            <v>7.5</v>
          </cell>
          <cell r="F5379">
            <v>7.65</v>
          </cell>
          <cell r="G5379">
            <v>7.86</v>
          </cell>
          <cell r="H5379">
            <v>8.4600000000000009</v>
          </cell>
          <cell r="I5379">
            <v>9.06</v>
          </cell>
        </row>
        <row r="5380">
          <cell r="A5380">
            <v>132550</v>
          </cell>
          <cell r="B5380" t="str">
            <v/>
          </cell>
          <cell r="C5380">
            <v>7.5</v>
          </cell>
          <cell r="D5380">
            <v>0</v>
          </cell>
          <cell r="E5380">
            <v>7.5</v>
          </cell>
          <cell r="F5380">
            <v>7.65</v>
          </cell>
          <cell r="G5380">
            <v>7.86</v>
          </cell>
          <cell r="H5380">
            <v>8.4600000000000009</v>
          </cell>
          <cell r="I5380">
            <v>9.06</v>
          </cell>
        </row>
        <row r="5381">
          <cell r="A5381">
            <v>132560</v>
          </cell>
          <cell r="B5381" t="str">
            <v/>
          </cell>
          <cell r="C5381">
            <v>7.5</v>
          </cell>
          <cell r="D5381">
            <v>0</v>
          </cell>
          <cell r="E5381">
            <v>7.5</v>
          </cell>
          <cell r="F5381">
            <v>7.65</v>
          </cell>
          <cell r="G5381">
            <v>7.86</v>
          </cell>
          <cell r="H5381">
            <v>8.4600000000000009</v>
          </cell>
          <cell r="I5381">
            <v>9.06</v>
          </cell>
        </row>
        <row r="5382">
          <cell r="A5382">
            <v>132570</v>
          </cell>
          <cell r="B5382" t="str">
            <v/>
          </cell>
          <cell r="C5382">
            <v>7.5</v>
          </cell>
          <cell r="D5382">
            <v>0</v>
          </cell>
          <cell r="E5382">
            <v>7.5</v>
          </cell>
          <cell r="F5382">
            <v>7.65</v>
          </cell>
          <cell r="G5382">
            <v>7.86</v>
          </cell>
          <cell r="H5382">
            <v>8.4600000000000009</v>
          </cell>
          <cell r="I5382">
            <v>9.06</v>
          </cell>
        </row>
        <row r="5383">
          <cell r="A5383">
            <v>132580</v>
          </cell>
          <cell r="B5383" t="str">
            <v/>
          </cell>
          <cell r="C5383">
            <v>7.5</v>
          </cell>
          <cell r="D5383">
            <v>0</v>
          </cell>
          <cell r="E5383">
            <v>7.5</v>
          </cell>
          <cell r="F5383">
            <v>7.65</v>
          </cell>
          <cell r="G5383">
            <v>7.86</v>
          </cell>
          <cell r="H5383">
            <v>8.4600000000000009</v>
          </cell>
          <cell r="I5383">
            <v>9.06</v>
          </cell>
        </row>
        <row r="5384">
          <cell r="A5384">
            <v>132590</v>
          </cell>
          <cell r="B5384" t="str">
            <v/>
          </cell>
          <cell r="C5384">
            <v>7.5</v>
          </cell>
          <cell r="D5384">
            <v>0</v>
          </cell>
          <cell r="E5384">
            <v>7.5</v>
          </cell>
          <cell r="F5384">
            <v>7.65</v>
          </cell>
          <cell r="G5384">
            <v>7.86</v>
          </cell>
          <cell r="H5384">
            <v>8.4600000000000009</v>
          </cell>
          <cell r="I5384">
            <v>9.06</v>
          </cell>
        </row>
        <row r="5385">
          <cell r="A5385">
            <v>132600</v>
          </cell>
          <cell r="B5385" t="str">
            <v/>
          </cell>
          <cell r="C5385">
            <v>7.5</v>
          </cell>
          <cell r="D5385">
            <v>0</v>
          </cell>
          <cell r="E5385">
            <v>7.5</v>
          </cell>
          <cell r="F5385">
            <v>7.65</v>
          </cell>
          <cell r="G5385">
            <v>7.86</v>
          </cell>
          <cell r="H5385">
            <v>8.4600000000000009</v>
          </cell>
          <cell r="I5385">
            <v>9.06</v>
          </cell>
        </row>
        <row r="5386">
          <cell r="A5386">
            <v>132610</v>
          </cell>
          <cell r="B5386" t="str">
            <v/>
          </cell>
          <cell r="C5386">
            <v>7.5</v>
          </cell>
          <cell r="D5386">
            <v>0</v>
          </cell>
          <cell r="E5386">
            <v>7.5</v>
          </cell>
          <cell r="F5386">
            <v>7.65</v>
          </cell>
          <cell r="G5386">
            <v>7.86</v>
          </cell>
          <cell r="H5386">
            <v>8.4600000000000009</v>
          </cell>
          <cell r="I5386">
            <v>9.06</v>
          </cell>
        </row>
        <row r="5387">
          <cell r="A5387">
            <v>132620</v>
          </cell>
          <cell r="B5387" t="str">
            <v/>
          </cell>
          <cell r="C5387">
            <v>7.5</v>
          </cell>
          <cell r="D5387">
            <v>0</v>
          </cell>
          <cell r="E5387">
            <v>7.5</v>
          </cell>
          <cell r="F5387">
            <v>7.65</v>
          </cell>
          <cell r="G5387">
            <v>7.86</v>
          </cell>
          <cell r="H5387">
            <v>8.4600000000000009</v>
          </cell>
          <cell r="I5387">
            <v>9.06</v>
          </cell>
        </row>
        <row r="5388">
          <cell r="A5388">
            <v>132630</v>
          </cell>
          <cell r="B5388" t="str">
            <v/>
          </cell>
          <cell r="C5388">
            <v>7.5</v>
          </cell>
          <cell r="D5388">
            <v>0</v>
          </cell>
          <cell r="E5388">
            <v>7.5</v>
          </cell>
          <cell r="F5388">
            <v>7.65</v>
          </cell>
          <cell r="G5388">
            <v>7.86</v>
          </cell>
          <cell r="H5388">
            <v>8.4600000000000009</v>
          </cell>
          <cell r="I5388">
            <v>9.06</v>
          </cell>
        </row>
        <row r="5389">
          <cell r="A5389">
            <v>132640</v>
          </cell>
          <cell r="B5389" t="str">
            <v/>
          </cell>
          <cell r="C5389">
            <v>7.5</v>
          </cell>
          <cell r="D5389">
            <v>0</v>
          </cell>
          <cell r="E5389">
            <v>7.5</v>
          </cell>
          <cell r="F5389">
            <v>7.65</v>
          </cell>
          <cell r="G5389">
            <v>7.86</v>
          </cell>
          <cell r="H5389">
            <v>8.4600000000000009</v>
          </cell>
          <cell r="I5389">
            <v>9.06</v>
          </cell>
        </row>
        <row r="5390">
          <cell r="A5390">
            <v>132650</v>
          </cell>
          <cell r="B5390" t="str">
            <v/>
          </cell>
          <cell r="C5390">
            <v>7.5</v>
          </cell>
          <cell r="D5390">
            <v>0</v>
          </cell>
          <cell r="E5390">
            <v>7.5</v>
          </cell>
          <cell r="F5390">
            <v>7.65</v>
          </cell>
          <cell r="G5390">
            <v>7.86</v>
          </cell>
          <cell r="H5390">
            <v>8.4600000000000009</v>
          </cell>
          <cell r="I5390">
            <v>9.06</v>
          </cell>
        </row>
        <row r="5391">
          <cell r="A5391">
            <v>132660</v>
          </cell>
          <cell r="B5391" t="str">
            <v/>
          </cell>
          <cell r="C5391">
            <v>7.5</v>
          </cell>
          <cell r="D5391">
            <v>0</v>
          </cell>
          <cell r="E5391">
            <v>7.5</v>
          </cell>
          <cell r="F5391">
            <v>7.65</v>
          </cell>
          <cell r="G5391">
            <v>7.86</v>
          </cell>
          <cell r="H5391">
            <v>8.4600000000000009</v>
          </cell>
          <cell r="I5391">
            <v>9.06</v>
          </cell>
        </row>
        <row r="5392">
          <cell r="A5392">
            <v>132670</v>
          </cell>
          <cell r="B5392" t="str">
            <v/>
          </cell>
          <cell r="C5392">
            <v>7.5</v>
          </cell>
          <cell r="D5392">
            <v>0</v>
          </cell>
          <cell r="E5392">
            <v>7.5</v>
          </cell>
          <cell r="F5392">
            <v>7.65</v>
          </cell>
          <cell r="G5392">
            <v>7.86</v>
          </cell>
          <cell r="H5392">
            <v>8.4600000000000009</v>
          </cell>
          <cell r="I5392">
            <v>9.06</v>
          </cell>
        </row>
        <row r="5393">
          <cell r="A5393">
            <v>132680</v>
          </cell>
          <cell r="B5393" t="str">
            <v/>
          </cell>
          <cell r="C5393">
            <v>7.5</v>
          </cell>
          <cell r="D5393">
            <v>0</v>
          </cell>
          <cell r="E5393">
            <v>7.5</v>
          </cell>
          <cell r="F5393">
            <v>7.65</v>
          </cell>
          <cell r="G5393">
            <v>7.86</v>
          </cell>
          <cell r="H5393">
            <v>8.4600000000000009</v>
          </cell>
          <cell r="I5393">
            <v>9.06</v>
          </cell>
        </row>
        <row r="5394">
          <cell r="A5394">
            <v>132690</v>
          </cell>
          <cell r="B5394" t="str">
            <v/>
          </cell>
          <cell r="C5394">
            <v>7.5</v>
          </cell>
          <cell r="D5394">
            <v>0</v>
          </cell>
          <cell r="E5394">
            <v>7.5</v>
          </cell>
          <cell r="F5394">
            <v>7.65</v>
          </cell>
          <cell r="G5394">
            <v>7.86</v>
          </cell>
          <cell r="H5394">
            <v>8.4600000000000009</v>
          </cell>
          <cell r="I5394">
            <v>9.06</v>
          </cell>
        </row>
        <row r="5395">
          <cell r="A5395">
            <v>132700</v>
          </cell>
          <cell r="B5395" t="str">
            <v/>
          </cell>
          <cell r="C5395">
            <v>7.5</v>
          </cell>
          <cell r="D5395">
            <v>0</v>
          </cell>
          <cell r="E5395">
            <v>7.5</v>
          </cell>
          <cell r="F5395">
            <v>7.65</v>
          </cell>
          <cell r="G5395">
            <v>7.86</v>
          </cell>
          <cell r="H5395">
            <v>8.4600000000000009</v>
          </cell>
          <cell r="I5395">
            <v>9.06</v>
          </cell>
        </row>
        <row r="5396">
          <cell r="A5396">
            <v>132710</v>
          </cell>
          <cell r="B5396" t="str">
            <v/>
          </cell>
          <cell r="C5396">
            <v>7.5</v>
          </cell>
          <cell r="D5396">
            <v>0</v>
          </cell>
          <cell r="E5396">
            <v>7.5</v>
          </cell>
          <cell r="F5396">
            <v>7.65</v>
          </cell>
          <cell r="G5396">
            <v>7.86</v>
          </cell>
          <cell r="H5396">
            <v>8.4600000000000009</v>
          </cell>
          <cell r="I5396">
            <v>9.06</v>
          </cell>
        </row>
        <row r="5397">
          <cell r="A5397">
            <v>132720</v>
          </cell>
          <cell r="B5397" t="str">
            <v/>
          </cell>
          <cell r="C5397">
            <v>7.5</v>
          </cell>
          <cell r="D5397">
            <v>0</v>
          </cell>
          <cell r="E5397">
            <v>7.5</v>
          </cell>
          <cell r="F5397">
            <v>7.65</v>
          </cell>
          <cell r="G5397">
            <v>7.86</v>
          </cell>
          <cell r="H5397">
            <v>8.4600000000000009</v>
          </cell>
          <cell r="I5397">
            <v>9.06</v>
          </cell>
        </row>
        <row r="5398">
          <cell r="A5398">
            <v>132730</v>
          </cell>
          <cell r="B5398" t="str">
            <v/>
          </cell>
          <cell r="C5398">
            <v>7.5</v>
          </cell>
          <cell r="D5398">
            <v>0</v>
          </cell>
          <cell r="E5398">
            <v>7.5</v>
          </cell>
          <cell r="F5398">
            <v>7.65</v>
          </cell>
          <cell r="G5398">
            <v>7.86</v>
          </cell>
          <cell r="H5398">
            <v>8.4600000000000009</v>
          </cell>
          <cell r="I5398">
            <v>9.06</v>
          </cell>
        </row>
        <row r="5399">
          <cell r="A5399">
            <v>132740</v>
          </cell>
          <cell r="B5399" t="str">
            <v/>
          </cell>
          <cell r="C5399">
            <v>7.5</v>
          </cell>
          <cell r="D5399">
            <v>0</v>
          </cell>
          <cell r="E5399">
            <v>7.5</v>
          </cell>
          <cell r="F5399">
            <v>7.65</v>
          </cell>
          <cell r="G5399">
            <v>7.86</v>
          </cell>
          <cell r="H5399">
            <v>8.4600000000000009</v>
          </cell>
          <cell r="I5399">
            <v>9.06</v>
          </cell>
        </row>
        <row r="5400">
          <cell r="A5400">
            <v>132750</v>
          </cell>
          <cell r="B5400" t="str">
            <v/>
          </cell>
          <cell r="C5400">
            <v>7.5</v>
          </cell>
          <cell r="D5400">
            <v>0</v>
          </cell>
          <cell r="E5400">
            <v>7.5</v>
          </cell>
          <cell r="F5400">
            <v>7.65</v>
          </cell>
          <cell r="G5400">
            <v>7.86</v>
          </cell>
          <cell r="H5400">
            <v>8.4600000000000009</v>
          </cell>
          <cell r="I5400">
            <v>9.06</v>
          </cell>
        </row>
        <row r="5401">
          <cell r="A5401">
            <v>132760</v>
          </cell>
          <cell r="B5401" t="str">
            <v/>
          </cell>
          <cell r="C5401">
            <v>7.5</v>
          </cell>
          <cell r="D5401">
            <v>0</v>
          </cell>
          <cell r="E5401">
            <v>7.5</v>
          </cell>
          <cell r="F5401">
            <v>7.65</v>
          </cell>
          <cell r="G5401">
            <v>7.86</v>
          </cell>
          <cell r="H5401">
            <v>8.4600000000000009</v>
          </cell>
          <cell r="I5401">
            <v>9.06</v>
          </cell>
        </row>
        <row r="5402">
          <cell r="A5402">
            <v>132770</v>
          </cell>
          <cell r="B5402" t="str">
            <v/>
          </cell>
          <cell r="C5402">
            <v>7.5</v>
          </cell>
          <cell r="D5402">
            <v>0</v>
          </cell>
          <cell r="E5402">
            <v>7.5</v>
          </cell>
          <cell r="F5402">
            <v>7.65</v>
          </cell>
          <cell r="G5402">
            <v>7.86</v>
          </cell>
          <cell r="H5402">
            <v>8.4600000000000009</v>
          </cell>
          <cell r="I5402">
            <v>9.06</v>
          </cell>
        </row>
        <row r="5403">
          <cell r="A5403">
            <v>132780</v>
          </cell>
          <cell r="B5403" t="str">
            <v/>
          </cell>
          <cell r="C5403">
            <v>7.5</v>
          </cell>
          <cell r="D5403">
            <v>0</v>
          </cell>
          <cell r="E5403">
            <v>7.5</v>
          </cell>
          <cell r="F5403">
            <v>7.65</v>
          </cell>
          <cell r="G5403">
            <v>7.86</v>
          </cell>
          <cell r="H5403">
            <v>8.4600000000000009</v>
          </cell>
          <cell r="I5403">
            <v>9.06</v>
          </cell>
        </row>
        <row r="5404">
          <cell r="A5404">
            <v>132790</v>
          </cell>
          <cell r="B5404" t="str">
            <v/>
          </cell>
          <cell r="C5404">
            <v>7.5</v>
          </cell>
          <cell r="D5404">
            <v>0</v>
          </cell>
          <cell r="E5404">
            <v>7.5</v>
          </cell>
          <cell r="F5404">
            <v>7.65</v>
          </cell>
          <cell r="G5404">
            <v>7.86</v>
          </cell>
          <cell r="H5404">
            <v>8.4600000000000009</v>
          </cell>
          <cell r="I5404">
            <v>9.06</v>
          </cell>
        </row>
        <row r="5405">
          <cell r="A5405">
            <v>132800</v>
          </cell>
          <cell r="B5405" t="str">
            <v/>
          </cell>
          <cell r="C5405">
            <v>7.5</v>
          </cell>
          <cell r="D5405">
            <v>0</v>
          </cell>
          <cell r="E5405">
            <v>7.5</v>
          </cell>
          <cell r="F5405">
            <v>7.65</v>
          </cell>
          <cell r="G5405">
            <v>7.86</v>
          </cell>
          <cell r="H5405">
            <v>8.4600000000000009</v>
          </cell>
          <cell r="I5405">
            <v>9.06</v>
          </cell>
        </row>
        <row r="5406">
          <cell r="A5406">
            <v>132810</v>
          </cell>
          <cell r="B5406" t="str">
            <v/>
          </cell>
          <cell r="C5406">
            <v>7.5</v>
          </cell>
          <cell r="D5406">
            <v>0</v>
          </cell>
          <cell r="E5406">
            <v>7.5</v>
          </cell>
          <cell r="F5406">
            <v>7.65</v>
          </cell>
          <cell r="G5406">
            <v>7.86</v>
          </cell>
          <cell r="H5406">
            <v>8.4600000000000009</v>
          </cell>
          <cell r="I5406">
            <v>9.06</v>
          </cell>
        </row>
        <row r="5407">
          <cell r="A5407">
            <v>132820</v>
          </cell>
          <cell r="B5407" t="str">
            <v/>
          </cell>
          <cell r="C5407">
            <v>7.5</v>
          </cell>
          <cell r="D5407">
            <v>0</v>
          </cell>
          <cell r="E5407">
            <v>7.5</v>
          </cell>
          <cell r="F5407">
            <v>7.65</v>
          </cell>
          <cell r="G5407">
            <v>7.86</v>
          </cell>
          <cell r="H5407">
            <v>8.4600000000000009</v>
          </cell>
          <cell r="I5407">
            <v>9.06</v>
          </cell>
        </row>
        <row r="5408">
          <cell r="A5408">
            <v>132830</v>
          </cell>
          <cell r="B5408" t="str">
            <v/>
          </cell>
          <cell r="C5408">
            <v>7.5</v>
          </cell>
          <cell r="D5408">
            <v>0</v>
          </cell>
          <cell r="E5408">
            <v>7.5</v>
          </cell>
          <cell r="F5408">
            <v>7.65</v>
          </cell>
          <cell r="G5408">
            <v>7.86</v>
          </cell>
          <cell r="H5408">
            <v>8.4600000000000009</v>
          </cell>
          <cell r="I5408">
            <v>9.06</v>
          </cell>
        </row>
        <row r="5409">
          <cell r="A5409">
            <v>132840</v>
          </cell>
          <cell r="B5409" t="str">
            <v/>
          </cell>
          <cell r="C5409">
            <v>7.5</v>
          </cell>
          <cell r="D5409">
            <v>0</v>
          </cell>
          <cell r="E5409">
            <v>7.5</v>
          </cell>
          <cell r="F5409">
            <v>7.65</v>
          </cell>
          <cell r="G5409">
            <v>7.86</v>
          </cell>
          <cell r="H5409">
            <v>8.4600000000000009</v>
          </cell>
          <cell r="I5409">
            <v>9.06</v>
          </cell>
        </row>
        <row r="5410">
          <cell r="A5410">
            <v>132850</v>
          </cell>
          <cell r="B5410" t="str">
            <v/>
          </cell>
          <cell r="C5410">
            <v>7.5</v>
          </cell>
          <cell r="D5410">
            <v>0</v>
          </cell>
          <cell r="E5410">
            <v>7.5</v>
          </cell>
          <cell r="F5410">
            <v>7.65</v>
          </cell>
          <cell r="G5410">
            <v>7.86</v>
          </cell>
          <cell r="H5410">
            <v>8.4600000000000009</v>
          </cell>
          <cell r="I5410">
            <v>9.06</v>
          </cell>
        </row>
        <row r="5411">
          <cell r="A5411">
            <v>132860</v>
          </cell>
          <cell r="B5411" t="str">
            <v/>
          </cell>
          <cell r="C5411">
            <v>7.5</v>
          </cell>
          <cell r="D5411">
            <v>0</v>
          </cell>
          <cell r="E5411">
            <v>7.5</v>
          </cell>
          <cell r="F5411">
            <v>7.65</v>
          </cell>
          <cell r="G5411">
            <v>7.86</v>
          </cell>
          <cell r="H5411">
            <v>8.4600000000000009</v>
          </cell>
          <cell r="I5411">
            <v>9.06</v>
          </cell>
        </row>
        <row r="5412">
          <cell r="A5412">
            <v>132870</v>
          </cell>
          <cell r="B5412" t="str">
            <v/>
          </cell>
          <cell r="C5412">
            <v>7.5</v>
          </cell>
          <cell r="D5412">
            <v>0</v>
          </cell>
          <cell r="E5412">
            <v>7.5</v>
          </cell>
          <cell r="F5412">
            <v>7.65</v>
          </cell>
          <cell r="G5412">
            <v>7.86</v>
          </cell>
          <cell r="H5412">
            <v>8.4600000000000009</v>
          </cell>
          <cell r="I5412">
            <v>9.06</v>
          </cell>
        </row>
        <row r="5413">
          <cell r="A5413">
            <v>132880</v>
          </cell>
          <cell r="B5413" t="str">
            <v/>
          </cell>
          <cell r="C5413">
            <v>7.5</v>
          </cell>
          <cell r="D5413">
            <v>0</v>
          </cell>
          <cell r="E5413">
            <v>7.5</v>
          </cell>
          <cell r="F5413">
            <v>7.65</v>
          </cell>
          <cell r="G5413">
            <v>7.86</v>
          </cell>
          <cell r="H5413">
            <v>8.4600000000000009</v>
          </cell>
          <cell r="I5413">
            <v>9.06</v>
          </cell>
        </row>
        <row r="5414">
          <cell r="A5414">
            <v>132890</v>
          </cell>
          <cell r="B5414" t="str">
            <v/>
          </cell>
          <cell r="C5414">
            <v>7.5</v>
          </cell>
          <cell r="D5414">
            <v>0</v>
          </cell>
          <cell r="E5414">
            <v>7.5</v>
          </cell>
          <cell r="F5414">
            <v>7.65</v>
          </cell>
          <cell r="G5414">
            <v>7.86</v>
          </cell>
          <cell r="H5414">
            <v>8.4600000000000009</v>
          </cell>
          <cell r="I5414">
            <v>9.06</v>
          </cell>
        </row>
        <row r="5415">
          <cell r="A5415">
            <v>132900</v>
          </cell>
          <cell r="B5415" t="str">
            <v/>
          </cell>
          <cell r="C5415">
            <v>7.5</v>
          </cell>
          <cell r="D5415">
            <v>0</v>
          </cell>
          <cell r="E5415">
            <v>7.5</v>
          </cell>
          <cell r="F5415">
            <v>7.65</v>
          </cell>
          <cell r="G5415">
            <v>7.86</v>
          </cell>
          <cell r="H5415">
            <v>8.4600000000000009</v>
          </cell>
          <cell r="I5415">
            <v>9.06</v>
          </cell>
        </row>
        <row r="5416">
          <cell r="A5416">
            <v>132910</v>
          </cell>
          <cell r="B5416" t="str">
            <v/>
          </cell>
          <cell r="C5416">
            <v>7.5</v>
          </cell>
          <cell r="D5416">
            <v>0</v>
          </cell>
          <cell r="E5416">
            <v>7.5</v>
          </cell>
          <cell r="F5416">
            <v>7.65</v>
          </cell>
          <cell r="G5416">
            <v>7.86</v>
          </cell>
          <cell r="H5416">
            <v>8.4600000000000009</v>
          </cell>
          <cell r="I5416">
            <v>9.06</v>
          </cell>
        </row>
        <row r="5417">
          <cell r="A5417">
            <v>132920</v>
          </cell>
          <cell r="B5417" t="str">
            <v/>
          </cell>
          <cell r="C5417">
            <v>7.5</v>
          </cell>
          <cell r="D5417">
            <v>0</v>
          </cell>
          <cell r="E5417">
            <v>7.5</v>
          </cell>
          <cell r="F5417">
            <v>7.65</v>
          </cell>
          <cell r="G5417">
            <v>7.86</v>
          </cell>
          <cell r="H5417">
            <v>8.4600000000000009</v>
          </cell>
          <cell r="I5417">
            <v>9.06</v>
          </cell>
        </row>
        <row r="5418">
          <cell r="A5418">
            <v>132930</v>
          </cell>
          <cell r="B5418" t="str">
            <v/>
          </cell>
          <cell r="C5418">
            <v>7.5</v>
          </cell>
          <cell r="D5418">
            <v>0</v>
          </cell>
          <cell r="E5418">
            <v>7.5</v>
          </cell>
          <cell r="F5418">
            <v>7.65</v>
          </cell>
          <cell r="G5418">
            <v>7.86</v>
          </cell>
          <cell r="H5418">
            <v>8.4600000000000009</v>
          </cell>
          <cell r="I5418">
            <v>9.06</v>
          </cell>
        </row>
        <row r="5419">
          <cell r="A5419">
            <v>132940</v>
          </cell>
          <cell r="B5419" t="str">
            <v/>
          </cell>
          <cell r="C5419">
            <v>7.5</v>
          </cell>
          <cell r="D5419">
            <v>0</v>
          </cell>
          <cell r="E5419">
            <v>7.5</v>
          </cell>
          <cell r="F5419">
            <v>7.65</v>
          </cell>
          <cell r="G5419">
            <v>7.86</v>
          </cell>
          <cell r="H5419">
            <v>8.4600000000000009</v>
          </cell>
          <cell r="I5419">
            <v>9.06</v>
          </cell>
        </row>
        <row r="5420">
          <cell r="A5420">
            <v>132950</v>
          </cell>
          <cell r="B5420" t="str">
            <v/>
          </cell>
          <cell r="C5420">
            <v>7.5</v>
          </cell>
          <cell r="D5420">
            <v>0</v>
          </cell>
          <cell r="E5420">
            <v>7.5</v>
          </cell>
          <cell r="F5420">
            <v>7.65</v>
          </cell>
          <cell r="G5420">
            <v>7.86</v>
          </cell>
          <cell r="H5420">
            <v>8.4600000000000009</v>
          </cell>
          <cell r="I5420">
            <v>9.06</v>
          </cell>
        </row>
        <row r="5421">
          <cell r="A5421">
            <v>132960</v>
          </cell>
          <cell r="B5421" t="str">
            <v/>
          </cell>
          <cell r="C5421">
            <v>7.5</v>
          </cell>
          <cell r="D5421">
            <v>0</v>
          </cell>
          <cell r="E5421">
            <v>7.5</v>
          </cell>
          <cell r="F5421">
            <v>7.65</v>
          </cell>
          <cell r="G5421">
            <v>7.86</v>
          </cell>
          <cell r="H5421">
            <v>8.4600000000000009</v>
          </cell>
          <cell r="I5421">
            <v>9.06</v>
          </cell>
        </row>
        <row r="5422">
          <cell r="A5422">
            <v>132970</v>
          </cell>
          <cell r="B5422" t="str">
            <v/>
          </cell>
          <cell r="C5422">
            <v>7.5</v>
          </cell>
          <cell r="D5422">
            <v>0</v>
          </cell>
          <cell r="E5422">
            <v>7.5</v>
          </cell>
          <cell r="F5422">
            <v>7.65</v>
          </cell>
          <cell r="G5422">
            <v>7.86</v>
          </cell>
          <cell r="H5422">
            <v>8.4600000000000009</v>
          </cell>
          <cell r="I5422">
            <v>9.06</v>
          </cell>
        </row>
        <row r="5423">
          <cell r="A5423">
            <v>132980</v>
          </cell>
          <cell r="B5423" t="str">
            <v/>
          </cell>
          <cell r="C5423">
            <v>7.5</v>
          </cell>
          <cell r="D5423">
            <v>0</v>
          </cell>
          <cell r="E5423">
            <v>7.5</v>
          </cell>
          <cell r="F5423">
            <v>7.65</v>
          </cell>
          <cell r="G5423">
            <v>7.86</v>
          </cell>
          <cell r="H5423">
            <v>8.4600000000000009</v>
          </cell>
          <cell r="I5423">
            <v>9.06</v>
          </cell>
        </row>
        <row r="5424">
          <cell r="A5424">
            <v>132990</v>
          </cell>
          <cell r="B5424" t="str">
            <v/>
          </cell>
          <cell r="C5424">
            <v>7.5</v>
          </cell>
          <cell r="D5424">
            <v>0</v>
          </cell>
          <cell r="E5424">
            <v>7.5</v>
          </cell>
          <cell r="F5424">
            <v>7.65</v>
          </cell>
          <cell r="G5424">
            <v>7.86</v>
          </cell>
          <cell r="H5424">
            <v>8.4600000000000009</v>
          </cell>
          <cell r="I5424">
            <v>9.06</v>
          </cell>
        </row>
        <row r="5425">
          <cell r="A5425">
            <v>133000</v>
          </cell>
          <cell r="B5425" t="str">
            <v/>
          </cell>
          <cell r="C5425">
            <v>7.5</v>
          </cell>
          <cell r="D5425">
            <v>0</v>
          </cell>
          <cell r="E5425">
            <v>7.5</v>
          </cell>
          <cell r="F5425">
            <v>7.65</v>
          </cell>
          <cell r="G5425">
            <v>7.86</v>
          </cell>
          <cell r="H5425">
            <v>8.4600000000000009</v>
          </cell>
          <cell r="I5425">
            <v>9.06</v>
          </cell>
        </row>
        <row r="5444">
          <cell r="A5444">
            <v>133000</v>
          </cell>
          <cell r="B5444" t="str">
            <v/>
          </cell>
          <cell r="C5444">
            <v>7.5</v>
          </cell>
          <cell r="D5444">
            <v>0</v>
          </cell>
          <cell r="E5444">
            <v>7.5</v>
          </cell>
          <cell r="F5444">
            <v>7.65</v>
          </cell>
          <cell r="G5444">
            <v>7.86</v>
          </cell>
          <cell r="H5444">
            <v>8.4600000000000009</v>
          </cell>
          <cell r="I5444">
            <v>9.06</v>
          </cell>
        </row>
        <row r="5445">
          <cell r="A5445">
            <v>133010</v>
          </cell>
          <cell r="B5445" t="str">
            <v/>
          </cell>
          <cell r="C5445">
            <v>7.5</v>
          </cell>
          <cell r="D5445">
            <v>0</v>
          </cell>
          <cell r="E5445">
            <v>7.5</v>
          </cell>
          <cell r="F5445">
            <v>7.65</v>
          </cell>
          <cell r="G5445">
            <v>7.86</v>
          </cell>
          <cell r="H5445">
            <v>8.4600000000000009</v>
          </cell>
          <cell r="I5445">
            <v>9.06</v>
          </cell>
        </row>
        <row r="5446">
          <cell r="A5446">
            <v>133020</v>
          </cell>
          <cell r="B5446" t="str">
            <v/>
          </cell>
          <cell r="C5446">
            <v>7.5</v>
          </cell>
          <cell r="D5446">
            <v>0</v>
          </cell>
          <cell r="E5446">
            <v>7.5</v>
          </cell>
          <cell r="F5446">
            <v>7.65</v>
          </cell>
          <cell r="G5446">
            <v>7.86</v>
          </cell>
          <cell r="H5446">
            <v>8.4600000000000009</v>
          </cell>
          <cell r="I5446">
            <v>9.06</v>
          </cell>
        </row>
        <row r="5447">
          <cell r="A5447">
            <v>133030</v>
          </cell>
          <cell r="B5447" t="str">
            <v/>
          </cell>
          <cell r="C5447">
            <v>7.5</v>
          </cell>
          <cell r="D5447">
            <v>0</v>
          </cell>
          <cell r="E5447">
            <v>7.5</v>
          </cell>
          <cell r="F5447">
            <v>7.65</v>
          </cell>
          <cell r="G5447">
            <v>7.86</v>
          </cell>
          <cell r="H5447">
            <v>8.4600000000000009</v>
          </cell>
          <cell r="I5447">
            <v>9.06</v>
          </cell>
        </row>
        <row r="5448">
          <cell r="A5448">
            <v>133040</v>
          </cell>
          <cell r="B5448" t="str">
            <v/>
          </cell>
          <cell r="C5448">
            <v>7.5</v>
          </cell>
          <cell r="D5448">
            <v>0</v>
          </cell>
          <cell r="E5448">
            <v>7.5</v>
          </cell>
          <cell r="F5448">
            <v>7.65</v>
          </cell>
          <cell r="G5448">
            <v>7.86</v>
          </cell>
          <cell r="H5448">
            <v>8.4600000000000009</v>
          </cell>
          <cell r="I5448">
            <v>9.06</v>
          </cell>
        </row>
        <row r="5449">
          <cell r="A5449">
            <v>133050</v>
          </cell>
          <cell r="B5449" t="str">
            <v/>
          </cell>
          <cell r="C5449">
            <v>7.5</v>
          </cell>
          <cell r="D5449">
            <v>0</v>
          </cell>
          <cell r="E5449">
            <v>7.5</v>
          </cell>
          <cell r="F5449">
            <v>7.65</v>
          </cell>
          <cell r="G5449">
            <v>7.86</v>
          </cell>
          <cell r="H5449">
            <v>8.4600000000000009</v>
          </cell>
          <cell r="I5449">
            <v>9.06</v>
          </cell>
        </row>
        <row r="5450">
          <cell r="A5450">
            <v>133060</v>
          </cell>
          <cell r="B5450" t="str">
            <v/>
          </cell>
          <cell r="C5450">
            <v>7.5</v>
          </cell>
          <cell r="D5450">
            <v>0</v>
          </cell>
          <cell r="E5450">
            <v>7.5</v>
          </cell>
          <cell r="F5450">
            <v>7.65</v>
          </cell>
          <cell r="G5450">
            <v>7.86</v>
          </cell>
          <cell r="H5450">
            <v>8.4600000000000009</v>
          </cell>
          <cell r="I5450">
            <v>9.06</v>
          </cell>
        </row>
        <row r="5451">
          <cell r="A5451">
            <v>133070</v>
          </cell>
          <cell r="B5451" t="str">
            <v/>
          </cell>
          <cell r="C5451">
            <v>7.5</v>
          </cell>
          <cell r="D5451">
            <v>0</v>
          </cell>
          <cell r="E5451">
            <v>7.5</v>
          </cell>
          <cell r="F5451">
            <v>7.65</v>
          </cell>
          <cell r="G5451">
            <v>7.86</v>
          </cell>
          <cell r="H5451">
            <v>8.4600000000000009</v>
          </cell>
          <cell r="I5451">
            <v>9.06</v>
          </cell>
        </row>
        <row r="5452">
          <cell r="A5452">
            <v>133080</v>
          </cell>
          <cell r="B5452" t="str">
            <v/>
          </cell>
          <cell r="C5452">
            <v>7.5</v>
          </cell>
          <cell r="D5452">
            <v>0</v>
          </cell>
          <cell r="E5452">
            <v>7.5</v>
          </cell>
          <cell r="F5452">
            <v>7.65</v>
          </cell>
          <cell r="G5452">
            <v>7.86</v>
          </cell>
          <cell r="H5452">
            <v>8.4600000000000009</v>
          </cell>
          <cell r="I5452">
            <v>9.06</v>
          </cell>
        </row>
        <row r="5453">
          <cell r="A5453">
            <v>133090</v>
          </cell>
          <cell r="B5453" t="str">
            <v/>
          </cell>
          <cell r="C5453">
            <v>7.5</v>
          </cell>
          <cell r="D5453">
            <v>0</v>
          </cell>
          <cell r="E5453">
            <v>7.5</v>
          </cell>
          <cell r="F5453">
            <v>7.65</v>
          </cell>
          <cell r="G5453">
            <v>7.86</v>
          </cell>
          <cell r="H5453">
            <v>8.4600000000000009</v>
          </cell>
          <cell r="I5453">
            <v>9.06</v>
          </cell>
        </row>
        <row r="5454">
          <cell r="A5454">
            <v>133100</v>
          </cell>
          <cell r="B5454" t="str">
            <v/>
          </cell>
          <cell r="C5454">
            <v>7.5</v>
          </cell>
          <cell r="D5454">
            <v>0</v>
          </cell>
          <cell r="E5454">
            <v>7.5</v>
          </cell>
          <cell r="F5454">
            <v>7.65</v>
          </cell>
          <cell r="G5454">
            <v>7.86</v>
          </cell>
          <cell r="H5454">
            <v>8.4600000000000009</v>
          </cell>
          <cell r="I5454">
            <v>9.06</v>
          </cell>
        </row>
        <row r="5455">
          <cell r="A5455">
            <v>133100.59</v>
          </cell>
          <cell r="B5455" t="str">
            <v/>
          </cell>
          <cell r="C5455">
            <v>7.5</v>
          </cell>
          <cell r="D5455">
            <v>0</v>
          </cell>
          <cell r="E5455">
            <v>7.5</v>
          </cell>
          <cell r="F5455">
            <v>7.65</v>
          </cell>
          <cell r="G5455">
            <v>7.86</v>
          </cell>
          <cell r="H5455">
            <v>8.4600000000000009</v>
          </cell>
          <cell r="I5455">
            <v>9.06</v>
          </cell>
        </row>
        <row r="5457">
          <cell r="A5457">
            <v>133172.82</v>
          </cell>
          <cell r="B5457" t="str">
            <v/>
          </cell>
          <cell r="C5457">
            <v>7.5</v>
          </cell>
          <cell r="D5457">
            <v>0</v>
          </cell>
          <cell r="E5457">
            <v>7.5</v>
          </cell>
          <cell r="F5457">
            <v>7.65</v>
          </cell>
          <cell r="G5457">
            <v>7.86</v>
          </cell>
          <cell r="H5457">
            <v>8.4600000000000009</v>
          </cell>
          <cell r="I5457">
            <v>9.06</v>
          </cell>
        </row>
        <row r="5458">
          <cell r="A5458">
            <v>133180</v>
          </cell>
          <cell r="B5458" t="str">
            <v/>
          </cell>
          <cell r="C5458">
            <v>7.5</v>
          </cell>
          <cell r="D5458">
            <v>0</v>
          </cell>
          <cell r="E5458">
            <v>7.5</v>
          </cell>
          <cell r="F5458">
            <v>7.65</v>
          </cell>
          <cell r="G5458">
            <v>7.86</v>
          </cell>
          <cell r="H5458">
            <v>8.4600000000000009</v>
          </cell>
          <cell r="I5458">
            <v>9.06</v>
          </cell>
        </row>
        <row r="5459">
          <cell r="A5459">
            <v>133190</v>
          </cell>
          <cell r="B5459" t="str">
            <v/>
          </cell>
          <cell r="C5459">
            <v>7.5</v>
          </cell>
          <cell r="D5459">
            <v>0</v>
          </cell>
          <cell r="E5459">
            <v>7.5</v>
          </cell>
          <cell r="F5459">
            <v>7.65</v>
          </cell>
          <cell r="G5459">
            <v>7.86</v>
          </cell>
          <cell r="H5459">
            <v>8.4600000000000009</v>
          </cell>
          <cell r="I5459">
            <v>9.06</v>
          </cell>
        </row>
        <row r="5460">
          <cell r="A5460">
            <v>133200</v>
          </cell>
          <cell r="B5460" t="str">
            <v/>
          </cell>
          <cell r="C5460">
            <v>7.5</v>
          </cell>
          <cell r="D5460">
            <v>0</v>
          </cell>
          <cell r="E5460">
            <v>7.5</v>
          </cell>
          <cell r="F5460">
            <v>7.65</v>
          </cell>
          <cell r="G5460">
            <v>7.86</v>
          </cell>
          <cell r="H5460">
            <v>8.4600000000000009</v>
          </cell>
          <cell r="I5460">
            <v>9.06</v>
          </cell>
        </row>
        <row r="5461">
          <cell r="A5461">
            <v>133210</v>
          </cell>
          <cell r="B5461" t="str">
            <v/>
          </cell>
          <cell r="C5461">
            <v>7.5</v>
          </cell>
          <cell r="D5461">
            <v>0</v>
          </cell>
          <cell r="E5461">
            <v>7.5</v>
          </cell>
          <cell r="F5461">
            <v>7.65</v>
          </cell>
          <cell r="G5461">
            <v>7.86</v>
          </cell>
          <cell r="H5461">
            <v>8.4600000000000009</v>
          </cell>
          <cell r="I5461">
            <v>9.06</v>
          </cell>
        </row>
        <row r="5462">
          <cell r="A5462">
            <v>133212.65</v>
          </cell>
          <cell r="B5462" t="str">
            <v>BS</v>
          </cell>
          <cell r="C5462">
            <v>7.5</v>
          </cell>
          <cell r="D5462">
            <v>0</v>
          </cell>
          <cell r="E5462">
            <v>7.5</v>
          </cell>
          <cell r="F5462">
            <v>7.65</v>
          </cell>
          <cell r="G5462">
            <v>7.86</v>
          </cell>
          <cell r="H5462">
            <v>8.4600000000000009</v>
          </cell>
          <cell r="I5462">
            <v>9.06</v>
          </cell>
        </row>
        <row r="5463">
          <cell r="A5463">
            <v>133220</v>
          </cell>
          <cell r="B5463" t="str">
            <v/>
          </cell>
          <cell r="C5463">
            <v>7.5</v>
          </cell>
          <cell r="D5463">
            <v>0</v>
          </cell>
          <cell r="E5463">
            <v>7.5</v>
          </cell>
          <cell r="F5463">
            <v>7.65</v>
          </cell>
          <cell r="G5463">
            <v>7.86</v>
          </cell>
          <cell r="H5463">
            <v>8.4600000000000009</v>
          </cell>
          <cell r="I5463">
            <v>9.06</v>
          </cell>
        </row>
        <row r="5464">
          <cell r="A5464">
            <v>133230</v>
          </cell>
          <cell r="B5464" t="str">
            <v/>
          </cell>
          <cell r="C5464">
            <v>7.5</v>
          </cell>
          <cell r="D5464">
            <v>0</v>
          </cell>
          <cell r="E5464">
            <v>7.5</v>
          </cell>
          <cell r="F5464">
            <v>7.65</v>
          </cell>
          <cell r="G5464">
            <v>7.86</v>
          </cell>
          <cell r="H5464">
            <v>8.4600000000000009</v>
          </cell>
          <cell r="I5464">
            <v>9.06</v>
          </cell>
        </row>
        <row r="5465">
          <cell r="A5465">
            <v>133240</v>
          </cell>
          <cell r="B5465" t="str">
            <v/>
          </cell>
          <cell r="C5465">
            <v>7.5</v>
          </cell>
          <cell r="D5465">
            <v>0</v>
          </cell>
          <cell r="E5465">
            <v>7.5</v>
          </cell>
          <cell r="F5465">
            <v>7.65</v>
          </cell>
          <cell r="G5465">
            <v>7.86</v>
          </cell>
          <cell r="H5465">
            <v>8.4600000000000009</v>
          </cell>
          <cell r="I5465">
            <v>9.06</v>
          </cell>
        </row>
        <row r="5466">
          <cell r="A5466">
            <v>133242.65</v>
          </cell>
          <cell r="B5466" t="str">
            <v>PX</v>
          </cell>
          <cell r="C5466">
            <v>7.5</v>
          </cell>
          <cell r="D5466">
            <v>0</v>
          </cell>
          <cell r="E5466">
            <v>7.5</v>
          </cell>
          <cell r="F5466">
            <v>7.65</v>
          </cell>
          <cell r="G5466">
            <v>7.86</v>
          </cell>
          <cell r="H5466">
            <v>8.4600000000000009</v>
          </cell>
          <cell r="I5466">
            <v>9.06</v>
          </cell>
        </row>
        <row r="5467">
          <cell r="A5467">
            <v>133250</v>
          </cell>
          <cell r="B5467" t="str">
            <v/>
          </cell>
          <cell r="C5467">
            <v>7.5</v>
          </cell>
          <cell r="D5467">
            <v>0.11</v>
          </cell>
          <cell r="E5467">
            <v>7.61</v>
          </cell>
          <cell r="F5467">
            <v>7.7600000000000007</v>
          </cell>
          <cell r="G5467">
            <v>7.9700000000000006</v>
          </cell>
          <cell r="H5467">
            <v>8.57</v>
          </cell>
          <cell r="I5467">
            <v>9.17</v>
          </cell>
        </row>
        <row r="5468">
          <cell r="A5468">
            <v>133260</v>
          </cell>
          <cell r="B5468" t="str">
            <v/>
          </cell>
          <cell r="C5468">
            <v>7.5</v>
          </cell>
          <cell r="D5468">
            <v>0.27</v>
          </cell>
          <cell r="E5468">
            <v>7.77</v>
          </cell>
          <cell r="F5468">
            <v>7.92</v>
          </cell>
          <cell r="G5468">
            <v>8.1300000000000008</v>
          </cell>
          <cell r="H5468">
            <v>8.73</v>
          </cell>
          <cell r="I5468">
            <v>9.33</v>
          </cell>
        </row>
        <row r="5469">
          <cell r="A5469">
            <v>133262.65</v>
          </cell>
          <cell r="B5469" t="str">
            <v>PC</v>
          </cell>
          <cell r="C5469">
            <v>7.5</v>
          </cell>
          <cell r="D5469">
            <v>0.3</v>
          </cell>
          <cell r="E5469">
            <v>7.8</v>
          </cell>
          <cell r="F5469">
            <v>7.95</v>
          </cell>
          <cell r="G5469">
            <v>8.16</v>
          </cell>
          <cell r="H5469">
            <v>8.76</v>
          </cell>
          <cell r="I5469">
            <v>9.36</v>
          </cell>
        </row>
        <row r="5470">
          <cell r="A5470">
            <v>133270</v>
          </cell>
          <cell r="B5470" t="str">
            <v/>
          </cell>
          <cell r="C5470">
            <v>7.5</v>
          </cell>
          <cell r="D5470">
            <v>0.41</v>
          </cell>
          <cell r="E5470">
            <v>7.91</v>
          </cell>
          <cell r="F5470">
            <v>8.06</v>
          </cell>
          <cell r="G5470">
            <v>8.2700000000000014</v>
          </cell>
          <cell r="H5470">
            <v>8.870000000000001</v>
          </cell>
          <cell r="I5470">
            <v>9.4700000000000006</v>
          </cell>
        </row>
        <row r="5471">
          <cell r="A5471">
            <v>133272.65</v>
          </cell>
          <cell r="B5471" t="str">
            <v>PY</v>
          </cell>
          <cell r="C5471">
            <v>7.5</v>
          </cell>
          <cell r="D5471">
            <v>0.45</v>
          </cell>
          <cell r="E5471">
            <v>7.95</v>
          </cell>
          <cell r="F5471">
            <v>8.1</v>
          </cell>
          <cell r="G5471">
            <v>8.31</v>
          </cell>
          <cell r="H5471">
            <v>8.91</v>
          </cell>
          <cell r="I5471">
            <v>9.51</v>
          </cell>
        </row>
        <row r="5472">
          <cell r="A5472">
            <v>133280</v>
          </cell>
          <cell r="B5472" t="str">
            <v/>
          </cell>
          <cell r="C5472">
            <v>7.5</v>
          </cell>
          <cell r="D5472">
            <v>0.56000000000000005</v>
          </cell>
          <cell r="E5472">
            <v>8.06</v>
          </cell>
          <cell r="F5472">
            <v>8.2100000000000009</v>
          </cell>
          <cell r="G5472">
            <v>8.4200000000000017</v>
          </cell>
          <cell r="H5472">
            <v>9.0200000000000014</v>
          </cell>
          <cell r="I5472">
            <v>9.620000000000001</v>
          </cell>
        </row>
        <row r="5473">
          <cell r="A5473">
            <v>133282.65</v>
          </cell>
          <cell r="B5473" t="str">
            <v>MSE</v>
          </cell>
          <cell r="C5473">
            <v>7.5</v>
          </cell>
          <cell r="D5473">
            <v>0.6</v>
          </cell>
          <cell r="E5473">
            <v>8.1</v>
          </cell>
          <cell r="F5473">
            <v>8.25</v>
          </cell>
          <cell r="G5473">
            <v>8.4600000000000009</v>
          </cell>
          <cell r="H5473">
            <v>9.06</v>
          </cell>
          <cell r="I5473">
            <v>9.66</v>
          </cell>
        </row>
        <row r="5474">
          <cell r="A5474">
            <v>133290</v>
          </cell>
          <cell r="B5474" t="str">
            <v/>
          </cell>
          <cell r="C5474">
            <v>7.5</v>
          </cell>
          <cell r="D5474">
            <v>0.6</v>
          </cell>
          <cell r="E5474">
            <v>8.1</v>
          </cell>
          <cell r="F5474">
            <v>8.25</v>
          </cell>
          <cell r="G5474">
            <v>8.4600000000000009</v>
          </cell>
          <cell r="H5474">
            <v>9.06</v>
          </cell>
          <cell r="I5474">
            <v>9.66</v>
          </cell>
        </row>
        <row r="5475">
          <cell r="A5475">
            <v>133300</v>
          </cell>
          <cell r="B5475" t="str">
            <v/>
          </cell>
          <cell r="C5475">
            <v>7.5</v>
          </cell>
          <cell r="D5475">
            <v>0.6</v>
          </cell>
          <cell r="E5475">
            <v>8.1</v>
          </cell>
          <cell r="F5475">
            <v>8.25</v>
          </cell>
          <cell r="G5475">
            <v>8.4600000000000009</v>
          </cell>
          <cell r="H5475">
            <v>9.06</v>
          </cell>
          <cell r="I5475">
            <v>9.66</v>
          </cell>
        </row>
        <row r="5476">
          <cell r="A5476">
            <v>133310</v>
          </cell>
          <cell r="B5476" t="str">
            <v/>
          </cell>
          <cell r="C5476">
            <v>7.5</v>
          </cell>
          <cell r="D5476">
            <v>0.6</v>
          </cell>
          <cell r="E5476">
            <v>8.1</v>
          </cell>
          <cell r="F5476">
            <v>8.25</v>
          </cell>
          <cell r="G5476">
            <v>8.4600000000000009</v>
          </cell>
          <cell r="H5476">
            <v>9.06</v>
          </cell>
          <cell r="I5476">
            <v>9.66</v>
          </cell>
        </row>
        <row r="5477">
          <cell r="A5477">
            <v>133320</v>
          </cell>
          <cell r="B5477" t="str">
            <v/>
          </cell>
          <cell r="C5477">
            <v>7.5</v>
          </cell>
          <cell r="D5477">
            <v>0.6</v>
          </cell>
          <cell r="E5477">
            <v>8.1</v>
          </cell>
          <cell r="F5477">
            <v>8.25</v>
          </cell>
          <cell r="G5477">
            <v>8.4600000000000009</v>
          </cell>
          <cell r="H5477">
            <v>9.06</v>
          </cell>
          <cell r="I5477">
            <v>9.66</v>
          </cell>
        </row>
        <row r="5478">
          <cell r="A5478">
            <v>133330</v>
          </cell>
          <cell r="B5478" t="str">
            <v/>
          </cell>
          <cell r="C5478">
            <v>7.5</v>
          </cell>
          <cell r="D5478">
            <v>0.6</v>
          </cell>
          <cell r="E5478">
            <v>8.1</v>
          </cell>
          <cell r="F5478">
            <v>8.25</v>
          </cell>
          <cell r="G5478">
            <v>8.4600000000000009</v>
          </cell>
          <cell r="H5478">
            <v>9.06</v>
          </cell>
          <cell r="I5478">
            <v>9.66</v>
          </cell>
        </row>
        <row r="5479">
          <cell r="A5479">
            <v>133340</v>
          </cell>
          <cell r="B5479" t="str">
            <v/>
          </cell>
          <cell r="C5479">
            <v>7.5</v>
          </cell>
          <cell r="D5479">
            <v>0.6</v>
          </cell>
          <cell r="E5479">
            <v>8.1</v>
          </cell>
          <cell r="F5479">
            <v>8.25</v>
          </cell>
          <cell r="G5479">
            <v>8.4600000000000009</v>
          </cell>
          <cell r="H5479">
            <v>9.06</v>
          </cell>
          <cell r="I5479">
            <v>9.66</v>
          </cell>
        </row>
        <row r="5480">
          <cell r="A5480">
            <v>133350</v>
          </cell>
          <cell r="B5480" t="str">
            <v/>
          </cell>
          <cell r="C5480">
            <v>7.5</v>
          </cell>
          <cell r="D5480">
            <v>0.6</v>
          </cell>
          <cell r="E5480">
            <v>8.1</v>
          </cell>
          <cell r="F5480">
            <v>8.25</v>
          </cell>
          <cell r="G5480">
            <v>8.4600000000000009</v>
          </cell>
          <cell r="H5480">
            <v>9.06</v>
          </cell>
          <cell r="I5480">
            <v>9.66</v>
          </cell>
        </row>
        <row r="5481">
          <cell r="A5481">
            <v>133351.04000000001</v>
          </cell>
          <cell r="B5481" t="str">
            <v>MSE</v>
          </cell>
          <cell r="C5481">
            <v>7.5</v>
          </cell>
          <cell r="D5481">
            <v>0.6</v>
          </cell>
          <cell r="E5481">
            <v>8.1</v>
          </cell>
          <cell r="F5481">
            <v>8.25</v>
          </cell>
          <cell r="G5481">
            <v>8.4600000000000009</v>
          </cell>
          <cell r="H5481">
            <v>9.06</v>
          </cell>
          <cell r="I5481">
            <v>9.66</v>
          </cell>
        </row>
        <row r="5482">
          <cell r="A5482">
            <v>133360</v>
          </cell>
          <cell r="B5482" t="str">
            <v/>
          </cell>
          <cell r="C5482">
            <v>7.5</v>
          </cell>
          <cell r="D5482">
            <v>0.47</v>
          </cell>
          <cell r="E5482">
            <v>7.97</v>
          </cell>
          <cell r="F5482">
            <v>8.1199999999999992</v>
          </cell>
          <cell r="G5482">
            <v>8.33</v>
          </cell>
          <cell r="H5482">
            <v>8.93</v>
          </cell>
          <cell r="I5482">
            <v>9.5299999999999994</v>
          </cell>
        </row>
        <row r="5483">
          <cell r="A5483">
            <v>133361.04</v>
          </cell>
          <cell r="B5483" t="str">
            <v>PY</v>
          </cell>
          <cell r="C5483">
            <v>7.5</v>
          </cell>
          <cell r="D5483">
            <v>0.15</v>
          </cell>
          <cell r="E5483">
            <v>7.65</v>
          </cell>
          <cell r="F5483">
            <v>7.8000000000000007</v>
          </cell>
          <cell r="G5483">
            <v>8.0100000000000016</v>
          </cell>
          <cell r="H5483">
            <v>8.6100000000000012</v>
          </cell>
          <cell r="I5483">
            <v>9.2100000000000009</v>
          </cell>
        </row>
        <row r="5484">
          <cell r="A5484">
            <v>133370</v>
          </cell>
          <cell r="B5484" t="str">
            <v/>
          </cell>
          <cell r="C5484">
            <v>7.5</v>
          </cell>
          <cell r="D5484">
            <v>0.32</v>
          </cell>
          <cell r="E5484">
            <v>7.82</v>
          </cell>
          <cell r="F5484">
            <v>7.9700000000000006</v>
          </cell>
          <cell r="G5484">
            <v>8.1800000000000015</v>
          </cell>
          <cell r="H5484">
            <v>8.7800000000000011</v>
          </cell>
          <cell r="I5484">
            <v>9.3800000000000008</v>
          </cell>
        </row>
        <row r="5485">
          <cell r="A5485">
            <v>133371.04</v>
          </cell>
          <cell r="B5485" t="str">
            <v>PT</v>
          </cell>
          <cell r="C5485">
            <v>7.5</v>
          </cell>
          <cell r="D5485">
            <v>0.3</v>
          </cell>
          <cell r="E5485">
            <v>7.8</v>
          </cell>
          <cell r="F5485">
            <v>7.95</v>
          </cell>
          <cell r="G5485">
            <v>8.16</v>
          </cell>
          <cell r="H5485">
            <v>8.76</v>
          </cell>
          <cell r="I5485">
            <v>9.36</v>
          </cell>
        </row>
        <row r="5486">
          <cell r="A5486">
            <v>133380</v>
          </cell>
          <cell r="B5486" t="str">
            <v/>
          </cell>
          <cell r="C5486">
            <v>7.5</v>
          </cell>
          <cell r="D5486">
            <v>0.17</v>
          </cell>
          <cell r="E5486">
            <v>7.67</v>
          </cell>
          <cell r="F5486">
            <v>7.82</v>
          </cell>
          <cell r="G5486">
            <v>8.0300000000000011</v>
          </cell>
          <cell r="H5486">
            <v>8.6300000000000008</v>
          </cell>
          <cell r="I5486">
            <v>9.23</v>
          </cell>
        </row>
        <row r="5487">
          <cell r="A5487">
            <v>133390</v>
          </cell>
          <cell r="B5487" t="str">
            <v/>
          </cell>
          <cell r="C5487">
            <v>7.5</v>
          </cell>
          <cell r="D5487">
            <v>0.02</v>
          </cell>
          <cell r="E5487">
            <v>7.52</v>
          </cell>
          <cell r="F5487">
            <v>7.67</v>
          </cell>
          <cell r="G5487">
            <v>7.88</v>
          </cell>
          <cell r="H5487">
            <v>8.48</v>
          </cell>
          <cell r="I5487">
            <v>9.08</v>
          </cell>
        </row>
        <row r="5488">
          <cell r="A5488">
            <v>133391.04000000001</v>
          </cell>
          <cell r="B5488" t="str">
            <v>PX</v>
          </cell>
          <cell r="C5488">
            <v>7.5</v>
          </cell>
          <cell r="D5488">
            <v>0</v>
          </cell>
          <cell r="E5488">
            <v>7.5</v>
          </cell>
          <cell r="F5488">
            <v>7.65</v>
          </cell>
          <cell r="G5488">
            <v>7.86</v>
          </cell>
          <cell r="H5488">
            <v>8.4600000000000009</v>
          </cell>
          <cell r="I5488">
            <v>9.06</v>
          </cell>
        </row>
        <row r="5489">
          <cell r="A5489">
            <v>133400</v>
          </cell>
          <cell r="B5489" t="str">
            <v/>
          </cell>
          <cell r="C5489">
            <v>7.5</v>
          </cell>
          <cell r="D5489">
            <v>0</v>
          </cell>
          <cell r="E5489">
            <v>7.5</v>
          </cell>
          <cell r="F5489">
            <v>7.65</v>
          </cell>
          <cell r="G5489">
            <v>7.86</v>
          </cell>
          <cell r="H5489">
            <v>8.4600000000000009</v>
          </cell>
          <cell r="I5489">
            <v>9.06</v>
          </cell>
        </row>
        <row r="5490">
          <cell r="A5490">
            <v>133410</v>
          </cell>
          <cell r="B5490" t="str">
            <v/>
          </cell>
          <cell r="C5490">
            <v>7.5</v>
          </cell>
          <cell r="D5490">
            <v>0</v>
          </cell>
          <cell r="E5490">
            <v>7.5</v>
          </cell>
          <cell r="F5490">
            <v>7.65</v>
          </cell>
          <cell r="G5490">
            <v>7.86</v>
          </cell>
          <cell r="H5490">
            <v>8.4600000000000009</v>
          </cell>
          <cell r="I5490">
            <v>9.06</v>
          </cell>
        </row>
        <row r="5491">
          <cell r="A5491">
            <v>133420</v>
          </cell>
          <cell r="B5491" t="str">
            <v/>
          </cell>
          <cell r="C5491">
            <v>7.5</v>
          </cell>
          <cell r="D5491">
            <v>0</v>
          </cell>
          <cell r="E5491">
            <v>7.5</v>
          </cell>
          <cell r="F5491">
            <v>7.65</v>
          </cell>
          <cell r="G5491">
            <v>7.86</v>
          </cell>
          <cell r="H5491">
            <v>8.4600000000000009</v>
          </cell>
          <cell r="I5491">
            <v>9.06</v>
          </cell>
        </row>
        <row r="5492">
          <cell r="A5492">
            <v>133421.04</v>
          </cell>
          <cell r="B5492" t="str">
            <v>BS</v>
          </cell>
          <cell r="C5492">
            <v>7.5</v>
          </cell>
          <cell r="D5492">
            <v>0</v>
          </cell>
          <cell r="E5492">
            <v>7.5</v>
          </cell>
          <cell r="F5492">
            <v>7.65</v>
          </cell>
          <cell r="G5492">
            <v>7.86</v>
          </cell>
          <cell r="H5492">
            <v>8.4600000000000009</v>
          </cell>
          <cell r="I5492">
            <v>9.06</v>
          </cell>
        </row>
        <row r="5493">
          <cell r="A5493">
            <v>133430</v>
          </cell>
          <cell r="B5493" t="str">
            <v/>
          </cell>
          <cell r="C5493">
            <v>7.5</v>
          </cell>
          <cell r="D5493">
            <v>0</v>
          </cell>
          <cell r="E5493">
            <v>7.5</v>
          </cell>
          <cell r="F5493">
            <v>7.65</v>
          </cell>
          <cell r="G5493">
            <v>7.86</v>
          </cell>
          <cell r="H5493">
            <v>8.4600000000000009</v>
          </cell>
          <cell r="I5493">
            <v>9.06</v>
          </cell>
        </row>
        <row r="5494">
          <cell r="A5494">
            <v>133440</v>
          </cell>
          <cell r="B5494" t="str">
            <v/>
          </cell>
          <cell r="C5494">
            <v>7.5</v>
          </cell>
          <cell r="D5494">
            <v>0</v>
          </cell>
          <cell r="E5494">
            <v>7.5</v>
          </cell>
          <cell r="F5494">
            <v>7.65</v>
          </cell>
          <cell r="G5494">
            <v>7.86</v>
          </cell>
          <cell r="H5494">
            <v>8.4600000000000009</v>
          </cell>
          <cell r="I5494">
            <v>9.06</v>
          </cell>
        </row>
        <row r="5495">
          <cell r="A5495">
            <v>133450</v>
          </cell>
          <cell r="B5495" t="str">
            <v/>
          </cell>
          <cell r="C5495">
            <v>7.5</v>
          </cell>
          <cell r="D5495">
            <v>0</v>
          </cell>
          <cell r="E5495">
            <v>7.5</v>
          </cell>
          <cell r="F5495">
            <v>7.65</v>
          </cell>
          <cell r="G5495">
            <v>7.86</v>
          </cell>
          <cell r="H5495">
            <v>8.4600000000000009</v>
          </cell>
          <cell r="I5495">
            <v>9.06</v>
          </cell>
        </row>
        <row r="5496">
          <cell r="A5496">
            <v>133460</v>
          </cell>
          <cell r="B5496" t="str">
            <v/>
          </cell>
          <cell r="C5496">
            <v>7.5</v>
          </cell>
          <cell r="D5496">
            <v>0</v>
          </cell>
          <cell r="E5496">
            <v>7.5</v>
          </cell>
          <cell r="F5496">
            <v>7.65</v>
          </cell>
          <cell r="G5496">
            <v>7.86</v>
          </cell>
          <cell r="H5496">
            <v>8.4600000000000009</v>
          </cell>
          <cell r="I5496">
            <v>9.06</v>
          </cell>
        </row>
        <row r="5497">
          <cell r="A5497">
            <v>133470</v>
          </cell>
          <cell r="B5497" t="str">
            <v/>
          </cell>
          <cell r="C5497">
            <v>7.5</v>
          </cell>
          <cell r="D5497">
            <v>0</v>
          </cell>
          <cell r="E5497">
            <v>7.5</v>
          </cell>
          <cell r="F5497">
            <v>7.65</v>
          </cell>
          <cell r="G5497">
            <v>7.86</v>
          </cell>
          <cell r="H5497">
            <v>8.4600000000000009</v>
          </cell>
          <cell r="I5497">
            <v>9.06</v>
          </cell>
        </row>
        <row r="5498">
          <cell r="A5498">
            <v>133480</v>
          </cell>
          <cell r="B5498" t="str">
            <v/>
          </cell>
          <cell r="C5498">
            <v>7.5</v>
          </cell>
          <cell r="D5498">
            <v>0</v>
          </cell>
          <cell r="E5498">
            <v>7.5</v>
          </cell>
          <cell r="F5498">
            <v>7.65</v>
          </cell>
          <cell r="G5498">
            <v>7.86</v>
          </cell>
          <cell r="H5498">
            <v>8.4600000000000009</v>
          </cell>
          <cell r="I5498">
            <v>9.06</v>
          </cell>
        </row>
        <row r="5499">
          <cell r="A5499">
            <v>133490</v>
          </cell>
          <cell r="B5499" t="str">
            <v/>
          </cell>
          <cell r="C5499">
            <v>7.5</v>
          </cell>
          <cell r="D5499">
            <v>0</v>
          </cell>
          <cell r="E5499">
            <v>7.5</v>
          </cell>
          <cell r="F5499">
            <v>7.65</v>
          </cell>
          <cell r="G5499">
            <v>7.86</v>
          </cell>
          <cell r="H5499">
            <v>8.4600000000000009</v>
          </cell>
          <cell r="I5499">
            <v>9.06</v>
          </cell>
        </row>
        <row r="5500">
          <cell r="A5500">
            <v>133500</v>
          </cell>
          <cell r="B5500" t="str">
            <v/>
          </cell>
          <cell r="C5500">
            <v>7.5</v>
          </cell>
          <cell r="D5500">
            <v>0</v>
          </cell>
          <cell r="E5500">
            <v>7.5</v>
          </cell>
          <cell r="F5500">
            <v>7.65</v>
          </cell>
          <cell r="G5500">
            <v>7.86</v>
          </cell>
          <cell r="H5500">
            <v>8.4600000000000009</v>
          </cell>
          <cell r="I5500">
            <v>9.06</v>
          </cell>
        </row>
        <row r="5501">
          <cell r="A5501">
            <v>133510</v>
          </cell>
          <cell r="B5501" t="str">
            <v/>
          </cell>
          <cell r="C5501">
            <v>7.5</v>
          </cell>
          <cell r="D5501">
            <v>0</v>
          </cell>
          <cell r="E5501">
            <v>7.5</v>
          </cell>
          <cell r="F5501">
            <v>7.65</v>
          </cell>
          <cell r="G5501">
            <v>7.86</v>
          </cell>
          <cell r="H5501">
            <v>8.4600000000000009</v>
          </cell>
          <cell r="I5501">
            <v>9.06</v>
          </cell>
        </row>
        <row r="5502">
          <cell r="A5502">
            <v>133520</v>
          </cell>
          <cell r="B5502" t="str">
            <v/>
          </cell>
          <cell r="C5502">
            <v>7.5</v>
          </cell>
          <cell r="D5502">
            <v>0</v>
          </cell>
          <cell r="E5502">
            <v>7.5</v>
          </cell>
          <cell r="F5502">
            <v>7.65</v>
          </cell>
          <cell r="G5502">
            <v>7.86</v>
          </cell>
          <cell r="H5502">
            <v>8.4600000000000009</v>
          </cell>
          <cell r="I5502">
            <v>9.06</v>
          </cell>
        </row>
        <row r="5503">
          <cell r="A5503">
            <v>133530</v>
          </cell>
          <cell r="B5503" t="str">
            <v/>
          </cell>
          <cell r="C5503">
            <v>7.5</v>
          </cell>
          <cell r="D5503">
            <v>0</v>
          </cell>
          <cell r="E5503">
            <v>7.5</v>
          </cell>
          <cell r="F5503">
            <v>7.65</v>
          </cell>
          <cell r="G5503">
            <v>7.86</v>
          </cell>
          <cell r="H5503">
            <v>8.4600000000000009</v>
          </cell>
          <cell r="I5503">
            <v>9.06</v>
          </cell>
        </row>
        <row r="5504">
          <cell r="A5504">
            <v>133540</v>
          </cell>
          <cell r="B5504" t="str">
            <v/>
          </cell>
          <cell r="C5504">
            <v>7.5</v>
          </cell>
          <cell r="D5504">
            <v>0</v>
          </cell>
          <cell r="E5504">
            <v>7.5</v>
          </cell>
          <cell r="F5504">
            <v>7.65</v>
          </cell>
          <cell r="G5504">
            <v>7.86</v>
          </cell>
          <cell r="H5504">
            <v>8.4600000000000009</v>
          </cell>
          <cell r="I5504">
            <v>9.06</v>
          </cell>
        </row>
        <row r="5505">
          <cell r="A5505">
            <v>133550</v>
          </cell>
          <cell r="B5505" t="str">
            <v/>
          </cell>
          <cell r="C5505">
            <v>7.5</v>
          </cell>
          <cell r="D5505">
            <v>0</v>
          </cell>
          <cell r="E5505">
            <v>7.5</v>
          </cell>
          <cell r="F5505">
            <v>7.65</v>
          </cell>
          <cell r="G5505">
            <v>7.86</v>
          </cell>
          <cell r="H5505">
            <v>8.4600000000000009</v>
          </cell>
          <cell r="I5505">
            <v>9.06</v>
          </cell>
        </row>
        <row r="5506">
          <cell r="A5506">
            <v>133560</v>
          </cell>
          <cell r="B5506" t="str">
            <v/>
          </cell>
          <cell r="C5506">
            <v>7.5</v>
          </cell>
          <cell r="D5506">
            <v>0</v>
          </cell>
          <cell r="E5506">
            <v>7.5</v>
          </cell>
          <cell r="F5506">
            <v>7.65</v>
          </cell>
          <cell r="G5506">
            <v>7.86</v>
          </cell>
          <cell r="H5506">
            <v>8.4600000000000009</v>
          </cell>
          <cell r="I5506">
            <v>9.06</v>
          </cell>
        </row>
        <row r="5507">
          <cell r="A5507">
            <v>133570</v>
          </cell>
          <cell r="B5507" t="str">
            <v/>
          </cell>
          <cell r="C5507">
            <v>7.5</v>
          </cell>
          <cell r="D5507">
            <v>0</v>
          </cell>
          <cell r="E5507">
            <v>7.5</v>
          </cell>
          <cell r="F5507">
            <v>7.65</v>
          </cell>
          <cell r="G5507">
            <v>7.86</v>
          </cell>
          <cell r="H5507">
            <v>8.4600000000000009</v>
          </cell>
          <cell r="I5507">
            <v>9.06</v>
          </cell>
        </row>
        <row r="5508">
          <cell r="A5508">
            <v>133580</v>
          </cell>
          <cell r="B5508" t="str">
            <v/>
          </cell>
          <cell r="C5508">
            <v>7.5</v>
          </cell>
          <cell r="D5508">
            <v>0</v>
          </cell>
          <cell r="E5508">
            <v>7.5</v>
          </cell>
          <cell r="F5508">
            <v>7.65</v>
          </cell>
          <cell r="G5508">
            <v>7.86</v>
          </cell>
          <cell r="H5508">
            <v>8.4600000000000009</v>
          </cell>
          <cell r="I5508">
            <v>9.06</v>
          </cell>
        </row>
        <row r="5509">
          <cell r="A5509">
            <v>133590</v>
          </cell>
          <cell r="B5509" t="str">
            <v/>
          </cell>
          <cell r="C5509">
            <v>7.5</v>
          </cell>
          <cell r="D5509">
            <v>0</v>
          </cell>
          <cell r="E5509">
            <v>7.5</v>
          </cell>
          <cell r="F5509">
            <v>7.65</v>
          </cell>
          <cell r="G5509">
            <v>7.86</v>
          </cell>
          <cell r="H5509">
            <v>8.4600000000000009</v>
          </cell>
          <cell r="I5509">
            <v>9.06</v>
          </cell>
        </row>
        <row r="5510">
          <cell r="A5510">
            <v>133600</v>
          </cell>
          <cell r="B5510" t="str">
            <v/>
          </cell>
          <cell r="C5510">
            <v>7.5</v>
          </cell>
          <cell r="D5510">
            <v>0</v>
          </cell>
          <cell r="E5510">
            <v>7.5</v>
          </cell>
          <cell r="F5510">
            <v>7.65</v>
          </cell>
          <cell r="G5510">
            <v>7.86</v>
          </cell>
          <cell r="H5510">
            <v>8.4600000000000009</v>
          </cell>
          <cell r="I5510">
            <v>9.06</v>
          </cell>
        </row>
        <row r="5511">
          <cell r="A5511">
            <v>133610</v>
          </cell>
          <cell r="B5511" t="str">
            <v/>
          </cell>
          <cell r="C5511">
            <v>7.5</v>
          </cell>
          <cell r="D5511">
            <v>0</v>
          </cell>
          <cell r="E5511">
            <v>7.5</v>
          </cell>
          <cell r="F5511">
            <v>7.65</v>
          </cell>
          <cell r="G5511">
            <v>7.86</v>
          </cell>
          <cell r="H5511">
            <v>8.4600000000000009</v>
          </cell>
          <cell r="I5511">
            <v>9.06</v>
          </cell>
        </row>
        <row r="5512">
          <cell r="A5512">
            <v>133620</v>
          </cell>
          <cell r="B5512" t="str">
            <v/>
          </cell>
          <cell r="C5512">
            <v>7.5</v>
          </cell>
          <cell r="D5512">
            <v>0</v>
          </cell>
          <cell r="E5512">
            <v>7.5</v>
          </cell>
          <cell r="F5512">
            <v>7.65</v>
          </cell>
          <cell r="G5512">
            <v>7.86</v>
          </cell>
          <cell r="H5512">
            <v>8.4600000000000009</v>
          </cell>
          <cell r="I5512">
            <v>9.06</v>
          </cell>
        </row>
        <row r="5513">
          <cell r="A5513">
            <v>133630</v>
          </cell>
          <cell r="B5513" t="str">
            <v/>
          </cell>
          <cell r="C5513">
            <v>7.5</v>
          </cell>
          <cell r="D5513">
            <v>0</v>
          </cell>
          <cell r="E5513">
            <v>7.5</v>
          </cell>
          <cell r="F5513">
            <v>7.65</v>
          </cell>
          <cell r="G5513">
            <v>7.86</v>
          </cell>
          <cell r="H5513">
            <v>8.4600000000000009</v>
          </cell>
          <cell r="I5513">
            <v>9.06</v>
          </cell>
        </row>
        <row r="5514">
          <cell r="A5514">
            <v>133640</v>
          </cell>
          <cell r="B5514" t="str">
            <v/>
          </cell>
          <cell r="C5514">
            <v>7.5</v>
          </cell>
          <cell r="D5514">
            <v>0</v>
          </cell>
          <cell r="E5514">
            <v>7.5</v>
          </cell>
          <cell r="F5514">
            <v>7.65</v>
          </cell>
          <cell r="G5514">
            <v>7.86</v>
          </cell>
          <cell r="H5514">
            <v>8.4600000000000009</v>
          </cell>
          <cell r="I5514">
            <v>9.06</v>
          </cell>
        </row>
        <row r="5515">
          <cell r="A5515">
            <v>133650</v>
          </cell>
          <cell r="B5515" t="str">
            <v/>
          </cell>
          <cell r="C5515">
            <v>7.5</v>
          </cell>
          <cell r="D5515">
            <v>0</v>
          </cell>
          <cell r="E5515">
            <v>7.5</v>
          </cell>
          <cell r="F5515">
            <v>7.65</v>
          </cell>
          <cell r="G5515">
            <v>7.86</v>
          </cell>
          <cell r="H5515">
            <v>8.4600000000000009</v>
          </cell>
          <cell r="I5515">
            <v>9.06</v>
          </cell>
        </row>
        <row r="5516">
          <cell r="A5516">
            <v>133660</v>
          </cell>
          <cell r="B5516" t="str">
            <v/>
          </cell>
          <cell r="C5516">
            <v>7.5</v>
          </cell>
          <cell r="D5516">
            <v>0</v>
          </cell>
          <cell r="E5516">
            <v>7.5</v>
          </cell>
          <cell r="F5516">
            <v>7.65</v>
          </cell>
          <cell r="G5516">
            <v>7.86</v>
          </cell>
          <cell r="H5516">
            <v>8.4600000000000009</v>
          </cell>
          <cell r="I5516">
            <v>9.06</v>
          </cell>
        </row>
        <row r="5517">
          <cell r="A5517">
            <v>133670</v>
          </cell>
          <cell r="B5517" t="str">
            <v/>
          </cell>
          <cell r="C5517">
            <v>7.5</v>
          </cell>
          <cell r="D5517">
            <v>0</v>
          </cell>
          <cell r="E5517">
            <v>7.5</v>
          </cell>
          <cell r="F5517">
            <v>7.65</v>
          </cell>
          <cell r="G5517">
            <v>7.86</v>
          </cell>
          <cell r="H5517">
            <v>8.4600000000000009</v>
          </cell>
          <cell r="I5517">
            <v>9.06</v>
          </cell>
        </row>
        <row r="5518">
          <cell r="A5518">
            <v>133680</v>
          </cell>
          <cell r="B5518" t="str">
            <v/>
          </cell>
          <cell r="C5518">
            <v>7.5</v>
          </cell>
          <cell r="D5518">
            <v>0</v>
          </cell>
          <cell r="E5518">
            <v>7.5</v>
          </cell>
          <cell r="F5518">
            <v>7.65</v>
          </cell>
          <cell r="G5518">
            <v>7.86</v>
          </cell>
          <cell r="H5518">
            <v>8.4600000000000009</v>
          </cell>
          <cell r="I5518">
            <v>9.06</v>
          </cell>
        </row>
        <row r="5519">
          <cell r="A5519">
            <v>133690</v>
          </cell>
          <cell r="B5519" t="str">
            <v/>
          </cell>
          <cell r="C5519">
            <v>7.5</v>
          </cell>
          <cell r="D5519">
            <v>0</v>
          </cell>
          <cell r="E5519">
            <v>7.5</v>
          </cell>
          <cell r="F5519">
            <v>7.65</v>
          </cell>
          <cell r="G5519">
            <v>7.86</v>
          </cell>
          <cell r="H5519">
            <v>8.4600000000000009</v>
          </cell>
          <cell r="I5519">
            <v>9.06</v>
          </cell>
        </row>
        <row r="5520">
          <cell r="A5520">
            <v>133700</v>
          </cell>
          <cell r="B5520" t="str">
            <v/>
          </cell>
          <cell r="C5520">
            <v>7.5</v>
          </cell>
          <cell r="D5520">
            <v>0</v>
          </cell>
          <cell r="E5520">
            <v>7.5</v>
          </cell>
          <cell r="F5520">
            <v>7.65</v>
          </cell>
          <cell r="G5520">
            <v>7.86</v>
          </cell>
          <cell r="H5520">
            <v>8.4600000000000009</v>
          </cell>
          <cell r="I5520">
            <v>9.06</v>
          </cell>
        </row>
        <row r="5521">
          <cell r="A5521">
            <v>133710</v>
          </cell>
          <cell r="B5521" t="str">
            <v/>
          </cell>
          <cell r="C5521">
            <v>7.5</v>
          </cell>
          <cell r="D5521">
            <v>0</v>
          </cell>
          <cell r="E5521">
            <v>7.5</v>
          </cell>
          <cell r="F5521">
            <v>7.65</v>
          </cell>
          <cell r="G5521">
            <v>7.86</v>
          </cell>
          <cell r="H5521">
            <v>8.4600000000000009</v>
          </cell>
          <cell r="I5521">
            <v>9.06</v>
          </cell>
        </row>
        <row r="5522">
          <cell r="A5522">
            <v>133720</v>
          </cell>
          <cell r="B5522" t="str">
            <v/>
          </cell>
          <cell r="C5522">
            <v>7.5</v>
          </cell>
          <cell r="D5522">
            <v>0</v>
          </cell>
          <cell r="E5522">
            <v>7.5</v>
          </cell>
          <cell r="F5522">
            <v>7.65</v>
          </cell>
          <cell r="G5522">
            <v>7.86</v>
          </cell>
          <cell r="H5522">
            <v>8.4600000000000009</v>
          </cell>
          <cell r="I5522">
            <v>9.06</v>
          </cell>
        </row>
        <row r="5523">
          <cell r="A5523">
            <v>133730</v>
          </cell>
          <cell r="B5523" t="str">
            <v/>
          </cell>
          <cell r="C5523">
            <v>7.5</v>
          </cell>
          <cell r="D5523">
            <v>0</v>
          </cell>
          <cell r="E5523">
            <v>7.5</v>
          </cell>
          <cell r="F5523">
            <v>7.65</v>
          </cell>
          <cell r="G5523">
            <v>7.86</v>
          </cell>
          <cell r="H5523">
            <v>8.4600000000000009</v>
          </cell>
          <cell r="I5523">
            <v>9.06</v>
          </cell>
        </row>
        <row r="5524">
          <cell r="A5524">
            <v>133740</v>
          </cell>
          <cell r="B5524" t="str">
            <v/>
          </cell>
          <cell r="C5524">
            <v>7.5</v>
          </cell>
          <cell r="D5524">
            <v>0</v>
          </cell>
          <cell r="E5524">
            <v>7.5</v>
          </cell>
          <cell r="F5524">
            <v>7.65</v>
          </cell>
          <cell r="G5524">
            <v>7.86</v>
          </cell>
          <cell r="H5524">
            <v>8.4600000000000009</v>
          </cell>
          <cell r="I5524">
            <v>9.06</v>
          </cell>
        </row>
        <row r="5525">
          <cell r="A5525">
            <v>133750</v>
          </cell>
          <cell r="B5525" t="str">
            <v/>
          </cell>
          <cell r="C5525">
            <v>7.5</v>
          </cell>
          <cell r="D5525">
            <v>0</v>
          </cell>
          <cell r="E5525">
            <v>7.5</v>
          </cell>
          <cell r="F5525">
            <v>7.65</v>
          </cell>
          <cell r="G5525">
            <v>7.86</v>
          </cell>
          <cell r="H5525">
            <v>8.4600000000000009</v>
          </cell>
          <cell r="I5525">
            <v>9.06</v>
          </cell>
        </row>
        <row r="5526">
          <cell r="A5526">
            <v>133760</v>
          </cell>
          <cell r="B5526" t="str">
            <v/>
          </cell>
          <cell r="C5526">
            <v>7.5</v>
          </cell>
          <cell r="D5526">
            <v>0</v>
          </cell>
          <cell r="E5526">
            <v>7.5</v>
          </cell>
          <cell r="F5526">
            <v>7.65</v>
          </cell>
          <cell r="G5526">
            <v>7.86</v>
          </cell>
          <cell r="H5526">
            <v>8.4600000000000009</v>
          </cell>
          <cell r="I5526">
            <v>9.06</v>
          </cell>
        </row>
        <row r="5527">
          <cell r="A5527">
            <v>133770</v>
          </cell>
          <cell r="B5527" t="str">
            <v/>
          </cell>
          <cell r="C5527">
            <v>7.5</v>
          </cell>
          <cell r="D5527">
            <v>0</v>
          </cell>
          <cell r="E5527">
            <v>7.5</v>
          </cell>
          <cell r="F5527">
            <v>7.65</v>
          </cell>
          <cell r="G5527">
            <v>7.86</v>
          </cell>
          <cell r="H5527">
            <v>8.4600000000000009</v>
          </cell>
          <cell r="I5527">
            <v>9.06</v>
          </cell>
        </row>
        <row r="5528">
          <cell r="A5528">
            <v>133780</v>
          </cell>
          <cell r="B5528" t="str">
            <v/>
          </cell>
          <cell r="C5528">
            <v>7.5</v>
          </cell>
          <cell r="D5528">
            <v>0</v>
          </cell>
          <cell r="E5528">
            <v>7.5</v>
          </cell>
          <cell r="F5528">
            <v>7.65</v>
          </cell>
          <cell r="G5528">
            <v>7.86</v>
          </cell>
          <cell r="H5528">
            <v>8.4600000000000009</v>
          </cell>
          <cell r="I5528">
            <v>9.06</v>
          </cell>
        </row>
        <row r="5529">
          <cell r="A5529">
            <v>133790</v>
          </cell>
          <cell r="B5529" t="str">
            <v/>
          </cell>
          <cell r="C5529">
            <v>7.5</v>
          </cell>
          <cell r="D5529">
            <v>0</v>
          </cell>
          <cell r="E5529">
            <v>7.5</v>
          </cell>
          <cell r="F5529">
            <v>7.65</v>
          </cell>
          <cell r="G5529">
            <v>7.86</v>
          </cell>
          <cell r="H5529">
            <v>8.4600000000000009</v>
          </cell>
          <cell r="I5529">
            <v>9.06</v>
          </cell>
        </row>
        <row r="5530">
          <cell r="A5530">
            <v>133800</v>
          </cell>
          <cell r="B5530" t="str">
            <v/>
          </cell>
          <cell r="C5530">
            <v>7.5</v>
          </cell>
          <cell r="D5530">
            <v>0</v>
          </cell>
          <cell r="E5530">
            <v>7.5</v>
          </cell>
          <cell r="F5530">
            <v>7.65</v>
          </cell>
          <cell r="G5530">
            <v>7.86</v>
          </cell>
          <cell r="H5530">
            <v>8.4600000000000009</v>
          </cell>
          <cell r="I5530">
            <v>9.06</v>
          </cell>
        </row>
        <row r="5531">
          <cell r="A5531">
            <v>133810</v>
          </cell>
          <cell r="B5531" t="str">
            <v/>
          </cell>
          <cell r="C5531">
            <v>7.5</v>
          </cell>
          <cell r="D5531">
            <v>0</v>
          </cell>
          <cell r="E5531">
            <v>7.5</v>
          </cell>
          <cell r="F5531">
            <v>7.65</v>
          </cell>
          <cell r="G5531">
            <v>7.86</v>
          </cell>
          <cell r="H5531">
            <v>8.4600000000000009</v>
          </cell>
          <cell r="I5531">
            <v>9.06</v>
          </cell>
        </row>
        <row r="5532">
          <cell r="A5532">
            <v>133820</v>
          </cell>
          <cell r="B5532" t="str">
            <v/>
          </cell>
          <cell r="C5532">
            <v>7.5</v>
          </cell>
          <cell r="D5532">
            <v>0</v>
          </cell>
          <cell r="E5532">
            <v>7.5</v>
          </cell>
          <cell r="F5532">
            <v>7.65</v>
          </cell>
          <cell r="G5532">
            <v>7.86</v>
          </cell>
          <cell r="H5532">
            <v>8.4600000000000009</v>
          </cell>
          <cell r="I5532">
            <v>9.06</v>
          </cell>
        </row>
        <row r="5533">
          <cell r="A5533">
            <v>133830</v>
          </cell>
          <cell r="B5533" t="str">
            <v/>
          </cell>
          <cell r="C5533">
            <v>7.5</v>
          </cell>
          <cell r="D5533">
            <v>0</v>
          </cell>
          <cell r="E5533">
            <v>7.5</v>
          </cell>
          <cell r="F5533">
            <v>7.65</v>
          </cell>
          <cell r="G5533">
            <v>7.86</v>
          </cell>
          <cell r="H5533">
            <v>8.4600000000000009</v>
          </cell>
          <cell r="I5533">
            <v>9.06</v>
          </cell>
        </row>
        <row r="5534">
          <cell r="A5534">
            <v>133840</v>
          </cell>
          <cell r="B5534" t="str">
            <v/>
          </cell>
          <cell r="C5534">
            <v>7.5</v>
          </cell>
          <cell r="D5534">
            <v>0</v>
          </cell>
          <cell r="E5534">
            <v>7.5</v>
          </cell>
          <cell r="F5534">
            <v>7.65</v>
          </cell>
          <cell r="G5534">
            <v>7.86</v>
          </cell>
          <cell r="H5534">
            <v>8.4600000000000009</v>
          </cell>
          <cell r="I5534">
            <v>9.06</v>
          </cell>
        </row>
        <row r="5535">
          <cell r="A5535">
            <v>133850</v>
          </cell>
          <cell r="B5535" t="str">
            <v/>
          </cell>
          <cell r="C5535">
            <v>7.5</v>
          </cell>
          <cell r="D5535">
            <v>0</v>
          </cell>
          <cell r="E5535">
            <v>7.5</v>
          </cell>
          <cell r="F5535">
            <v>7.65</v>
          </cell>
          <cell r="G5535">
            <v>7.86</v>
          </cell>
          <cell r="H5535">
            <v>8.4600000000000009</v>
          </cell>
          <cell r="I5535">
            <v>9.06</v>
          </cell>
        </row>
        <row r="5536">
          <cell r="A5536">
            <v>133860</v>
          </cell>
          <cell r="B5536" t="str">
            <v/>
          </cell>
          <cell r="C5536">
            <v>7.5</v>
          </cell>
          <cell r="D5536">
            <v>0</v>
          </cell>
          <cell r="E5536">
            <v>7.5</v>
          </cell>
          <cell r="F5536">
            <v>7.65</v>
          </cell>
          <cell r="G5536">
            <v>7.86</v>
          </cell>
          <cell r="H5536">
            <v>8.4600000000000009</v>
          </cell>
          <cell r="I5536">
            <v>9.06</v>
          </cell>
        </row>
        <row r="5537">
          <cell r="A5537">
            <v>133870</v>
          </cell>
          <cell r="B5537" t="str">
            <v/>
          </cell>
          <cell r="C5537">
            <v>7.5</v>
          </cell>
          <cell r="D5537">
            <v>0</v>
          </cell>
          <cell r="E5537">
            <v>7.5</v>
          </cell>
          <cell r="F5537">
            <v>7.65</v>
          </cell>
          <cell r="G5537">
            <v>7.86</v>
          </cell>
          <cell r="H5537">
            <v>8.4600000000000009</v>
          </cell>
          <cell r="I5537">
            <v>9.06</v>
          </cell>
        </row>
        <row r="5538">
          <cell r="A5538">
            <v>133880</v>
          </cell>
          <cell r="B5538" t="str">
            <v/>
          </cell>
          <cell r="C5538">
            <v>7.5</v>
          </cell>
          <cell r="D5538">
            <v>0</v>
          </cell>
          <cell r="E5538">
            <v>7.5</v>
          </cell>
          <cell r="F5538">
            <v>7.65</v>
          </cell>
          <cell r="G5538">
            <v>7.86</v>
          </cell>
          <cell r="H5538">
            <v>8.4600000000000009</v>
          </cell>
          <cell r="I5538">
            <v>9.06</v>
          </cell>
        </row>
        <row r="5539">
          <cell r="A5539">
            <v>133890</v>
          </cell>
          <cell r="B5539" t="str">
            <v/>
          </cell>
          <cell r="C5539">
            <v>7.5</v>
          </cell>
          <cell r="D5539">
            <v>0</v>
          </cell>
          <cell r="E5539">
            <v>7.5</v>
          </cell>
          <cell r="F5539">
            <v>7.65</v>
          </cell>
          <cell r="G5539">
            <v>7.86</v>
          </cell>
          <cell r="H5539">
            <v>8.4600000000000009</v>
          </cell>
          <cell r="I5539">
            <v>9.06</v>
          </cell>
        </row>
        <row r="5540">
          <cell r="A5540">
            <v>133900</v>
          </cell>
          <cell r="B5540" t="str">
            <v/>
          </cell>
          <cell r="C5540">
            <v>7.5</v>
          </cell>
          <cell r="D5540">
            <v>0</v>
          </cell>
          <cell r="E5540">
            <v>7.5</v>
          </cell>
          <cell r="F5540">
            <v>7.65</v>
          </cell>
          <cell r="G5540">
            <v>7.86</v>
          </cell>
          <cell r="H5540">
            <v>8.4600000000000009</v>
          </cell>
          <cell r="I5540">
            <v>9.06</v>
          </cell>
        </row>
        <row r="5541">
          <cell r="A5541">
            <v>133910</v>
          </cell>
          <cell r="B5541" t="str">
            <v/>
          </cell>
          <cell r="C5541">
            <v>7.5</v>
          </cell>
          <cell r="D5541">
            <v>0</v>
          </cell>
          <cell r="E5541">
            <v>7.5</v>
          </cell>
          <cell r="F5541">
            <v>7.65</v>
          </cell>
          <cell r="G5541">
            <v>7.86</v>
          </cell>
          <cell r="H5541">
            <v>8.4600000000000009</v>
          </cell>
          <cell r="I5541">
            <v>9.06</v>
          </cell>
        </row>
        <row r="5542">
          <cell r="A5542">
            <v>133920</v>
          </cell>
          <cell r="B5542" t="str">
            <v/>
          </cell>
          <cell r="C5542">
            <v>7.5</v>
          </cell>
          <cell r="D5542">
            <v>0</v>
          </cell>
          <cell r="E5542">
            <v>7.5</v>
          </cell>
          <cell r="F5542">
            <v>7.65</v>
          </cell>
          <cell r="G5542">
            <v>7.86</v>
          </cell>
          <cell r="H5542">
            <v>8.4600000000000009</v>
          </cell>
          <cell r="I5542">
            <v>9.06</v>
          </cell>
        </row>
        <row r="5543">
          <cell r="A5543">
            <v>133930</v>
          </cell>
          <cell r="B5543" t="str">
            <v/>
          </cell>
          <cell r="C5543">
            <v>7.5</v>
          </cell>
          <cell r="D5543">
            <v>0</v>
          </cell>
          <cell r="E5543">
            <v>7.5</v>
          </cell>
          <cell r="F5543">
            <v>7.65</v>
          </cell>
          <cell r="G5543">
            <v>7.86</v>
          </cell>
          <cell r="H5543">
            <v>8.4600000000000009</v>
          </cell>
          <cell r="I5543">
            <v>9.06</v>
          </cell>
        </row>
        <row r="5544">
          <cell r="A5544">
            <v>133940</v>
          </cell>
          <cell r="B5544" t="str">
            <v/>
          </cell>
          <cell r="C5544">
            <v>7.5</v>
          </cell>
          <cell r="D5544">
            <v>0</v>
          </cell>
          <cell r="E5544">
            <v>7.5</v>
          </cell>
          <cell r="F5544">
            <v>7.65</v>
          </cell>
          <cell r="G5544">
            <v>7.86</v>
          </cell>
          <cell r="H5544">
            <v>8.4600000000000009</v>
          </cell>
          <cell r="I5544">
            <v>9.06</v>
          </cell>
        </row>
        <row r="5545">
          <cell r="A5545">
            <v>133950</v>
          </cell>
          <cell r="B5545" t="str">
            <v/>
          </cell>
          <cell r="C5545">
            <v>7.5</v>
          </cell>
          <cell r="D5545">
            <v>0</v>
          </cell>
          <cell r="E5545">
            <v>7.5</v>
          </cell>
          <cell r="F5545">
            <v>7.65</v>
          </cell>
          <cell r="G5545">
            <v>7.86</v>
          </cell>
          <cell r="H5545">
            <v>8.4600000000000009</v>
          </cell>
          <cell r="I5545">
            <v>9.06</v>
          </cell>
        </row>
        <row r="5546">
          <cell r="A5546">
            <v>133960</v>
          </cell>
          <cell r="B5546" t="str">
            <v/>
          </cell>
          <cell r="C5546">
            <v>7.5</v>
          </cell>
          <cell r="D5546">
            <v>0</v>
          </cell>
          <cell r="E5546">
            <v>7.5</v>
          </cell>
          <cell r="F5546">
            <v>7.65</v>
          </cell>
          <cell r="G5546">
            <v>7.86</v>
          </cell>
          <cell r="H5546">
            <v>8.4600000000000009</v>
          </cell>
          <cell r="I5546">
            <v>9.06</v>
          </cell>
        </row>
        <row r="5547">
          <cell r="A5547">
            <v>133970</v>
          </cell>
          <cell r="B5547" t="str">
            <v/>
          </cell>
          <cell r="C5547">
            <v>7.5</v>
          </cell>
          <cell r="D5547">
            <v>0</v>
          </cell>
          <cell r="E5547">
            <v>7.5</v>
          </cell>
          <cell r="F5547">
            <v>7.65</v>
          </cell>
          <cell r="G5547">
            <v>7.86</v>
          </cell>
          <cell r="H5547">
            <v>8.4600000000000009</v>
          </cell>
          <cell r="I5547">
            <v>9.06</v>
          </cell>
        </row>
        <row r="5548">
          <cell r="A5548">
            <v>133980</v>
          </cell>
          <cell r="B5548" t="str">
            <v/>
          </cell>
          <cell r="C5548">
            <v>7.5</v>
          </cell>
          <cell r="D5548">
            <v>0</v>
          </cell>
          <cell r="E5548">
            <v>7.5</v>
          </cell>
          <cell r="F5548">
            <v>7.65</v>
          </cell>
          <cell r="G5548">
            <v>7.86</v>
          </cell>
          <cell r="H5548">
            <v>8.4600000000000009</v>
          </cell>
          <cell r="I5548">
            <v>9.06</v>
          </cell>
        </row>
        <row r="5549">
          <cell r="A5549">
            <v>133990</v>
          </cell>
          <cell r="B5549" t="str">
            <v/>
          </cell>
          <cell r="C5549">
            <v>7.5</v>
          </cell>
          <cell r="D5549">
            <v>0</v>
          </cell>
          <cell r="E5549">
            <v>7.5</v>
          </cell>
          <cell r="F5549">
            <v>7.65</v>
          </cell>
          <cell r="G5549">
            <v>7.86</v>
          </cell>
          <cell r="H5549">
            <v>8.4600000000000009</v>
          </cell>
          <cell r="I5549">
            <v>9.06</v>
          </cell>
        </row>
        <row r="5550">
          <cell r="A5550">
            <v>134000</v>
          </cell>
          <cell r="B5550" t="str">
            <v/>
          </cell>
          <cell r="C5550">
            <v>7.5</v>
          </cell>
          <cell r="D5550">
            <v>0</v>
          </cell>
          <cell r="E5550">
            <v>7.5</v>
          </cell>
          <cell r="F5550">
            <v>7.65</v>
          </cell>
          <cell r="G5550">
            <v>7.86</v>
          </cell>
          <cell r="H5550">
            <v>8.4600000000000009</v>
          </cell>
          <cell r="I5550">
            <v>9.06</v>
          </cell>
        </row>
        <row r="5569">
          <cell r="A5569">
            <v>134000</v>
          </cell>
          <cell r="B5569" t="str">
            <v/>
          </cell>
          <cell r="C5569">
            <v>7.5</v>
          </cell>
          <cell r="D5569">
            <v>0</v>
          </cell>
          <cell r="E5569">
            <v>7.5</v>
          </cell>
          <cell r="F5569">
            <v>7.65</v>
          </cell>
          <cell r="G5569">
            <v>7.86</v>
          </cell>
          <cell r="H5569">
            <v>8.4600000000000009</v>
          </cell>
          <cell r="I5569">
            <v>9.06</v>
          </cell>
        </row>
        <row r="5570">
          <cell r="A5570">
            <v>134010</v>
          </cell>
          <cell r="B5570" t="str">
            <v/>
          </cell>
          <cell r="C5570">
            <v>7.5</v>
          </cell>
          <cell r="D5570">
            <v>0</v>
          </cell>
          <cell r="E5570">
            <v>7.5</v>
          </cell>
          <cell r="F5570">
            <v>7.65</v>
          </cell>
          <cell r="G5570">
            <v>7.86</v>
          </cell>
          <cell r="H5570">
            <v>8.4600000000000009</v>
          </cell>
          <cell r="I5570">
            <v>9.06</v>
          </cell>
        </row>
        <row r="5571">
          <cell r="A5571">
            <v>134020</v>
          </cell>
          <cell r="B5571" t="str">
            <v/>
          </cell>
          <cell r="C5571">
            <v>7.5</v>
          </cell>
          <cell r="D5571">
            <v>0</v>
          </cell>
          <cell r="E5571">
            <v>7.5</v>
          </cell>
          <cell r="F5571">
            <v>7.65</v>
          </cell>
          <cell r="G5571">
            <v>7.86</v>
          </cell>
          <cell r="H5571">
            <v>8.4600000000000009</v>
          </cell>
          <cell r="I5571">
            <v>9.06</v>
          </cell>
        </row>
        <row r="5572">
          <cell r="A5572">
            <v>134030</v>
          </cell>
          <cell r="B5572" t="str">
            <v/>
          </cell>
          <cell r="C5572">
            <v>7.5</v>
          </cell>
          <cell r="D5572">
            <v>0</v>
          </cell>
          <cell r="E5572">
            <v>7.5</v>
          </cell>
          <cell r="F5572">
            <v>7.65</v>
          </cell>
          <cell r="G5572">
            <v>7.86</v>
          </cell>
          <cell r="H5572">
            <v>8.4600000000000009</v>
          </cell>
          <cell r="I5572">
            <v>9.06</v>
          </cell>
        </row>
        <row r="5573">
          <cell r="A5573">
            <v>134040</v>
          </cell>
          <cell r="B5573" t="str">
            <v/>
          </cell>
          <cell r="C5573">
            <v>7.5</v>
          </cell>
          <cell r="D5573">
            <v>0</v>
          </cell>
          <cell r="E5573">
            <v>7.5</v>
          </cell>
          <cell r="F5573">
            <v>7.65</v>
          </cell>
          <cell r="G5573">
            <v>7.86</v>
          </cell>
          <cell r="H5573">
            <v>8.4600000000000009</v>
          </cell>
          <cell r="I5573">
            <v>9.06</v>
          </cell>
        </row>
        <row r="5574">
          <cell r="A5574">
            <v>134050</v>
          </cell>
          <cell r="B5574" t="str">
            <v/>
          </cell>
          <cell r="C5574">
            <v>7.5</v>
          </cell>
          <cell r="D5574">
            <v>0</v>
          </cell>
          <cell r="E5574">
            <v>7.5</v>
          </cell>
          <cell r="F5574">
            <v>7.65</v>
          </cell>
          <cell r="G5574">
            <v>7.86</v>
          </cell>
          <cell r="H5574">
            <v>8.4600000000000009</v>
          </cell>
          <cell r="I5574">
            <v>9.06</v>
          </cell>
        </row>
        <row r="5575">
          <cell r="A5575">
            <v>134060</v>
          </cell>
          <cell r="B5575" t="str">
            <v/>
          </cell>
          <cell r="C5575">
            <v>7.5</v>
          </cell>
          <cell r="D5575">
            <v>0</v>
          </cell>
          <cell r="E5575">
            <v>7.5</v>
          </cell>
          <cell r="F5575">
            <v>7.65</v>
          </cell>
          <cell r="G5575">
            <v>7.86</v>
          </cell>
          <cell r="H5575">
            <v>8.4600000000000009</v>
          </cell>
          <cell r="I5575">
            <v>9.06</v>
          </cell>
        </row>
        <row r="5576">
          <cell r="A5576">
            <v>134070</v>
          </cell>
          <cell r="B5576" t="str">
            <v/>
          </cell>
          <cell r="C5576">
            <v>7.5</v>
          </cell>
          <cell r="D5576">
            <v>0</v>
          </cell>
          <cell r="E5576">
            <v>7.5</v>
          </cell>
          <cell r="F5576">
            <v>7.65</v>
          </cell>
          <cell r="G5576">
            <v>7.86</v>
          </cell>
          <cell r="H5576">
            <v>8.4600000000000009</v>
          </cell>
          <cell r="I5576">
            <v>9.06</v>
          </cell>
        </row>
        <row r="5577">
          <cell r="A5577">
            <v>134080</v>
          </cell>
          <cell r="B5577" t="str">
            <v/>
          </cell>
          <cell r="C5577">
            <v>7.5</v>
          </cell>
          <cell r="D5577">
            <v>0</v>
          </cell>
          <cell r="E5577">
            <v>7.5</v>
          </cell>
          <cell r="F5577">
            <v>7.65</v>
          </cell>
          <cell r="G5577">
            <v>7.86</v>
          </cell>
          <cell r="H5577">
            <v>8.4600000000000009</v>
          </cell>
          <cell r="I5577">
            <v>9.06</v>
          </cell>
        </row>
        <row r="5578">
          <cell r="A5578">
            <v>134090</v>
          </cell>
          <cell r="B5578" t="str">
            <v/>
          </cell>
          <cell r="C5578">
            <v>7.5</v>
          </cell>
          <cell r="D5578">
            <v>0</v>
          </cell>
          <cell r="E5578">
            <v>7.5</v>
          </cell>
          <cell r="F5578">
            <v>7.65</v>
          </cell>
          <cell r="G5578">
            <v>7.86</v>
          </cell>
          <cell r="H5578">
            <v>8.4600000000000009</v>
          </cell>
          <cell r="I5578">
            <v>9.06</v>
          </cell>
        </row>
        <row r="5579">
          <cell r="A5579">
            <v>134100</v>
          </cell>
          <cell r="B5579" t="str">
            <v/>
          </cell>
          <cell r="C5579">
            <v>7.5</v>
          </cell>
          <cell r="D5579">
            <v>0</v>
          </cell>
          <cell r="E5579">
            <v>7.5</v>
          </cell>
          <cell r="F5579">
            <v>7.65</v>
          </cell>
          <cell r="G5579">
            <v>7.86</v>
          </cell>
          <cell r="H5579">
            <v>8.4600000000000009</v>
          </cell>
          <cell r="I5579">
            <v>9.06</v>
          </cell>
        </row>
        <row r="5580">
          <cell r="A5580">
            <v>134110</v>
          </cell>
          <cell r="B5580" t="str">
            <v/>
          </cell>
          <cell r="C5580">
            <v>7.5</v>
          </cell>
          <cell r="D5580">
            <v>0</v>
          </cell>
          <cell r="E5580">
            <v>7.5</v>
          </cell>
          <cell r="F5580">
            <v>7.65</v>
          </cell>
          <cell r="G5580">
            <v>7.86</v>
          </cell>
          <cell r="H5580">
            <v>8.4600000000000009</v>
          </cell>
          <cell r="I5580">
            <v>9.06</v>
          </cell>
        </row>
        <row r="5581">
          <cell r="A5581">
            <v>134120</v>
          </cell>
          <cell r="B5581" t="str">
            <v/>
          </cell>
          <cell r="C5581">
            <v>7.5</v>
          </cell>
          <cell r="D5581">
            <v>0</v>
          </cell>
          <cell r="E5581">
            <v>7.5</v>
          </cell>
          <cell r="F5581">
            <v>7.65</v>
          </cell>
          <cell r="G5581">
            <v>7.86</v>
          </cell>
          <cell r="H5581">
            <v>8.4600000000000009</v>
          </cell>
          <cell r="I5581">
            <v>9.06</v>
          </cell>
        </row>
        <row r="5582">
          <cell r="A5582">
            <v>134130</v>
          </cell>
          <cell r="B5582" t="str">
            <v/>
          </cell>
          <cell r="C5582">
            <v>7.5</v>
          </cell>
          <cell r="D5582">
            <v>0</v>
          </cell>
          <cell r="E5582">
            <v>7.5</v>
          </cell>
          <cell r="F5582">
            <v>7.65</v>
          </cell>
          <cell r="G5582">
            <v>7.86</v>
          </cell>
          <cell r="H5582">
            <v>8.4600000000000009</v>
          </cell>
          <cell r="I5582">
            <v>9.06</v>
          </cell>
        </row>
        <row r="5583">
          <cell r="A5583">
            <v>134140</v>
          </cell>
          <cell r="B5583" t="str">
            <v/>
          </cell>
          <cell r="C5583">
            <v>7.5</v>
          </cell>
          <cell r="D5583">
            <v>0</v>
          </cell>
          <cell r="E5583">
            <v>7.5</v>
          </cell>
          <cell r="F5583">
            <v>7.65</v>
          </cell>
          <cell r="G5583">
            <v>7.86</v>
          </cell>
          <cell r="H5583">
            <v>8.4600000000000009</v>
          </cell>
          <cell r="I5583">
            <v>9.06</v>
          </cell>
        </row>
        <row r="5584">
          <cell r="A5584">
            <v>134150</v>
          </cell>
          <cell r="B5584" t="str">
            <v/>
          </cell>
          <cell r="C5584">
            <v>7.5</v>
          </cell>
          <cell r="D5584">
            <v>0</v>
          </cell>
          <cell r="E5584">
            <v>7.5</v>
          </cell>
          <cell r="F5584">
            <v>7.65</v>
          </cell>
          <cell r="G5584">
            <v>7.86</v>
          </cell>
          <cell r="H5584">
            <v>8.4600000000000009</v>
          </cell>
          <cell r="I5584">
            <v>9.06</v>
          </cell>
        </row>
        <row r="5585">
          <cell r="A5585">
            <v>134160</v>
          </cell>
          <cell r="B5585" t="str">
            <v/>
          </cell>
          <cell r="C5585">
            <v>7.5</v>
          </cell>
          <cell r="D5585">
            <v>0</v>
          </cell>
          <cell r="E5585">
            <v>7.5</v>
          </cell>
          <cell r="F5585">
            <v>7.65</v>
          </cell>
          <cell r="G5585">
            <v>7.86</v>
          </cell>
          <cell r="H5585">
            <v>8.4600000000000009</v>
          </cell>
          <cell r="I5585">
            <v>9.06</v>
          </cell>
        </row>
        <row r="5586">
          <cell r="A5586">
            <v>134170</v>
          </cell>
          <cell r="B5586" t="str">
            <v/>
          </cell>
          <cell r="C5586">
            <v>7.5</v>
          </cell>
          <cell r="D5586">
            <v>0</v>
          </cell>
          <cell r="E5586">
            <v>7.5</v>
          </cell>
          <cell r="F5586">
            <v>7.65</v>
          </cell>
          <cell r="G5586">
            <v>7.86</v>
          </cell>
          <cell r="H5586">
            <v>8.4600000000000009</v>
          </cell>
          <cell r="I5586">
            <v>9.06</v>
          </cell>
        </row>
        <row r="5587">
          <cell r="A5587">
            <v>134180</v>
          </cell>
          <cell r="B5587" t="str">
            <v/>
          </cell>
          <cell r="C5587">
            <v>7.5</v>
          </cell>
          <cell r="D5587">
            <v>0</v>
          </cell>
          <cell r="E5587">
            <v>7.5</v>
          </cell>
          <cell r="F5587">
            <v>7.65</v>
          </cell>
          <cell r="G5587">
            <v>7.86</v>
          </cell>
          <cell r="H5587">
            <v>8.4600000000000009</v>
          </cell>
          <cell r="I5587">
            <v>9.06</v>
          </cell>
        </row>
        <row r="5588">
          <cell r="A5588">
            <v>134190</v>
          </cell>
          <cell r="B5588" t="str">
            <v/>
          </cell>
          <cell r="C5588">
            <v>7.5</v>
          </cell>
          <cell r="D5588">
            <v>0</v>
          </cell>
          <cell r="E5588">
            <v>7.5</v>
          </cell>
          <cell r="F5588">
            <v>7.65</v>
          </cell>
          <cell r="G5588">
            <v>7.86</v>
          </cell>
          <cell r="H5588">
            <v>8.4600000000000009</v>
          </cell>
          <cell r="I5588">
            <v>9.06</v>
          </cell>
        </row>
        <row r="5589">
          <cell r="A5589">
            <v>134200</v>
          </cell>
          <cell r="B5589" t="str">
            <v/>
          </cell>
          <cell r="C5589">
            <v>7.5</v>
          </cell>
          <cell r="D5589">
            <v>0</v>
          </cell>
          <cell r="E5589">
            <v>7.5</v>
          </cell>
          <cell r="F5589">
            <v>7.65</v>
          </cell>
          <cell r="G5589">
            <v>7.86</v>
          </cell>
          <cell r="H5589">
            <v>8.4600000000000009</v>
          </cell>
          <cell r="I5589">
            <v>9.06</v>
          </cell>
        </row>
        <row r="5590">
          <cell r="A5590">
            <v>134210</v>
          </cell>
          <cell r="B5590" t="str">
            <v/>
          </cell>
          <cell r="C5590">
            <v>7.5</v>
          </cell>
          <cell r="D5590">
            <v>0</v>
          </cell>
          <cell r="E5590">
            <v>7.5</v>
          </cell>
          <cell r="F5590">
            <v>7.65</v>
          </cell>
          <cell r="G5590">
            <v>7.86</v>
          </cell>
          <cell r="H5590">
            <v>8.4600000000000009</v>
          </cell>
          <cell r="I5590">
            <v>9.06</v>
          </cell>
        </row>
        <row r="5591">
          <cell r="A5591">
            <v>134220</v>
          </cell>
          <cell r="B5591" t="str">
            <v/>
          </cell>
          <cell r="C5591">
            <v>7.5</v>
          </cell>
          <cell r="D5591">
            <v>0</v>
          </cell>
          <cell r="E5591">
            <v>7.5</v>
          </cell>
          <cell r="F5591">
            <v>7.65</v>
          </cell>
          <cell r="G5591">
            <v>7.86</v>
          </cell>
          <cell r="H5591">
            <v>8.4600000000000009</v>
          </cell>
          <cell r="I5591">
            <v>9.06</v>
          </cell>
        </row>
        <row r="5592">
          <cell r="A5592">
            <v>134230</v>
          </cell>
          <cell r="B5592" t="str">
            <v/>
          </cell>
          <cell r="C5592">
            <v>7.5</v>
          </cell>
          <cell r="D5592">
            <v>0</v>
          </cell>
          <cell r="E5592">
            <v>7.5</v>
          </cell>
          <cell r="F5592">
            <v>7.65</v>
          </cell>
          <cell r="G5592">
            <v>7.86</v>
          </cell>
          <cell r="H5592">
            <v>8.4600000000000009</v>
          </cell>
          <cell r="I5592">
            <v>9.06</v>
          </cell>
        </row>
        <row r="5593">
          <cell r="A5593">
            <v>134235.10999999999</v>
          </cell>
          <cell r="B5593" t="str">
            <v>BS</v>
          </cell>
          <cell r="C5593">
            <v>7.5</v>
          </cell>
          <cell r="D5593">
            <v>0</v>
          </cell>
          <cell r="E5593">
            <v>7.5</v>
          </cell>
          <cell r="F5593">
            <v>7.65</v>
          </cell>
          <cell r="G5593">
            <v>7.86</v>
          </cell>
          <cell r="H5593">
            <v>8.4600000000000009</v>
          </cell>
          <cell r="I5593">
            <v>9.06</v>
          </cell>
        </row>
        <row r="5594">
          <cell r="A5594">
            <v>134240</v>
          </cell>
          <cell r="B5594" t="str">
            <v/>
          </cell>
          <cell r="C5594">
            <v>7.5</v>
          </cell>
          <cell r="D5594">
            <v>0</v>
          </cell>
          <cell r="E5594">
            <v>7.5</v>
          </cell>
          <cell r="F5594">
            <v>7.65</v>
          </cell>
          <cell r="G5594">
            <v>7.86</v>
          </cell>
          <cell r="H5594">
            <v>8.4600000000000009</v>
          </cell>
          <cell r="I5594">
            <v>9.06</v>
          </cell>
        </row>
        <row r="5595">
          <cell r="A5595">
            <v>134250</v>
          </cell>
          <cell r="B5595" t="str">
            <v/>
          </cell>
          <cell r="C5595">
            <v>7.5</v>
          </cell>
          <cell r="D5595">
            <v>0</v>
          </cell>
          <cell r="E5595">
            <v>7.5</v>
          </cell>
          <cell r="F5595">
            <v>7.65</v>
          </cell>
          <cell r="G5595">
            <v>7.86</v>
          </cell>
          <cell r="H5595">
            <v>8.4600000000000009</v>
          </cell>
          <cell r="I5595">
            <v>9.06</v>
          </cell>
        </row>
        <row r="5596">
          <cell r="A5596">
            <v>134260</v>
          </cell>
          <cell r="B5596" t="str">
            <v/>
          </cell>
          <cell r="C5596">
            <v>7.5</v>
          </cell>
          <cell r="D5596">
            <v>0</v>
          </cell>
          <cell r="E5596">
            <v>7.5</v>
          </cell>
          <cell r="F5596">
            <v>7.65</v>
          </cell>
          <cell r="G5596">
            <v>7.86</v>
          </cell>
          <cell r="H5596">
            <v>8.4600000000000009</v>
          </cell>
          <cell r="I5596">
            <v>9.06</v>
          </cell>
        </row>
        <row r="5597">
          <cell r="A5597">
            <v>134265.10999999999</v>
          </cell>
          <cell r="B5597" t="str">
            <v>PX</v>
          </cell>
          <cell r="C5597">
            <v>7.5</v>
          </cell>
          <cell r="D5597">
            <v>0</v>
          </cell>
          <cell r="E5597">
            <v>7.5</v>
          </cell>
          <cell r="F5597">
            <v>7.65</v>
          </cell>
          <cell r="G5597">
            <v>7.86</v>
          </cell>
          <cell r="H5597">
            <v>8.4600000000000009</v>
          </cell>
          <cell r="I5597">
            <v>9.06</v>
          </cell>
        </row>
        <row r="5598">
          <cell r="A5598">
            <v>134270</v>
          </cell>
          <cell r="B5598" t="str">
            <v/>
          </cell>
          <cell r="C5598">
            <v>7.5</v>
          </cell>
          <cell r="D5598">
            <v>0.1</v>
          </cell>
          <cell r="E5598">
            <v>7.6</v>
          </cell>
          <cell r="F5598">
            <v>7.75</v>
          </cell>
          <cell r="G5598">
            <v>7.96</v>
          </cell>
          <cell r="H5598">
            <v>8.56</v>
          </cell>
          <cell r="I5598">
            <v>9.16</v>
          </cell>
        </row>
        <row r="5599">
          <cell r="A5599">
            <v>134280</v>
          </cell>
          <cell r="B5599" t="str">
            <v/>
          </cell>
          <cell r="C5599">
            <v>7.5</v>
          </cell>
          <cell r="D5599">
            <v>0.3</v>
          </cell>
          <cell r="E5599">
            <v>7.8</v>
          </cell>
          <cell r="F5599">
            <v>7.95</v>
          </cell>
          <cell r="G5599">
            <v>8.16</v>
          </cell>
          <cell r="H5599">
            <v>8.76</v>
          </cell>
          <cell r="I5599">
            <v>9.36</v>
          </cell>
        </row>
        <row r="5600">
          <cell r="A5600">
            <v>134280.10999999999</v>
          </cell>
          <cell r="B5600" t="str">
            <v>PC</v>
          </cell>
          <cell r="C5600">
            <v>7.5</v>
          </cell>
          <cell r="D5600">
            <v>0.3</v>
          </cell>
          <cell r="E5600">
            <v>7.8</v>
          </cell>
          <cell r="F5600">
            <v>7.95</v>
          </cell>
          <cell r="G5600">
            <v>8.16</v>
          </cell>
          <cell r="H5600">
            <v>8.76</v>
          </cell>
          <cell r="I5600">
            <v>9.36</v>
          </cell>
        </row>
        <row r="5601">
          <cell r="A5601">
            <v>134290</v>
          </cell>
          <cell r="B5601" t="str">
            <v/>
          </cell>
          <cell r="C5601">
            <v>7.5</v>
          </cell>
          <cell r="D5601">
            <v>0.5</v>
          </cell>
          <cell r="E5601">
            <v>8</v>
          </cell>
          <cell r="F5601">
            <v>8.15</v>
          </cell>
          <cell r="G5601">
            <v>8.3600000000000012</v>
          </cell>
          <cell r="H5601">
            <v>8.9600000000000009</v>
          </cell>
          <cell r="I5601">
            <v>9.56</v>
          </cell>
        </row>
        <row r="5602">
          <cell r="A5602">
            <v>134295.10999999999</v>
          </cell>
          <cell r="B5602" t="str">
            <v>PY - MSE</v>
          </cell>
          <cell r="C5602">
            <v>7.5</v>
          </cell>
          <cell r="D5602">
            <v>0.6</v>
          </cell>
          <cell r="E5602">
            <v>8.1</v>
          </cell>
          <cell r="F5602">
            <v>8.25</v>
          </cell>
          <cell r="G5602">
            <v>8.4600000000000009</v>
          </cell>
          <cell r="H5602">
            <v>9.06</v>
          </cell>
          <cell r="I5602">
            <v>9.66</v>
          </cell>
        </row>
        <row r="5603">
          <cell r="A5603">
            <v>134300</v>
          </cell>
          <cell r="B5603" t="str">
            <v/>
          </cell>
          <cell r="C5603">
            <v>7.5</v>
          </cell>
          <cell r="D5603">
            <v>0.6</v>
          </cell>
          <cell r="E5603">
            <v>8.1</v>
          </cell>
          <cell r="F5603">
            <v>8.25</v>
          </cell>
          <cell r="G5603">
            <v>8.4600000000000009</v>
          </cell>
          <cell r="H5603">
            <v>9.06</v>
          </cell>
          <cell r="I5603">
            <v>9.66</v>
          </cell>
        </row>
        <row r="5604">
          <cell r="A5604">
            <v>134310</v>
          </cell>
          <cell r="B5604" t="str">
            <v/>
          </cell>
          <cell r="C5604">
            <v>7.5</v>
          </cell>
          <cell r="D5604">
            <v>0.6</v>
          </cell>
          <cell r="E5604">
            <v>8.1</v>
          </cell>
          <cell r="F5604">
            <v>8.25</v>
          </cell>
          <cell r="G5604">
            <v>8.4600000000000009</v>
          </cell>
          <cell r="H5604">
            <v>9.06</v>
          </cell>
          <cell r="I5604">
            <v>9.66</v>
          </cell>
        </row>
        <row r="5605">
          <cell r="A5605">
            <v>134320</v>
          </cell>
          <cell r="B5605" t="str">
            <v/>
          </cell>
          <cell r="C5605">
            <v>7.5</v>
          </cell>
          <cell r="D5605">
            <v>0.6</v>
          </cell>
          <cell r="E5605">
            <v>8.1</v>
          </cell>
          <cell r="F5605">
            <v>8.25</v>
          </cell>
          <cell r="G5605">
            <v>8.4600000000000009</v>
          </cell>
          <cell r="H5605">
            <v>9.06</v>
          </cell>
          <cell r="I5605">
            <v>9.66</v>
          </cell>
        </row>
        <row r="5606">
          <cell r="A5606">
            <v>134330</v>
          </cell>
          <cell r="B5606" t="str">
            <v/>
          </cell>
          <cell r="C5606">
            <v>7.5</v>
          </cell>
          <cell r="D5606">
            <v>0.6</v>
          </cell>
          <cell r="E5606">
            <v>8.1</v>
          </cell>
          <cell r="F5606">
            <v>8.25</v>
          </cell>
          <cell r="G5606">
            <v>8.4600000000000009</v>
          </cell>
          <cell r="H5606">
            <v>9.06</v>
          </cell>
          <cell r="I5606">
            <v>9.66</v>
          </cell>
        </row>
        <row r="5607">
          <cell r="A5607">
            <v>134340</v>
          </cell>
          <cell r="B5607" t="str">
            <v/>
          </cell>
          <cell r="C5607">
            <v>7.5</v>
          </cell>
          <cell r="D5607">
            <v>0.6</v>
          </cell>
          <cell r="E5607">
            <v>8.1</v>
          </cell>
          <cell r="F5607">
            <v>8.25</v>
          </cell>
          <cell r="G5607">
            <v>8.4600000000000009</v>
          </cell>
          <cell r="H5607">
            <v>9.06</v>
          </cell>
          <cell r="I5607">
            <v>9.66</v>
          </cell>
        </row>
        <row r="5608">
          <cell r="A5608">
            <v>134350</v>
          </cell>
          <cell r="B5608" t="str">
            <v/>
          </cell>
          <cell r="C5608">
            <v>7.5</v>
          </cell>
          <cell r="D5608">
            <v>0.6</v>
          </cell>
          <cell r="E5608">
            <v>8.1</v>
          </cell>
          <cell r="F5608">
            <v>8.25</v>
          </cell>
          <cell r="G5608">
            <v>8.4600000000000009</v>
          </cell>
          <cell r="H5608">
            <v>9.06</v>
          </cell>
          <cell r="I5608">
            <v>9.66</v>
          </cell>
        </row>
        <row r="5609">
          <cell r="A5609">
            <v>134360</v>
          </cell>
          <cell r="B5609" t="str">
            <v/>
          </cell>
          <cell r="C5609">
            <v>7.5</v>
          </cell>
          <cell r="D5609">
            <v>0.6</v>
          </cell>
          <cell r="E5609">
            <v>8.1</v>
          </cell>
          <cell r="F5609">
            <v>8.25</v>
          </cell>
          <cell r="G5609">
            <v>8.4600000000000009</v>
          </cell>
          <cell r="H5609">
            <v>9.06</v>
          </cell>
          <cell r="I5609">
            <v>9.66</v>
          </cell>
        </row>
        <row r="5610">
          <cell r="A5610">
            <v>134370</v>
          </cell>
          <cell r="B5610" t="str">
            <v/>
          </cell>
          <cell r="C5610">
            <v>7.5</v>
          </cell>
          <cell r="D5610">
            <v>0.6</v>
          </cell>
          <cell r="E5610">
            <v>8.1</v>
          </cell>
          <cell r="F5610">
            <v>8.25</v>
          </cell>
          <cell r="G5610">
            <v>8.4600000000000009</v>
          </cell>
          <cell r="H5610">
            <v>9.06</v>
          </cell>
          <cell r="I5610">
            <v>9.66</v>
          </cell>
        </row>
        <row r="5611">
          <cell r="A5611">
            <v>134380</v>
          </cell>
          <cell r="B5611" t="str">
            <v/>
          </cell>
          <cell r="C5611">
            <v>7.5</v>
          </cell>
          <cell r="D5611">
            <v>0.6</v>
          </cell>
          <cell r="E5611">
            <v>8.1</v>
          </cell>
          <cell r="F5611">
            <v>8.25</v>
          </cell>
          <cell r="G5611">
            <v>8.4600000000000009</v>
          </cell>
          <cell r="H5611">
            <v>9.06</v>
          </cell>
          <cell r="I5611">
            <v>9.66</v>
          </cell>
        </row>
        <row r="5612">
          <cell r="A5612">
            <v>134390</v>
          </cell>
          <cell r="B5612" t="str">
            <v/>
          </cell>
          <cell r="C5612">
            <v>7.5</v>
          </cell>
          <cell r="D5612">
            <v>0.6</v>
          </cell>
          <cell r="E5612">
            <v>8.1</v>
          </cell>
          <cell r="F5612">
            <v>8.25</v>
          </cell>
          <cell r="G5612">
            <v>8.4600000000000009</v>
          </cell>
          <cell r="H5612">
            <v>9.06</v>
          </cell>
          <cell r="I5612">
            <v>9.66</v>
          </cell>
        </row>
        <row r="5613">
          <cell r="A5613">
            <v>134400</v>
          </cell>
          <cell r="B5613" t="str">
            <v/>
          </cell>
          <cell r="C5613">
            <v>7.5</v>
          </cell>
          <cell r="D5613">
            <v>0.6</v>
          </cell>
          <cell r="E5613">
            <v>8.1</v>
          </cell>
          <cell r="F5613">
            <v>8.25</v>
          </cell>
          <cell r="G5613">
            <v>8.4600000000000009</v>
          </cell>
          <cell r="H5613">
            <v>9.06</v>
          </cell>
          <cell r="I5613">
            <v>9.66</v>
          </cell>
        </row>
        <row r="5614">
          <cell r="A5614">
            <v>134410</v>
          </cell>
          <cell r="B5614" t="str">
            <v/>
          </cell>
          <cell r="C5614">
            <v>7.5</v>
          </cell>
          <cell r="D5614">
            <v>0.6</v>
          </cell>
          <cell r="E5614">
            <v>8.1</v>
          </cell>
          <cell r="F5614">
            <v>8.25</v>
          </cell>
          <cell r="G5614">
            <v>8.4600000000000009</v>
          </cell>
          <cell r="H5614">
            <v>9.06</v>
          </cell>
          <cell r="I5614">
            <v>9.66</v>
          </cell>
        </row>
        <row r="5615">
          <cell r="A5615">
            <v>134420</v>
          </cell>
          <cell r="B5615" t="str">
            <v/>
          </cell>
          <cell r="C5615">
            <v>7.5</v>
          </cell>
          <cell r="D5615">
            <v>0.6</v>
          </cell>
          <cell r="E5615">
            <v>8.1</v>
          </cell>
          <cell r="F5615">
            <v>8.25</v>
          </cell>
          <cell r="G5615">
            <v>8.4600000000000009</v>
          </cell>
          <cell r="H5615">
            <v>9.06</v>
          </cell>
          <cell r="I5615">
            <v>9.66</v>
          </cell>
        </row>
        <row r="5616">
          <cell r="A5616">
            <v>134430</v>
          </cell>
          <cell r="B5616" t="str">
            <v/>
          </cell>
          <cell r="C5616">
            <v>7.5</v>
          </cell>
          <cell r="D5616">
            <v>0.6</v>
          </cell>
          <cell r="E5616">
            <v>8.1</v>
          </cell>
          <cell r="F5616">
            <v>8.25</v>
          </cell>
          <cell r="G5616">
            <v>8.4600000000000009</v>
          </cell>
          <cell r="H5616">
            <v>9.06</v>
          </cell>
          <cell r="I5616">
            <v>9.66</v>
          </cell>
        </row>
        <row r="5617">
          <cell r="A5617">
            <v>134440</v>
          </cell>
          <cell r="B5617" t="str">
            <v/>
          </cell>
          <cell r="C5617">
            <v>7.5</v>
          </cell>
          <cell r="D5617">
            <v>0.6</v>
          </cell>
          <cell r="E5617">
            <v>8.1</v>
          </cell>
          <cell r="F5617">
            <v>8.25</v>
          </cell>
          <cell r="G5617">
            <v>8.4600000000000009</v>
          </cell>
          <cell r="H5617">
            <v>9.06</v>
          </cell>
          <cell r="I5617">
            <v>9.66</v>
          </cell>
        </row>
        <row r="5618">
          <cell r="A5618">
            <v>134450</v>
          </cell>
          <cell r="B5618" t="str">
            <v/>
          </cell>
          <cell r="C5618">
            <v>7.5</v>
          </cell>
          <cell r="D5618">
            <v>0.6</v>
          </cell>
          <cell r="E5618">
            <v>8.1</v>
          </cell>
          <cell r="F5618">
            <v>8.25</v>
          </cell>
          <cell r="G5618">
            <v>8.4600000000000009</v>
          </cell>
          <cell r="H5618">
            <v>9.06</v>
          </cell>
          <cell r="I5618">
            <v>9.66</v>
          </cell>
        </row>
        <row r="5619">
          <cell r="A5619">
            <v>134460</v>
          </cell>
          <cell r="B5619" t="str">
            <v/>
          </cell>
          <cell r="C5619">
            <v>7.5</v>
          </cell>
          <cell r="D5619">
            <v>0.6</v>
          </cell>
          <cell r="E5619">
            <v>8.1</v>
          </cell>
          <cell r="F5619">
            <v>8.25</v>
          </cell>
          <cell r="G5619">
            <v>8.4600000000000009</v>
          </cell>
          <cell r="H5619">
            <v>9.06</v>
          </cell>
          <cell r="I5619">
            <v>9.66</v>
          </cell>
        </row>
        <row r="5620">
          <cell r="A5620">
            <v>134470</v>
          </cell>
          <cell r="B5620" t="str">
            <v/>
          </cell>
          <cell r="C5620">
            <v>7.5</v>
          </cell>
          <cell r="D5620">
            <v>0.6</v>
          </cell>
          <cell r="E5620">
            <v>8.1</v>
          </cell>
          <cell r="F5620">
            <v>8.25</v>
          </cell>
          <cell r="G5620">
            <v>8.4600000000000009</v>
          </cell>
          <cell r="H5620">
            <v>9.06</v>
          </cell>
          <cell r="I5620">
            <v>9.66</v>
          </cell>
        </row>
        <row r="5621">
          <cell r="A5621">
            <v>134480</v>
          </cell>
          <cell r="B5621" t="str">
            <v/>
          </cell>
          <cell r="C5621">
            <v>7.5</v>
          </cell>
          <cell r="D5621">
            <v>0.6</v>
          </cell>
          <cell r="E5621">
            <v>8.1</v>
          </cell>
          <cell r="F5621">
            <v>8.25</v>
          </cell>
          <cell r="G5621">
            <v>8.4600000000000009</v>
          </cell>
          <cell r="H5621">
            <v>9.06</v>
          </cell>
          <cell r="I5621">
            <v>9.66</v>
          </cell>
        </row>
        <row r="5622">
          <cell r="A5622">
            <v>134490</v>
          </cell>
          <cell r="B5622" t="str">
            <v/>
          </cell>
          <cell r="C5622">
            <v>7.5</v>
          </cell>
          <cell r="D5622">
            <v>0.6</v>
          </cell>
          <cell r="E5622">
            <v>8.1</v>
          </cell>
          <cell r="F5622">
            <v>8.25</v>
          </cell>
          <cell r="G5622">
            <v>8.4600000000000009</v>
          </cell>
          <cell r="H5622">
            <v>9.06</v>
          </cell>
          <cell r="I5622">
            <v>9.66</v>
          </cell>
        </row>
        <row r="5623">
          <cell r="A5623">
            <v>134500</v>
          </cell>
          <cell r="B5623" t="str">
            <v/>
          </cell>
          <cell r="C5623">
            <v>7.5</v>
          </cell>
          <cell r="D5623">
            <v>0.6</v>
          </cell>
          <cell r="E5623">
            <v>8.1</v>
          </cell>
          <cell r="F5623">
            <v>8.25</v>
          </cell>
          <cell r="G5623">
            <v>8.4600000000000009</v>
          </cell>
          <cell r="H5623">
            <v>9.06</v>
          </cell>
          <cell r="I5623">
            <v>9.66</v>
          </cell>
        </row>
        <row r="5624">
          <cell r="A5624">
            <v>134510</v>
          </cell>
          <cell r="B5624" t="str">
            <v/>
          </cell>
          <cell r="C5624">
            <v>7.5</v>
          </cell>
          <cell r="D5624">
            <v>0.6</v>
          </cell>
          <cell r="E5624">
            <v>8.1</v>
          </cell>
          <cell r="F5624">
            <v>8.25</v>
          </cell>
          <cell r="G5624">
            <v>8.4600000000000009</v>
          </cell>
          <cell r="H5624">
            <v>9.06</v>
          </cell>
          <cell r="I5624">
            <v>9.66</v>
          </cell>
        </row>
        <row r="5625">
          <cell r="A5625">
            <v>134520</v>
          </cell>
          <cell r="B5625" t="str">
            <v/>
          </cell>
          <cell r="C5625">
            <v>7.5</v>
          </cell>
          <cell r="D5625">
            <v>0.6</v>
          </cell>
          <cell r="E5625">
            <v>8.1</v>
          </cell>
          <cell r="F5625">
            <v>8.25</v>
          </cell>
          <cell r="G5625">
            <v>8.4600000000000009</v>
          </cell>
          <cell r="H5625">
            <v>9.06</v>
          </cell>
          <cell r="I5625">
            <v>9.66</v>
          </cell>
        </row>
        <row r="5626">
          <cell r="A5626">
            <v>134530</v>
          </cell>
          <cell r="B5626" t="str">
            <v/>
          </cell>
          <cell r="C5626">
            <v>7.5</v>
          </cell>
          <cell r="D5626">
            <v>0.6</v>
          </cell>
          <cell r="E5626">
            <v>8.1</v>
          </cell>
          <cell r="F5626">
            <v>8.25</v>
          </cell>
          <cell r="G5626">
            <v>8.4600000000000009</v>
          </cell>
          <cell r="H5626">
            <v>9.06</v>
          </cell>
          <cell r="I5626">
            <v>9.66</v>
          </cell>
        </row>
        <row r="5627">
          <cell r="A5627">
            <v>134540</v>
          </cell>
          <cell r="B5627" t="str">
            <v/>
          </cell>
          <cell r="C5627">
            <v>7.5</v>
          </cell>
          <cell r="D5627">
            <v>0.6</v>
          </cell>
          <cell r="E5627">
            <v>8.1</v>
          </cell>
          <cell r="F5627">
            <v>8.25</v>
          </cell>
          <cell r="G5627">
            <v>8.4600000000000009</v>
          </cell>
          <cell r="H5627">
            <v>9.06</v>
          </cell>
          <cell r="I5627">
            <v>9.66</v>
          </cell>
        </row>
        <row r="5628">
          <cell r="A5628">
            <v>134550</v>
          </cell>
          <cell r="B5628" t="str">
            <v/>
          </cell>
          <cell r="C5628">
            <v>7.5</v>
          </cell>
          <cell r="D5628">
            <v>0.6</v>
          </cell>
          <cell r="E5628">
            <v>8.1</v>
          </cell>
          <cell r="F5628">
            <v>8.25</v>
          </cell>
          <cell r="G5628">
            <v>8.4600000000000009</v>
          </cell>
          <cell r="H5628">
            <v>9.06</v>
          </cell>
          <cell r="I5628">
            <v>9.66</v>
          </cell>
        </row>
        <row r="5629">
          <cell r="A5629">
            <v>134560</v>
          </cell>
          <cell r="B5629" t="str">
            <v/>
          </cell>
          <cell r="C5629">
            <v>7.5</v>
          </cell>
          <cell r="D5629">
            <v>0.6</v>
          </cell>
          <cell r="E5629">
            <v>8.1</v>
          </cell>
          <cell r="F5629">
            <v>8.25</v>
          </cell>
          <cell r="G5629">
            <v>8.4600000000000009</v>
          </cell>
          <cell r="H5629">
            <v>9.06</v>
          </cell>
          <cell r="I5629">
            <v>9.66</v>
          </cell>
        </row>
        <row r="5630">
          <cell r="A5630">
            <v>134570</v>
          </cell>
          <cell r="B5630" t="str">
            <v/>
          </cell>
          <cell r="C5630">
            <v>7.5</v>
          </cell>
          <cell r="D5630">
            <v>0.6</v>
          </cell>
          <cell r="E5630">
            <v>8.1</v>
          </cell>
          <cell r="F5630">
            <v>8.25</v>
          </cell>
          <cell r="G5630">
            <v>8.4600000000000009</v>
          </cell>
          <cell r="H5630">
            <v>9.06</v>
          </cell>
          <cell r="I5630">
            <v>9.66</v>
          </cell>
        </row>
        <row r="5631">
          <cell r="A5631">
            <v>134580</v>
          </cell>
          <cell r="B5631" t="str">
            <v/>
          </cell>
          <cell r="C5631">
            <v>7.5</v>
          </cell>
          <cell r="D5631">
            <v>0.6</v>
          </cell>
          <cell r="E5631">
            <v>8.1</v>
          </cell>
          <cell r="F5631">
            <v>8.25</v>
          </cell>
          <cell r="G5631">
            <v>8.4600000000000009</v>
          </cell>
          <cell r="H5631">
            <v>9.06</v>
          </cell>
          <cell r="I5631">
            <v>9.66</v>
          </cell>
        </row>
        <row r="5632">
          <cell r="A5632">
            <v>134590</v>
          </cell>
          <cell r="B5632" t="str">
            <v/>
          </cell>
          <cell r="C5632">
            <v>7.5</v>
          </cell>
          <cell r="D5632">
            <v>0.6</v>
          </cell>
          <cell r="E5632">
            <v>8.1</v>
          </cell>
          <cell r="F5632">
            <v>8.25</v>
          </cell>
          <cell r="G5632">
            <v>8.4600000000000009</v>
          </cell>
          <cell r="H5632">
            <v>9.06</v>
          </cell>
          <cell r="I5632">
            <v>9.66</v>
          </cell>
        </row>
        <row r="5633">
          <cell r="A5633">
            <v>134600</v>
          </cell>
          <cell r="B5633" t="str">
            <v/>
          </cell>
          <cell r="C5633">
            <v>7.5</v>
          </cell>
          <cell r="D5633">
            <v>0.6</v>
          </cell>
          <cell r="E5633">
            <v>8.1</v>
          </cell>
          <cell r="F5633">
            <v>8.25</v>
          </cell>
          <cell r="G5633">
            <v>8.4600000000000009</v>
          </cell>
          <cell r="H5633">
            <v>9.06</v>
          </cell>
          <cell r="I5633">
            <v>9.66</v>
          </cell>
        </row>
        <row r="5634">
          <cell r="A5634">
            <v>134610</v>
          </cell>
          <cell r="B5634" t="str">
            <v/>
          </cell>
          <cell r="C5634">
            <v>7.5</v>
          </cell>
          <cell r="D5634">
            <v>0.6</v>
          </cell>
          <cell r="E5634">
            <v>8.1</v>
          </cell>
          <cell r="F5634">
            <v>8.25</v>
          </cell>
          <cell r="G5634">
            <v>8.4600000000000009</v>
          </cell>
          <cell r="H5634">
            <v>9.06</v>
          </cell>
          <cell r="I5634">
            <v>9.66</v>
          </cell>
        </row>
        <row r="5635">
          <cell r="A5635">
            <v>134620</v>
          </cell>
          <cell r="B5635" t="str">
            <v/>
          </cell>
          <cell r="C5635">
            <v>7.5</v>
          </cell>
          <cell r="D5635">
            <v>0.6</v>
          </cell>
          <cell r="E5635">
            <v>8.1</v>
          </cell>
          <cell r="F5635">
            <v>8.25</v>
          </cell>
          <cell r="G5635">
            <v>8.4600000000000009</v>
          </cell>
          <cell r="H5635">
            <v>9.06</v>
          </cell>
          <cell r="I5635">
            <v>9.66</v>
          </cell>
        </row>
        <row r="5636">
          <cell r="A5636">
            <v>134630</v>
          </cell>
          <cell r="B5636" t="str">
            <v/>
          </cell>
          <cell r="C5636">
            <v>7.5</v>
          </cell>
          <cell r="D5636">
            <v>0.6</v>
          </cell>
          <cell r="E5636">
            <v>8.1</v>
          </cell>
          <cell r="F5636">
            <v>8.25</v>
          </cell>
          <cell r="G5636">
            <v>8.4600000000000009</v>
          </cell>
          <cell r="H5636">
            <v>9.06</v>
          </cell>
          <cell r="I5636">
            <v>9.66</v>
          </cell>
        </row>
        <row r="5637">
          <cell r="A5637">
            <v>134640</v>
          </cell>
          <cell r="B5637" t="str">
            <v/>
          </cell>
          <cell r="C5637">
            <v>7.5</v>
          </cell>
          <cell r="D5637">
            <v>0.6</v>
          </cell>
          <cell r="E5637">
            <v>8.1</v>
          </cell>
          <cell r="F5637">
            <v>8.25</v>
          </cell>
          <cell r="G5637">
            <v>8.4600000000000009</v>
          </cell>
          <cell r="H5637">
            <v>9.06</v>
          </cell>
          <cell r="I5637">
            <v>9.66</v>
          </cell>
        </row>
        <row r="5638">
          <cell r="A5638">
            <v>134650</v>
          </cell>
          <cell r="B5638" t="str">
            <v/>
          </cell>
          <cell r="C5638">
            <v>7.5</v>
          </cell>
          <cell r="D5638">
            <v>0.6</v>
          </cell>
          <cell r="E5638">
            <v>8.1</v>
          </cell>
          <cell r="F5638">
            <v>8.25</v>
          </cell>
          <cell r="G5638">
            <v>8.4600000000000009</v>
          </cell>
          <cell r="H5638">
            <v>9.06</v>
          </cell>
          <cell r="I5638">
            <v>9.66</v>
          </cell>
        </row>
        <row r="5639">
          <cell r="A5639">
            <v>134660</v>
          </cell>
          <cell r="B5639" t="str">
            <v/>
          </cell>
          <cell r="C5639">
            <v>7.5</v>
          </cell>
          <cell r="D5639">
            <v>0.6</v>
          </cell>
          <cell r="E5639">
            <v>8.1</v>
          </cell>
          <cell r="F5639">
            <v>8.25</v>
          </cell>
          <cell r="G5639">
            <v>8.4600000000000009</v>
          </cell>
          <cell r="H5639">
            <v>9.06</v>
          </cell>
          <cell r="I5639">
            <v>9.66</v>
          </cell>
        </row>
        <row r="5640">
          <cell r="A5640">
            <v>134667.10999999999</v>
          </cell>
          <cell r="B5640" t="str">
            <v>PY - MSE</v>
          </cell>
          <cell r="C5640">
            <v>7.5</v>
          </cell>
          <cell r="D5640">
            <v>0.6</v>
          </cell>
          <cell r="E5640">
            <v>8.1</v>
          </cell>
          <cell r="F5640">
            <v>8.25</v>
          </cell>
          <cell r="G5640">
            <v>8.4600000000000009</v>
          </cell>
          <cell r="H5640">
            <v>9.06</v>
          </cell>
          <cell r="I5640">
            <v>9.66</v>
          </cell>
        </row>
        <row r="5641">
          <cell r="A5641">
            <v>134670</v>
          </cell>
          <cell r="B5641" t="str">
            <v/>
          </cell>
          <cell r="C5641">
            <v>7.5</v>
          </cell>
          <cell r="D5641">
            <v>0.54</v>
          </cell>
          <cell r="E5641">
            <v>8.0399999999999991</v>
          </cell>
          <cell r="F5641">
            <v>8.19</v>
          </cell>
          <cell r="G5641">
            <v>8.4</v>
          </cell>
          <cell r="H5641">
            <v>9</v>
          </cell>
          <cell r="I5641">
            <v>9.6</v>
          </cell>
        </row>
        <row r="5642">
          <cell r="A5642">
            <v>134680</v>
          </cell>
          <cell r="B5642" t="str">
            <v/>
          </cell>
          <cell r="C5642">
            <v>7.5</v>
          </cell>
          <cell r="D5642">
            <v>0.34</v>
          </cell>
          <cell r="E5642">
            <v>7.84</v>
          </cell>
          <cell r="F5642">
            <v>7.99</v>
          </cell>
          <cell r="G5642">
            <v>8.2000000000000011</v>
          </cell>
          <cell r="H5642">
            <v>8.8000000000000007</v>
          </cell>
          <cell r="I5642">
            <v>9.4</v>
          </cell>
        </row>
        <row r="5643">
          <cell r="A5643">
            <v>134682.10999999999</v>
          </cell>
          <cell r="B5643" t="str">
            <v>PT</v>
          </cell>
          <cell r="C5643">
            <v>7.5</v>
          </cell>
          <cell r="D5643">
            <v>0.3</v>
          </cell>
          <cell r="E5643">
            <v>7.8</v>
          </cell>
          <cell r="F5643">
            <v>7.95</v>
          </cell>
          <cell r="G5643">
            <v>8.16</v>
          </cell>
          <cell r="H5643">
            <v>8.76</v>
          </cell>
          <cell r="I5643">
            <v>9.36</v>
          </cell>
        </row>
        <row r="5644">
          <cell r="A5644">
            <v>134690</v>
          </cell>
          <cell r="B5644" t="str">
            <v/>
          </cell>
          <cell r="C5644">
            <v>7.5</v>
          </cell>
          <cell r="D5644">
            <v>0.14000000000000001</v>
          </cell>
          <cell r="E5644">
            <v>7.64</v>
          </cell>
          <cell r="F5644">
            <v>7.79</v>
          </cell>
          <cell r="G5644">
            <v>8</v>
          </cell>
          <cell r="H5644">
            <v>8.6</v>
          </cell>
          <cell r="I5644">
            <v>9.1999999999999993</v>
          </cell>
        </row>
        <row r="5645">
          <cell r="A5645">
            <v>134697.10999999999</v>
          </cell>
          <cell r="B5645" t="str">
            <v>PX</v>
          </cell>
          <cell r="C5645">
            <v>7.5</v>
          </cell>
          <cell r="D5645">
            <v>0</v>
          </cell>
          <cell r="E5645">
            <v>7.5</v>
          </cell>
          <cell r="F5645">
            <v>7.65</v>
          </cell>
          <cell r="G5645">
            <v>7.86</v>
          </cell>
          <cell r="H5645">
            <v>8.4600000000000009</v>
          </cell>
          <cell r="I5645">
            <v>9.06</v>
          </cell>
        </row>
        <row r="5646">
          <cell r="A5646">
            <v>134700</v>
          </cell>
          <cell r="B5646" t="str">
            <v/>
          </cell>
          <cell r="C5646">
            <v>7.5</v>
          </cell>
          <cell r="D5646">
            <v>0</v>
          </cell>
          <cell r="E5646">
            <v>7.5</v>
          </cell>
          <cell r="F5646">
            <v>7.65</v>
          </cell>
          <cell r="G5646">
            <v>7.86</v>
          </cell>
          <cell r="H5646">
            <v>8.4600000000000009</v>
          </cell>
          <cell r="I5646">
            <v>9.06</v>
          </cell>
        </row>
        <row r="5647">
          <cell r="A5647">
            <v>134710</v>
          </cell>
          <cell r="B5647" t="str">
            <v/>
          </cell>
          <cell r="C5647">
            <v>7.5</v>
          </cell>
          <cell r="D5647">
            <v>0</v>
          </cell>
          <cell r="E5647">
            <v>7.5</v>
          </cell>
          <cell r="F5647">
            <v>7.65</v>
          </cell>
          <cell r="G5647">
            <v>7.86</v>
          </cell>
          <cell r="H5647">
            <v>8.4600000000000009</v>
          </cell>
          <cell r="I5647">
            <v>9.06</v>
          </cell>
        </row>
        <row r="5648">
          <cell r="A5648">
            <v>134720</v>
          </cell>
          <cell r="B5648" t="str">
            <v/>
          </cell>
          <cell r="C5648">
            <v>7.5</v>
          </cell>
          <cell r="D5648">
            <v>0</v>
          </cell>
          <cell r="E5648">
            <v>7.5</v>
          </cell>
          <cell r="F5648">
            <v>7.65</v>
          </cell>
          <cell r="G5648">
            <v>7.86</v>
          </cell>
          <cell r="H5648">
            <v>8.4600000000000009</v>
          </cell>
          <cell r="I5648">
            <v>9.06</v>
          </cell>
        </row>
        <row r="5649">
          <cell r="A5649">
            <v>134727.10999999999</v>
          </cell>
          <cell r="B5649" t="str">
            <v>BS</v>
          </cell>
          <cell r="C5649">
            <v>7.5</v>
          </cell>
          <cell r="D5649">
            <v>0</v>
          </cell>
          <cell r="E5649">
            <v>7.5</v>
          </cell>
          <cell r="F5649">
            <v>7.65</v>
          </cell>
          <cell r="G5649">
            <v>7.86</v>
          </cell>
          <cell r="H5649">
            <v>8.4600000000000009</v>
          </cell>
          <cell r="I5649">
            <v>9.06</v>
          </cell>
        </row>
        <row r="5650">
          <cell r="A5650">
            <v>134730</v>
          </cell>
          <cell r="B5650" t="str">
            <v/>
          </cell>
          <cell r="C5650">
            <v>7.5</v>
          </cell>
          <cell r="D5650">
            <v>0</v>
          </cell>
          <cell r="E5650">
            <v>7.5</v>
          </cell>
          <cell r="F5650">
            <v>7.65</v>
          </cell>
          <cell r="G5650">
            <v>7.86</v>
          </cell>
          <cell r="H5650">
            <v>8.4600000000000009</v>
          </cell>
          <cell r="I5650">
            <v>9.06</v>
          </cell>
        </row>
        <row r="5651">
          <cell r="A5651">
            <v>134740</v>
          </cell>
          <cell r="B5651" t="str">
            <v/>
          </cell>
          <cell r="C5651">
            <v>7.5</v>
          </cell>
          <cell r="D5651">
            <v>0</v>
          </cell>
          <cell r="E5651">
            <v>7.5</v>
          </cell>
          <cell r="F5651">
            <v>7.65</v>
          </cell>
          <cell r="G5651">
            <v>7.86</v>
          </cell>
          <cell r="H5651">
            <v>8.4600000000000009</v>
          </cell>
          <cell r="I5651">
            <v>9.06</v>
          </cell>
        </row>
        <row r="5652">
          <cell r="A5652">
            <v>134750</v>
          </cell>
          <cell r="B5652" t="str">
            <v/>
          </cell>
          <cell r="C5652">
            <v>7.5</v>
          </cell>
          <cell r="D5652">
            <v>0</v>
          </cell>
          <cell r="E5652">
            <v>7.5</v>
          </cell>
          <cell r="F5652">
            <v>7.65</v>
          </cell>
          <cell r="G5652">
            <v>7.86</v>
          </cell>
          <cell r="H5652">
            <v>8.4600000000000009</v>
          </cell>
          <cell r="I5652">
            <v>9.06</v>
          </cell>
        </row>
        <row r="5653">
          <cell r="A5653">
            <v>134760</v>
          </cell>
          <cell r="B5653" t="str">
            <v/>
          </cell>
          <cell r="C5653">
            <v>7.5</v>
          </cell>
          <cell r="D5653">
            <v>0</v>
          </cell>
          <cell r="E5653">
            <v>7.5</v>
          </cell>
          <cell r="F5653">
            <v>7.65</v>
          </cell>
          <cell r="G5653">
            <v>7.86</v>
          </cell>
          <cell r="H5653">
            <v>8.4600000000000009</v>
          </cell>
          <cell r="I5653">
            <v>9.06</v>
          </cell>
        </row>
        <row r="5654">
          <cell r="A5654">
            <v>134770</v>
          </cell>
          <cell r="B5654" t="str">
            <v/>
          </cell>
          <cell r="C5654">
            <v>7.5</v>
          </cell>
          <cell r="D5654">
            <v>0</v>
          </cell>
          <cell r="E5654">
            <v>7.5</v>
          </cell>
          <cell r="F5654">
            <v>7.65</v>
          </cell>
          <cell r="G5654">
            <v>7.86</v>
          </cell>
          <cell r="H5654">
            <v>8.4600000000000009</v>
          </cell>
          <cell r="I5654">
            <v>9.06</v>
          </cell>
        </row>
        <row r="5655">
          <cell r="A5655">
            <v>134780</v>
          </cell>
          <cell r="B5655" t="str">
            <v/>
          </cell>
          <cell r="C5655">
            <v>7.5</v>
          </cell>
          <cell r="D5655">
            <v>0</v>
          </cell>
          <cell r="E5655">
            <v>7.5</v>
          </cell>
          <cell r="F5655">
            <v>7.65</v>
          </cell>
          <cell r="G5655">
            <v>7.86</v>
          </cell>
          <cell r="H5655">
            <v>8.4600000000000009</v>
          </cell>
          <cell r="I5655">
            <v>9.06</v>
          </cell>
        </row>
        <row r="5656">
          <cell r="A5656">
            <v>134790</v>
          </cell>
          <cell r="B5656" t="str">
            <v/>
          </cell>
          <cell r="C5656">
            <v>7.5</v>
          </cell>
          <cell r="D5656">
            <v>0</v>
          </cell>
          <cell r="E5656">
            <v>7.5</v>
          </cell>
          <cell r="F5656">
            <v>7.65</v>
          </cell>
          <cell r="G5656">
            <v>7.86</v>
          </cell>
          <cell r="H5656">
            <v>8.4600000000000009</v>
          </cell>
          <cell r="I5656">
            <v>9.06</v>
          </cell>
        </row>
        <row r="5657">
          <cell r="A5657">
            <v>134795.37</v>
          </cell>
          <cell r="B5657" t="str">
            <v>BS</v>
          </cell>
          <cell r="C5657">
            <v>7.5</v>
          </cell>
          <cell r="D5657">
            <v>0</v>
          </cell>
          <cell r="E5657">
            <v>7.5</v>
          </cell>
          <cell r="F5657">
            <v>7.65</v>
          </cell>
          <cell r="G5657">
            <v>7.86</v>
          </cell>
          <cell r="H5657">
            <v>8.4600000000000009</v>
          </cell>
          <cell r="I5657">
            <v>9.06</v>
          </cell>
        </row>
        <row r="5658">
          <cell r="A5658">
            <v>134800</v>
          </cell>
          <cell r="B5658" t="str">
            <v/>
          </cell>
          <cell r="C5658">
            <v>7.5</v>
          </cell>
          <cell r="D5658">
            <v>0</v>
          </cell>
          <cell r="E5658">
            <v>7.5</v>
          </cell>
          <cell r="F5658">
            <v>7.65</v>
          </cell>
          <cell r="G5658">
            <v>7.86</v>
          </cell>
          <cell r="H5658">
            <v>8.4600000000000009</v>
          </cell>
          <cell r="I5658">
            <v>9.06</v>
          </cell>
        </row>
        <row r="5659">
          <cell r="A5659">
            <v>134810</v>
          </cell>
          <cell r="B5659" t="str">
            <v/>
          </cell>
          <cell r="C5659">
            <v>7.5</v>
          </cell>
          <cell r="D5659">
            <v>0</v>
          </cell>
          <cell r="E5659">
            <v>7.5</v>
          </cell>
          <cell r="F5659">
            <v>7.65</v>
          </cell>
          <cell r="G5659">
            <v>7.86</v>
          </cell>
          <cell r="H5659">
            <v>8.4600000000000009</v>
          </cell>
          <cell r="I5659">
            <v>9.06</v>
          </cell>
        </row>
        <row r="5660">
          <cell r="A5660">
            <v>134820</v>
          </cell>
          <cell r="B5660" t="str">
            <v/>
          </cell>
          <cell r="C5660">
            <v>7.5</v>
          </cell>
          <cell r="D5660">
            <v>0</v>
          </cell>
          <cell r="E5660">
            <v>7.5</v>
          </cell>
          <cell r="F5660">
            <v>7.65</v>
          </cell>
          <cell r="G5660">
            <v>7.86</v>
          </cell>
          <cell r="H5660">
            <v>8.4600000000000009</v>
          </cell>
          <cell r="I5660">
            <v>9.06</v>
          </cell>
        </row>
        <row r="5661">
          <cell r="A5661">
            <v>134825.37</v>
          </cell>
          <cell r="B5661" t="str">
            <v>PX</v>
          </cell>
          <cell r="C5661">
            <v>7.5</v>
          </cell>
          <cell r="D5661">
            <v>0</v>
          </cell>
          <cell r="E5661">
            <v>7.5</v>
          </cell>
          <cell r="F5661">
            <v>7.65</v>
          </cell>
          <cell r="G5661">
            <v>7.86</v>
          </cell>
          <cell r="H5661">
            <v>8.4600000000000009</v>
          </cell>
          <cell r="I5661">
            <v>9.06</v>
          </cell>
        </row>
        <row r="5662">
          <cell r="A5662">
            <v>134830</v>
          </cell>
          <cell r="B5662" t="str">
            <v/>
          </cell>
          <cell r="C5662">
            <v>7.5</v>
          </cell>
          <cell r="D5662">
            <v>0.09</v>
          </cell>
          <cell r="E5662">
            <v>7.59</v>
          </cell>
          <cell r="F5662">
            <v>7.74</v>
          </cell>
          <cell r="G5662">
            <v>7.95</v>
          </cell>
          <cell r="H5662">
            <v>8.5500000000000007</v>
          </cell>
          <cell r="I5662">
            <v>9.15</v>
          </cell>
        </row>
        <row r="5663">
          <cell r="A5663">
            <v>134840</v>
          </cell>
          <cell r="B5663" t="str">
            <v/>
          </cell>
          <cell r="C5663">
            <v>7.5</v>
          </cell>
          <cell r="D5663">
            <v>0.28999999999999998</v>
          </cell>
          <cell r="E5663">
            <v>7.79</v>
          </cell>
          <cell r="F5663">
            <v>7.94</v>
          </cell>
          <cell r="G5663">
            <v>8.15</v>
          </cell>
          <cell r="H5663">
            <v>8.75</v>
          </cell>
          <cell r="I5663">
            <v>9.35</v>
          </cell>
        </row>
        <row r="5664">
          <cell r="A5664">
            <v>134840.37</v>
          </cell>
          <cell r="B5664" t="str">
            <v>PC</v>
          </cell>
          <cell r="C5664">
            <v>7.5</v>
          </cell>
          <cell r="D5664">
            <v>0.3</v>
          </cell>
          <cell r="E5664">
            <v>7.8</v>
          </cell>
          <cell r="F5664">
            <v>7.95</v>
          </cell>
          <cell r="G5664">
            <v>8.16</v>
          </cell>
          <cell r="H5664">
            <v>8.76</v>
          </cell>
          <cell r="I5664">
            <v>9.36</v>
          </cell>
        </row>
        <row r="5665">
          <cell r="A5665">
            <v>134850</v>
          </cell>
          <cell r="B5665" t="str">
            <v/>
          </cell>
          <cell r="C5665">
            <v>7.5</v>
          </cell>
          <cell r="D5665">
            <v>0.49</v>
          </cell>
          <cell r="E5665">
            <v>7.99</v>
          </cell>
          <cell r="F5665">
            <v>8.14</v>
          </cell>
          <cell r="G5665">
            <v>8.3500000000000014</v>
          </cell>
          <cell r="H5665">
            <v>8.9500000000000011</v>
          </cell>
          <cell r="I5665">
            <v>9.5500000000000007</v>
          </cell>
        </row>
        <row r="5666">
          <cell r="A5666">
            <v>134855.37</v>
          </cell>
          <cell r="B5666" t="str">
            <v>PY - MSE</v>
          </cell>
          <cell r="C5666">
            <v>7.5</v>
          </cell>
          <cell r="D5666">
            <v>0.6</v>
          </cell>
          <cell r="E5666">
            <v>8.1</v>
          </cell>
          <cell r="F5666">
            <v>8.25</v>
          </cell>
          <cell r="G5666">
            <v>8.4600000000000009</v>
          </cell>
          <cell r="H5666">
            <v>9.06</v>
          </cell>
          <cell r="I5666">
            <v>9.66</v>
          </cell>
        </row>
        <row r="5667">
          <cell r="A5667">
            <v>134860</v>
          </cell>
          <cell r="B5667" t="str">
            <v/>
          </cell>
          <cell r="C5667">
            <v>7.5</v>
          </cell>
          <cell r="D5667">
            <v>0.6</v>
          </cell>
          <cell r="E5667">
            <v>8.1</v>
          </cell>
          <cell r="F5667">
            <v>8.25</v>
          </cell>
          <cell r="G5667">
            <v>8.4600000000000009</v>
          </cell>
          <cell r="H5667">
            <v>9.06</v>
          </cell>
          <cell r="I5667">
            <v>9.66</v>
          </cell>
        </row>
        <row r="5668">
          <cell r="A5668">
            <v>134870</v>
          </cell>
          <cell r="B5668" t="str">
            <v/>
          </cell>
          <cell r="C5668">
            <v>7.5</v>
          </cell>
          <cell r="D5668">
            <v>0.6</v>
          </cell>
          <cell r="E5668">
            <v>8.1</v>
          </cell>
          <cell r="F5668">
            <v>8.25</v>
          </cell>
          <cell r="G5668">
            <v>8.4600000000000009</v>
          </cell>
          <cell r="H5668">
            <v>9.06</v>
          </cell>
          <cell r="I5668">
            <v>9.66</v>
          </cell>
        </row>
        <row r="5669">
          <cell r="A5669">
            <v>134880</v>
          </cell>
          <cell r="B5669" t="str">
            <v/>
          </cell>
          <cell r="C5669">
            <v>7.5</v>
          </cell>
          <cell r="D5669">
            <v>0.6</v>
          </cell>
          <cell r="E5669">
            <v>8.1</v>
          </cell>
          <cell r="F5669">
            <v>8.25</v>
          </cell>
          <cell r="G5669">
            <v>8.4600000000000009</v>
          </cell>
          <cell r="H5669">
            <v>9.06</v>
          </cell>
          <cell r="I5669">
            <v>9.66</v>
          </cell>
        </row>
        <row r="5670">
          <cell r="A5670">
            <v>134890</v>
          </cell>
          <cell r="B5670" t="str">
            <v/>
          </cell>
          <cell r="C5670">
            <v>7.5</v>
          </cell>
          <cell r="D5670">
            <v>0.6</v>
          </cell>
          <cell r="E5670">
            <v>8.1</v>
          </cell>
          <cell r="F5670">
            <v>8.25</v>
          </cell>
          <cell r="G5670">
            <v>8.4600000000000009</v>
          </cell>
          <cell r="H5670">
            <v>9.06</v>
          </cell>
          <cell r="I5670">
            <v>9.66</v>
          </cell>
        </row>
        <row r="5671">
          <cell r="A5671">
            <v>134900</v>
          </cell>
          <cell r="B5671" t="str">
            <v/>
          </cell>
          <cell r="C5671">
            <v>7.5</v>
          </cell>
          <cell r="D5671">
            <v>0.6</v>
          </cell>
          <cell r="E5671">
            <v>8.1</v>
          </cell>
          <cell r="F5671">
            <v>8.25</v>
          </cell>
          <cell r="G5671">
            <v>8.4600000000000009</v>
          </cell>
          <cell r="H5671">
            <v>9.06</v>
          </cell>
          <cell r="I5671">
            <v>9.66</v>
          </cell>
        </row>
        <row r="5672">
          <cell r="A5672">
            <v>134910</v>
          </cell>
          <cell r="B5672" t="str">
            <v/>
          </cell>
          <cell r="C5672">
            <v>7.5</v>
          </cell>
          <cell r="D5672">
            <v>0.6</v>
          </cell>
          <cell r="E5672">
            <v>8.1</v>
          </cell>
          <cell r="F5672">
            <v>8.25</v>
          </cell>
          <cell r="G5672">
            <v>8.4600000000000009</v>
          </cell>
          <cell r="H5672">
            <v>9.06</v>
          </cell>
          <cell r="I5672">
            <v>9.66</v>
          </cell>
        </row>
        <row r="5673">
          <cell r="A5673">
            <v>134920</v>
          </cell>
          <cell r="B5673" t="str">
            <v/>
          </cell>
          <cell r="C5673">
            <v>7.5</v>
          </cell>
          <cell r="D5673">
            <v>0.6</v>
          </cell>
          <cell r="E5673">
            <v>8.1</v>
          </cell>
          <cell r="F5673">
            <v>8.25</v>
          </cell>
          <cell r="G5673">
            <v>8.4600000000000009</v>
          </cell>
          <cell r="H5673">
            <v>9.06</v>
          </cell>
          <cell r="I5673">
            <v>9.66</v>
          </cell>
        </row>
        <row r="5674">
          <cell r="A5674">
            <v>134930</v>
          </cell>
          <cell r="B5674" t="str">
            <v/>
          </cell>
          <cell r="C5674">
            <v>7.5</v>
          </cell>
          <cell r="D5674">
            <v>0.6</v>
          </cell>
          <cell r="E5674">
            <v>8.1</v>
          </cell>
          <cell r="F5674">
            <v>8.25</v>
          </cell>
          <cell r="G5674">
            <v>8.4600000000000009</v>
          </cell>
          <cell r="H5674">
            <v>9.06</v>
          </cell>
          <cell r="I5674">
            <v>9.66</v>
          </cell>
        </row>
        <row r="5675">
          <cell r="A5675">
            <v>134940</v>
          </cell>
          <cell r="B5675" t="str">
            <v/>
          </cell>
          <cell r="C5675">
            <v>7.5</v>
          </cell>
          <cell r="D5675">
            <v>0.6</v>
          </cell>
          <cell r="E5675">
            <v>8.1</v>
          </cell>
          <cell r="F5675">
            <v>8.25</v>
          </cell>
          <cell r="G5675">
            <v>8.4600000000000009</v>
          </cell>
          <cell r="H5675">
            <v>9.06</v>
          </cell>
          <cell r="I5675">
            <v>9.66</v>
          </cell>
        </row>
        <row r="5676">
          <cell r="A5676">
            <v>134950</v>
          </cell>
          <cell r="B5676" t="str">
            <v/>
          </cell>
          <cell r="C5676">
            <v>7.5</v>
          </cell>
          <cell r="D5676">
            <v>0.6</v>
          </cell>
          <cell r="E5676">
            <v>8.1</v>
          </cell>
          <cell r="F5676">
            <v>8.25</v>
          </cell>
          <cell r="G5676">
            <v>8.4600000000000009</v>
          </cell>
          <cell r="H5676">
            <v>9.06</v>
          </cell>
          <cell r="I5676">
            <v>9.66</v>
          </cell>
        </row>
        <row r="5677">
          <cell r="A5677">
            <v>134960</v>
          </cell>
          <cell r="B5677" t="str">
            <v/>
          </cell>
          <cell r="C5677">
            <v>7.5</v>
          </cell>
          <cell r="D5677">
            <v>0.6</v>
          </cell>
          <cell r="E5677">
            <v>8.1</v>
          </cell>
          <cell r="F5677">
            <v>8.25</v>
          </cell>
          <cell r="G5677">
            <v>8.4600000000000009</v>
          </cell>
          <cell r="H5677">
            <v>9.06</v>
          </cell>
          <cell r="I5677">
            <v>9.66</v>
          </cell>
        </row>
        <row r="5678">
          <cell r="A5678">
            <v>134970</v>
          </cell>
          <cell r="B5678" t="str">
            <v/>
          </cell>
          <cell r="C5678">
            <v>7.5</v>
          </cell>
          <cell r="D5678">
            <v>0.6</v>
          </cell>
          <cell r="E5678">
            <v>8.1</v>
          </cell>
          <cell r="F5678">
            <v>8.25</v>
          </cell>
          <cell r="G5678">
            <v>8.4600000000000009</v>
          </cell>
          <cell r="H5678">
            <v>9.06</v>
          </cell>
          <cell r="I5678">
            <v>9.66</v>
          </cell>
        </row>
        <row r="5679">
          <cell r="A5679">
            <v>134980</v>
          </cell>
          <cell r="B5679" t="str">
            <v/>
          </cell>
          <cell r="C5679">
            <v>7.5</v>
          </cell>
          <cell r="D5679">
            <v>0.6</v>
          </cell>
          <cell r="E5679">
            <v>8.1</v>
          </cell>
          <cell r="F5679">
            <v>8.25</v>
          </cell>
          <cell r="G5679">
            <v>8.4600000000000009</v>
          </cell>
          <cell r="H5679">
            <v>9.06</v>
          </cell>
          <cell r="I5679">
            <v>9.66</v>
          </cell>
        </row>
        <row r="5680">
          <cell r="A5680">
            <v>134990</v>
          </cell>
          <cell r="B5680" t="str">
            <v/>
          </cell>
          <cell r="C5680">
            <v>7.5</v>
          </cell>
          <cell r="D5680">
            <v>0.6</v>
          </cell>
          <cell r="E5680">
            <v>8.1</v>
          </cell>
          <cell r="F5680">
            <v>8.25</v>
          </cell>
          <cell r="G5680">
            <v>8.4600000000000009</v>
          </cell>
          <cell r="H5680">
            <v>9.06</v>
          </cell>
          <cell r="I5680">
            <v>9.66</v>
          </cell>
        </row>
        <row r="5681">
          <cell r="A5681">
            <v>134997.84</v>
          </cell>
          <cell r="B5681" t="str">
            <v>PY - MSE</v>
          </cell>
          <cell r="C5681">
            <v>7.5</v>
          </cell>
          <cell r="D5681">
            <v>0.6</v>
          </cell>
          <cell r="E5681">
            <v>8.1</v>
          </cell>
          <cell r="F5681">
            <v>8.25</v>
          </cell>
          <cell r="G5681">
            <v>8.4600000000000009</v>
          </cell>
          <cell r="H5681">
            <v>9.06</v>
          </cell>
          <cell r="I5681">
            <v>9.66</v>
          </cell>
        </row>
        <row r="5682">
          <cell r="A5682">
            <v>135000</v>
          </cell>
          <cell r="B5682" t="str">
            <v/>
          </cell>
          <cell r="C5682">
            <v>7.5</v>
          </cell>
          <cell r="D5682">
            <v>0.56000000000000005</v>
          </cell>
          <cell r="E5682">
            <v>8.06</v>
          </cell>
          <cell r="F5682">
            <v>8.2100000000000009</v>
          </cell>
          <cell r="G5682">
            <v>8.4200000000000017</v>
          </cell>
          <cell r="H5682">
            <v>9.0200000000000014</v>
          </cell>
          <cell r="I5682">
            <v>9.620000000000001</v>
          </cell>
        </row>
        <row r="5683">
          <cell r="A5683">
            <v>135010</v>
          </cell>
          <cell r="B5683" t="str">
            <v/>
          </cell>
          <cell r="C5683">
            <v>7.5</v>
          </cell>
          <cell r="D5683">
            <v>0.36</v>
          </cell>
          <cell r="E5683">
            <v>7.86</v>
          </cell>
          <cell r="F5683">
            <v>8.01</v>
          </cell>
          <cell r="G5683">
            <v>8.2200000000000006</v>
          </cell>
          <cell r="H5683">
            <v>8.82</v>
          </cell>
          <cell r="I5683">
            <v>9.42</v>
          </cell>
        </row>
        <row r="5684">
          <cell r="A5684">
            <v>135012.84</v>
          </cell>
          <cell r="B5684" t="str">
            <v>PT</v>
          </cell>
          <cell r="C5684">
            <v>7.5</v>
          </cell>
          <cell r="D5684">
            <v>0.3</v>
          </cell>
          <cell r="E5684">
            <v>7.8</v>
          </cell>
          <cell r="F5684">
            <v>7.95</v>
          </cell>
          <cell r="G5684">
            <v>8.16</v>
          </cell>
          <cell r="H5684">
            <v>8.76</v>
          </cell>
          <cell r="I5684">
            <v>9.36</v>
          </cell>
        </row>
        <row r="5685">
          <cell r="A5685">
            <v>135020</v>
          </cell>
          <cell r="B5685" t="str">
            <v/>
          </cell>
          <cell r="C5685">
            <v>7.5</v>
          </cell>
          <cell r="D5685">
            <v>0.16</v>
          </cell>
          <cell r="E5685">
            <v>7.66</v>
          </cell>
          <cell r="F5685">
            <v>7.8100000000000005</v>
          </cell>
          <cell r="G5685">
            <v>8.0200000000000014</v>
          </cell>
          <cell r="H5685">
            <v>8.620000000000001</v>
          </cell>
          <cell r="I5685">
            <v>9.2200000000000006</v>
          </cell>
        </row>
        <row r="5686">
          <cell r="A5686">
            <v>135027.84</v>
          </cell>
          <cell r="B5686" t="str">
            <v>PX</v>
          </cell>
          <cell r="C5686">
            <v>7.5</v>
          </cell>
          <cell r="D5686">
            <v>0</v>
          </cell>
          <cell r="E5686">
            <v>7.5</v>
          </cell>
          <cell r="F5686">
            <v>7.65</v>
          </cell>
          <cell r="G5686">
            <v>7.86</v>
          </cell>
          <cell r="H5686">
            <v>8.4600000000000009</v>
          </cell>
          <cell r="I5686">
            <v>9.06</v>
          </cell>
        </row>
        <row r="5687">
          <cell r="A5687">
            <v>135030</v>
          </cell>
          <cell r="B5687" t="str">
            <v/>
          </cell>
          <cell r="C5687">
            <v>7.5</v>
          </cell>
          <cell r="D5687">
            <v>0</v>
          </cell>
          <cell r="E5687">
            <v>7.5</v>
          </cell>
          <cell r="F5687">
            <v>7.65</v>
          </cell>
          <cell r="G5687">
            <v>7.86</v>
          </cell>
          <cell r="H5687">
            <v>8.4600000000000009</v>
          </cell>
          <cell r="I5687">
            <v>9.06</v>
          </cell>
        </row>
        <row r="5688">
          <cell r="A5688">
            <v>135040</v>
          </cell>
          <cell r="B5688" t="str">
            <v/>
          </cell>
          <cell r="C5688">
            <v>7.5</v>
          </cell>
          <cell r="D5688">
            <v>0</v>
          </cell>
          <cell r="E5688">
            <v>7.5</v>
          </cell>
          <cell r="F5688">
            <v>7.65</v>
          </cell>
          <cell r="G5688">
            <v>7.86</v>
          </cell>
          <cell r="H5688">
            <v>8.4600000000000009</v>
          </cell>
          <cell r="I5688">
            <v>9.06</v>
          </cell>
        </row>
        <row r="5689">
          <cell r="A5689">
            <v>135050</v>
          </cell>
          <cell r="B5689" t="str">
            <v/>
          </cell>
          <cell r="C5689">
            <v>7.5</v>
          </cell>
          <cell r="D5689">
            <v>0</v>
          </cell>
          <cell r="E5689">
            <v>7.5</v>
          </cell>
          <cell r="F5689">
            <v>7.65</v>
          </cell>
          <cell r="G5689">
            <v>7.86</v>
          </cell>
          <cell r="H5689">
            <v>8.4600000000000009</v>
          </cell>
          <cell r="I5689">
            <v>9.06</v>
          </cell>
        </row>
        <row r="5690">
          <cell r="A5690">
            <v>135057.84</v>
          </cell>
          <cell r="B5690" t="str">
            <v>BS</v>
          </cell>
          <cell r="C5690">
            <v>7.5</v>
          </cell>
          <cell r="D5690">
            <v>0</v>
          </cell>
          <cell r="E5690">
            <v>7.5</v>
          </cell>
          <cell r="F5690">
            <v>7.65</v>
          </cell>
          <cell r="G5690">
            <v>7.86</v>
          </cell>
          <cell r="H5690">
            <v>8.4600000000000009</v>
          </cell>
          <cell r="I5690">
            <v>9.06</v>
          </cell>
        </row>
        <row r="5691">
          <cell r="A5691">
            <v>135060</v>
          </cell>
          <cell r="B5691" t="str">
            <v/>
          </cell>
          <cell r="C5691">
            <v>7.5</v>
          </cell>
          <cell r="D5691">
            <v>0</v>
          </cell>
          <cell r="E5691">
            <v>7.5</v>
          </cell>
          <cell r="F5691">
            <v>7.65</v>
          </cell>
          <cell r="G5691">
            <v>7.86</v>
          </cell>
          <cell r="H5691">
            <v>8.4600000000000009</v>
          </cell>
          <cell r="I5691">
            <v>9.06</v>
          </cell>
        </row>
        <row r="5692">
          <cell r="A5692">
            <v>135065.93</v>
          </cell>
          <cell r="B5692" t="str">
            <v/>
          </cell>
          <cell r="C5692">
            <v>7.5</v>
          </cell>
          <cell r="D5692">
            <v>0</v>
          </cell>
          <cell r="E5692">
            <v>7.5</v>
          </cell>
          <cell r="F5692">
            <v>7.65</v>
          </cell>
          <cell r="G5692">
            <v>7.86</v>
          </cell>
          <cell r="H5692">
            <v>8.4600000000000009</v>
          </cell>
          <cell r="I5692">
            <v>9.06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°1"/>
      <sheetName val="N°2"/>
      <sheetName val="N°3"/>
      <sheetName val="N°4"/>
      <sheetName val="N°5"/>
      <sheetName val="N°6"/>
      <sheetName val="N°7"/>
      <sheetName val="N°8"/>
      <sheetName val="N°9"/>
      <sheetName val="N°10"/>
      <sheetName val="Avance financiero"/>
      <sheetName val="ATI SAP JUMBO"/>
      <sheetName val="ATI SAP RINCÓN"/>
      <sheetName val="Devolucion retencion"/>
      <sheetName val="ATI SAP"/>
      <sheetName val="Nº 01"/>
      <sheetName val="Nº 02"/>
      <sheetName val="Nº 03"/>
      <sheetName val="PRESUPUESTO"/>
      <sheetName val="RESUMEN DE COTIZACION"/>
      <sheetName val="OBRA CIVIL"/>
      <sheetName val="ESTRUCTURA DE HORMIGON"/>
      <sheetName val="INFRAESTRUCTURA"/>
      <sheetName val="INSTALACION ELECTRICA"/>
      <sheetName val="puni"/>
      <sheetName val="RESUMEN ATI"/>
      <sheetName val="Avance_financiero"/>
      <sheetName val="ATI_SAP_JUMBO"/>
      <sheetName val="ATI_SAP_RINCÓN"/>
      <sheetName val="Devolucion_retencion"/>
      <sheetName val="ATI_SAP"/>
      <sheetName val="Nº_01"/>
      <sheetName val="Nº_02"/>
      <sheetName val="Nº_03"/>
      <sheetName val="RESUMEN_DE_COTIZACION"/>
      <sheetName val="OBRA_CIVIL"/>
      <sheetName val="ESTRUCTURA_DE_HORMIGON"/>
      <sheetName val="INSTALACION_ELECTRICA"/>
      <sheetName val="N_1"/>
      <sheetName val="N_2"/>
      <sheetName val="N_3"/>
      <sheetName val="N_4"/>
      <sheetName val="N_5"/>
      <sheetName val="N_6"/>
      <sheetName val="N_7"/>
      <sheetName val="N_8"/>
      <sheetName val="N_9"/>
      <sheetName val="N_10"/>
      <sheetName val="Parametros"/>
      <sheetName val="Avance_financiero1"/>
      <sheetName val="ATI_SAP_JUMBO1"/>
      <sheetName val="ATI_SAP_RINCÓN1"/>
      <sheetName val="Devolucion_retencion1"/>
      <sheetName val="ATI_SAP1"/>
      <sheetName val="Nº_011"/>
      <sheetName val="Nº_021"/>
      <sheetName val="Nº_031"/>
      <sheetName val="RESUMEN_DE_COTIZACION1"/>
      <sheetName val="OBRA_CIVIL1"/>
      <sheetName val="ESTRUCTURA_DE_HORMIGON1"/>
      <sheetName val="INSTALACION_ELECTRICA1"/>
      <sheetName val="RESUMEN_ATI"/>
      <sheetName val="EDIFICIOS TOTAL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Material"/>
      <sheetName val="Pump Calcs"/>
      <sheetName val="Rouhness"/>
      <sheetName val="tank1"/>
      <sheetName val="conv"/>
      <sheetName val="A"/>
      <sheetName val="tiraje mix"/>
      <sheetName val="hoja1"/>
      <sheetName val="Estado de pago SISA"/>
      <sheetName val="hoja3"/>
      <sheetName val="Avance_financiero2"/>
      <sheetName val="ATI_SAP_JUMBO2"/>
      <sheetName val="ATI_SAP_RINCÓN2"/>
      <sheetName val="Devolucion_retencion2"/>
      <sheetName val="ATI_SAP2"/>
      <sheetName val="Nº_012"/>
      <sheetName val="Nº_022"/>
      <sheetName val="Nº_032"/>
      <sheetName val="RESUMEN_DE_COTIZACION2"/>
      <sheetName val="OBRA_CIVIL2"/>
      <sheetName val="ESTRUCTURA_DE_HORMIGON2"/>
      <sheetName val="INSTALACION_ELECTRICA2"/>
      <sheetName val="RESUMEN_ATI1"/>
      <sheetName val="EDIFICIOS_TOTAL"/>
      <sheetName val="tiraje_mix"/>
      <sheetName val="Avance_financiero3"/>
      <sheetName val="Pump_Calcs"/>
      <sheetName val="Avance_financiero6"/>
      <sheetName val="ATI_SAP_JUMBO4"/>
      <sheetName val="ATI_SAP_RINCÓN4"/>
      <sheetName val="Devolucion_retencion4"/>
      <sheetName val="ATI_SAP4"/>
      <sheetName val="Nº_014"/>
      <sheetName val="Nº_024"/>
      <sheetName val="Nº_034"/>
      <sheetName val="RESUMEN_DE_COTIZACION4"/>
      <sheetName val="OBRA_CIVIL4"/>
      <sheetName val="ESTRUCTURA_DE_HORMIGON4"/>
      <sheetName val="INSTALACION_ELECTRICA4"/>
      <sheetName val="RESUMEN_ATI3"/>
      <sheetName val="EDIFICIOS_TOTAL2"/>
      <sheetName val="Pump_Calcs2"/>
      <sheetName val="tiraje_mix2"/>
      <sheetName val="Avance_financiero4"/>
      <sheetName val="Avance_financiero5"/>
      <sheetName val="ATI_SAP_JUMBO3"/>
      <sheetName val="ATI_SAP_RINCÓN3"/>
      <sheetName val="Devolucion_retencion3"/>
      <sheetName val="ATI_SAP3"/>
      <sheetName val="Nº_013"/>
      <sheetName val="Nº_023"/>
      <sheetName val="Nº_033"/>
      <sheetName val="RESUMEN_DE_COTIZACION3"/>
      <sheetName val="OBRA_CIVIL3"/>
      <sheetName val="ESTRUCTURA_DE_HORMIGON3"/>
      <sheetName val="INSTALACION_ELECTRICA3"/>
      <sheetName val="RESUMEN_ATI2"/>
      <sheetName val="EDIFICIOS_TOTAL1"/>
      <sheetName val="Pump_Calcs1"/>
      <sheetName val="tiraje_mix1"/>
      <sheetName val="Avance_financiero7"/>
      <sheetName val="ATI_SAP_JUMBO5"/>
      <sheetName val="ATI_SAP_RINCÓN5"/>
      <sheetName val="Devolucion_retencion5"/>
      <sheetName val="ATI_SAP5"/>
      <sheetName val="Nº_015"/>
      <sheetName val="Nº_025"/>
      <sheetName val="Nº_035"/>
      <sheetName val="RESUMEN_DE_COTIZACION5"/>
      <sheetName val="OBRA_CIVIL5"/>
      <sheetName val="ESTRUCTURA_DE_HORMIGON5"/>
      <sheetName val="INSTALACION_ELECTRICA5"/>
      <sheetName val="RESUMEN_ATI4"/>
      <sheetName val="EDIFICIOS_TOTAL3"/>
      <sheetName val="Pump_Calcs3"/>
      <sheetName val="tiraje_mix3"/>
      <sheetName val="Avance_financiero9"/>
      <sheetName val="ATI_SAP_JUMBO7"/>
      <sheetName val="ATI_SAP_RINCÓN7"/>
      <sheetName val="Devolucion_retencion7"/>
      <sheetName val="ATI_SAP7"/>
      <sheetName val="Nº_017"/>
      <sheetName val="Nº_027"/>
      <sheetName val="Nº_037"/>
      <sheetName val="RESUMEN_DE_COTIZACION7"/>
      <sheetName val="OBRA_CIVIL7"/>
      <sheetName val="ESTRUCTURA_DE_HORMIGON7"/>
      <sheetName val="INSTALACION_ELECTRICA7"/>
      <sheetName val="RESUMEN_ATI6"/>
      <sheetName val="EDIFICIOS_TOTAL5"/>
      <sheetName val="Pump_Calcs5"/>
      <sheetName val="tiraje_mix5"/>
      <sheetName val="Avance_financiero8"/>
      <sheetName val="ATI_SAP_JUMBO6"/>
      <sheetName val="ATI_SAP_RINCÓN6"/>
      <sheetName val="Devolucion_retencion6"/>
      <sheetName val="ATI_SAP6"/>
      <sheetName val="Nº_016"/>
      <sheetName val="Nº_026"/>
      <sheetName val="Nº_036"/>
      <sheetName val="RESUMEN_DE_COTIZACION6"/>
      <sheetName val="OBRA_CIVIL6"/>
      <sheetName val="ESTRUCTURA_DE_HORMIGON6"/>
      <sheetName val="INSTALACION_ELECTRICA6"/>
      <sheetName val="RESUMEN_ATI5"/>
      <sheetName val="EDIFICIOS_TOTAL4"/>
      <sheetName val="Pump_Calcs4"/>
      <sheetName val="tiraje_mix4"/>
      <sheetName val="Avance_financiero10"/>
      <sheetName val="ATI_SAP_JUMBO8"/>
      <sheetName val="ATI_SAP_RINCÓN8"/>
      <sheetName val="Devolucion_retencion8"/>
      <sheetName val="ATI_SAP8"/>
      <sheetName val="Nº_018"/>
      <sheetName val="Nº_028"/>
      <sheetName val="Nº_038"/>
      <sheetName val="RESUMEN_DE_COTIZACION8"/>
      <sheetName val="OBRA_CIVIL8"/>
      <sheetName val="ESTRUCTURA_DE_HORMIGON8"/>
      <sheetName val="INSTALACION_ELECTRICA8"/>
      <sheetName val="RESUMEN_ATI7"/>
      <sheetName val="EDIFICIOS_TOTAL6"/>
      <sheetName val="Pump_Calcs6"/>
      <sheetName val="tiraje_mix6"/>
      <sheetName val="Avance_financiero11"/>
      <sheetName val="ATI_SAP_JUMBO9"/>
      <sheetName val="ATI_SAP_RINCÓN9"/>
      <sheetName val="Devolucion_retencion9"/>
      <sheetName val="ATI_SAP9"/>
      <sheetName val="Nº_019"/>
      <sheetName val="Nº_029"/>
      <sheetName val="Nº_039"/>
      <sheetName val="RESUMEN_DE_COTIZACION9"/>
      <sheetName val="OBRA_CIVIL9"/>
      <sheetName val="ESTRUCTURA_DE_HORMIGON9"/>
      <sheetName val="INSTALACION_ELECTRICA9"/>
      <sheetName val="RESUMEN_ATI8"/>
      <sheetName val="EDIFICIOS_TOTAL7"/>
      <sheetName val="Pump_Calcs7"/>
      <sheetName val="tiraje_mix7"/>
      <sheetName val="Avance_financiero12"/>
      <sheetName val="ATI_SAP_JUMBO10"/>
      <sheetName val="ATI_SAP_RINCÓN10"/>
      <sheetName val="Devolucion_retencion10"/>
      <sheetName val="ATI_SAP10"/>
      <sheetName val="Nº_0110"/>
      <sheetName val="Nº_0210"/>
      <sheetName val="Nº_0310"/>
      <sheetName val="RESUMEN_DE_COTIZACION10"/>
      <sheetName val="OBRA_CIVIL10"/>
      <sheetName val="ESTRUCTURA_DE_HORMIGON10"/>
      <sheetName val="INSTALACION_ELECTRICA10"/>
      <sheetName val="RESUMEN_ATI9"/>
      <sheetName val="EDIFICIOS_TOTAL8"/>
      <sheetName val="Pump_Calcs8"/>
      <sheetName val="tiraje_mix8"/>
      <sheetName val="Estado_de_pago_SISA"/>
      <sheetName val="Avance_financiero13"/>
      <sheetName val="ATI_SAP_JUMBO11"/>
      <sheetName val="ATI_SAP_RINCÓN11"/>
      <sheetName val="Devolucion_retencion11"/>
      <sheetName val="ATI_SAP11"/>
      <sheetName val="Nº_0111"/>
      <sheetName val="Nº_0211"/>
      <sheetName val="Nº_0311"/>
      <sheetName val="RESUMEN_DE_COTIZACION11"/>
      <sheetName val="OBRA_CIVIL11"/>
      <sheetName val="ESTRUCTURA_DE_HORMIGON11"/>
      <sheetName val="INSTALACION_ELECTRICA11"/>
      <sheetName val="RESUMEN_ATI10"/>
      <sheetName val="EDIFICIOS_TOTAL9"/>
      <sheetName val="Pump_Calcs9"/>
      <sheetName val="tiraje_mix9"/>
      <sheetName val="Avance_financiero14"/>
      <sheetName val="ATI_SAP_JUMBO12"/>
      <sheetName val="ATI_SAP_RINCÓN12"/>
      <sheetName val="Devolucion_retencion12"/>
      <sheetName val="ATI_SAP12"/>
      <sheetName val="Nº_0112"/>
      <sheetName val="Nº_0212"/>
      <sheetName val="Nº_0312"/>
      <sheetName val="RESUMEN_DE_COTIZACION12"/>
      <sheetName val="OBRA_CIVIL12"/>
      <sheetName val="ESTRUCTURA_DE_HORMIGON12"/>
      <sheetName val="INSTALACION_ELECTRICA12"/>
      <sheetName val="RESUMEN_ATI11"/>
      <sheetName val="EDIFICIOS_TOTAL10"/>
      <sheetName val="Pump_Calcs10"/>
      <sheetName val="tiraje_mix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D13">
            <v>0</v>
          </cell>
        </row>
        <row r="1189">
          <cell r="K1189">
            <v>0</v>
          </cell>
        </row>
      </sheetData>
      <sheetData sheetId="6" refreshError="1">
        <row r="13">
          <cell r="D13">
            <v>0</v>
          </cell>
        </row>
        <row r="1189">
          <cell r="K1189">
            <v>0</v>
          </cell>
        </row>
      </sheetData>
      <sheetData sheetId="7" refreshError="1">
        <row r="13">
          <cell r="D13">
            <v>0</v>
          </cell>
        </row>
        <row r="1189">
          <cell r="K1189">
            <v>0</v>
          </cell>
        </row>
      </sheetData>
      <sheetData sheetId="8" refreshError="1">
        <row r="13">
          <cell r="D13">
            <v>0</v>
          </cell>
        </row>
        <row r="1189">
          <cell r="K1189">
            <v>0</v>
          </cell>
        </row>
      </sheetData>
      <sheetData sheetId="9" refreshError="1">
        <row r="13">
          <cell r="D13">
            <v>0</v>
          </cell>
        </row>
        <row r="1189">
          <cell r="K1189">
            <v>0</v>
          </cell>
        </row>
      </sheetData>
      <sheetData sheetId="10" refreshError="1">
        <row r="13">
          <cell r="D13">
            <v>0</v>
          </cell>
        </row>
        <row r="18">
          <cell r="D18">
            <v>0</v>
          </cell>
          <cell r="F18">
            <v>0</v>
          </cell>
        </row>
        <row r="19">
          <cell r="D19">
            <v>0</v>
          </cell>
          <cell r="F19">
            <v>0</v>
          </cell>
        </row>
        <row r="20">
          <cell r="D20">
            <v>0</v>
          </cell>
          <cell r="F20">
            <v>0</v>
          </cell>
        </row>
        <row r="21">
          <cell r="D21">
            <v>0</v>
          </cell>
          <cell r="F21">
            <v>0</v>
          </cell>
        </row>
        <row r="22">
          <cell r="D22">
            <v>0</v>
          </cell>
          <cell r="F22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13">
          <cell r="D13">
            <v>0</v>
          </cell>
        </row>
      </sheetData>
      <sheetData sheetId="50"/>
      <sheetData sheetId="51"/>
      <sheetData sheetId="52"/>
      <sheetData sheetId="53"/>
      <sheetData sheetId="54">
        <row r="1189">
          <cell r="K1189">
            <v>0</v>
          </cell>
        </row>
      </sheetData>
      <sheetData sheetId="55">
        <row r="1189">
          <cell r="K1189">
            <v>0</v>
          </cell>
        </row>
      </sheetData>
      <sheetData sheetId="56"/>
      <sheetData sheetId="57"/>
      <sheetData sheetId="58"/>
      <sheetData sheetId="59"/>
      <sheetData sheetId="60">
        <row r="13">
          <cell r="D13">
            <v>0</v>
          </cell>
        </row>
      </sheetData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>
        <row r="1189">
          <cell r="K1189">
            <v>0</v>
          </cell>
        </row>
      </sheetData>
      <sheetData sheetId="94">
        <row r="1189">
          <cell r="K1189">
            <v>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13">
          <cell r="D13">
            <v>0</v>
          </cell>
        </row>
      </sheetData>
      <sheetData sheetId="104"/>
      <sheetData sheetId="105">
        <row r="13">
          <cell r="D13">
            <v>0</v>
          </cell>
        </row>
      </sheetData>
      <sheetData sheetId="106"/>
      <sheetData sheetId="107"/>
      <sheetData sheetId="108"/>
      <sheetData sheetId="109"/>
      <sheetData sheetId="110">
        <row r="1189">
          <cell r="K1189">
            <v>0</v>
          </cell>
        </row>
      </sheetData>
      <sheetData sheetId="111">
        <row r="1189">
          <cell r="K1189">
            <v>0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13">
          <cell r="D13">
            <v>0</v>
          </cell>
        </row>
      </sheetData>
      <sheetData sheetId="123"/>
      <sheetData sheetId="124"/>
      <sheetData sheetId="125"/>
      <sheetData sheetId="126"/>
      <sheetData sheetId="127">
        <row r="1189">
          <cell r="K1189">
            <v>0</v>
          </cell>
        </row>
      </sheetData>
      <sheetData sheetId="128">
        <row r="1189">
          <cell r="K1189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>
        <row r="13">
          <cell r="D13">
            <v>0</v>
          </cell>
        </row>
      </sheetData>
      <sheetData sheetId="139"/>
      <sheetData sheetId="140"/>
      <sheetData sheetId="141"/>
      <sheetData sheetId="142"/>
      <sheetData sheetId="143">
        <row r="1189">
          <cell r="K1189">
            <v>0</v>
          </cell>
        </row>
      </sheetData>
      <sheetData sheetId="144">
        <row r="1189">
          <cell r="K1189">
            <v>0</v>
          </cell>
        </row>
      </sheetData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>
        <row r="13">
          <cell r="D13">
            <v>0</v>
          </cell>
        </row>
      </sheetData>
      <sheetData sheetId="155"/>
      <sheetData sheetId="156"/>
      <sheetData sheetId="157"/>
      <sheetData sheetId="158"/>
      <sheetData sheetId="159">
        <row r="1189">
          <cell r="K1189">
            <v>0</v>
          </cell>
        </row>
      </sheetData>
      <sheetData sheetId="160">
        <row r="1189">
          <cell r="K1189">
            <v>0</v>
          </cell>
        </row>
      </sheetData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>
        <row r="13">
          <cell r="D13">
            <v>0</v>
          </cell>
        </row>
      </sheetData>
      <sheetData sheetId="171"/>
      <sheetData sheetId="172"/>
      <sheetData sheetId="173"/>
      <sheetData sheetId="174"/>
      <sheetData sheetId="175">
        <row r="1189">
          <cell r="K1189">
            <v>0</v>
          </cell>
        </row>
      </sheetData>
      <sheetData sheetId="176">
        <row r="1189">
          <cell r="K1189">
            <v>0</v>
          </cell>
        </row>
      </sheetData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3">
          <cell r="D13">
            <v>0</v>
          </cell>
        </row>
      </sheetData>
      <sheetData sheetId="187"/>
      <sheetData sheetId="188"/>
      <sheetData sheetId="189"/>
      <sheetData sheetId="190"/>
      <sheetData sheetId="191">
        <row r="1189">
          <cell r="K1189">
            <v>0</v>
          </cell>
        </row>
      </sheetData>
      <sheetData sheetId="192">
        <row r="1189">
          <cell r="K1189">
            <v>0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13">
          <cell r="D13">
            <v>0</v>
          </cell>
        </row>
      </sheetData>
      <sheetData sheetId="203"/>
      <sheetData sheetId="204"/>
      <sheetData sheetId="205"/>
      <sheetData sheetId="206"/>
      <sheetData sheetId="207">
        <row r="1189">
          <cell r="K1189">
            <v>0</v>
          </cell>
        </row>
      </sheetData>
      <sheetData sheetId="208">
        <row r="1189">
          <cell r="K1189">
            <v>0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189">
          <cell r="K1189">
            <v>0</v>
          </cell>
        </row>
      </sheetData>
      <sheetData sheetId="224">
        <row r="1189">
          <cell r="K1189">
            <v>0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13">
          <cell r="D13">
            <v>0</v>
          </cell>
        </row>
      </sheetData>
      <sheetData sheetId="236"/>
      <sheetData sheetId="237"/>
      <sheetData sheetId="238"/>
      <sheetData sheetId="239"/>
      <sheetData sheetId="240">
        <row r="1189">
          <cell r="K1189">
            <v>0</v>
          </cell>
        </row>
      </sheetData>
      <sheetData sheetId="241">
        <row r="1189">
          <cell r="K1189">
            <v>0</v>
          </cell>
        </row>
      </sheetData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>
        <row r="1189">
          <cell r="K1189">
            <v>0</v>
          </cell>
        </row>
      </sheetData>
      <sheetData sheetId="257">
        <row r="1189">
          <cell r="K1189">
            <v>0</v>
          </cell>
        </row>
      </sheetData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TO"/>
      <sheetName val="APUestr"/>
      <sheetName val="RECURSOSestr"/>
      <sheetName val="APUarq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CEA 8pisos"/>
      <sheetName val="ACUs"/>
      <sheetName val="PRECIOS "/>
      <sheetName val="ACUprado"/>
      <sheetName val="PRECIOSprado "/>
      <sheetName val="TDOPPSTOprado"/>
      <sheetName val="Resumen 5p"/>
      <sheetName val="Resumen 8p"/>
      <sheetName val="Indirectos2"/>
      <sheetName val="Resumen Total"/>
      <sheetName val="Indirectos1"/>
      <sheetName val="AreaTech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8">
          <cell r="G8">
            <v>8262.2448000000004</v>
          </cell>
        </row>
        <row r="15">
          <cell r="G15">
            <v>17132.635500000004</v>
          </cell>
        </row>
        <row r="16">
          <cell r="G16">
            <v>213.82859999999999</v>
          </cell>
        </row>
        <row r="18">
          <cell r="F18">
            <v>25608.708900000005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nograma"/>
      <sheetName val="Contr%-a (3b)"/>
      <sheetName val="Staff (6)"/>
      <sheetName val="Equip-a (7)"/>
      <sheetName val="Qty&amp;Hrs (2)"/>
      <sheetName val="4 Week Sched"/>
      <sheetName val="Daily Report"/>
      <sheetName val="WEEKBASE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ESTACIONAM."/>
      <sheetName val="EDIFICIO"/>
      <sheetName val="OBRAS EXT."/>
      <sheetName val="hoja1"/>
      <sheetName val="APUestr"/>
      <sheetName val="Ey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E2">
            <v>37620</v>
          </cell>
          <cell r="F2" t="str">
            <v>WK 01</v>
          </cell>
          <cell r="J2">
            <v>37948</v>
          </cell>
          <cell r="K2" t="str">
            <v>SU</v>
          </cell>
        </row>
        <row r="3">
          <cell r="E3">
            <v>37621</v>
          </cell>
          <cell r="F3" t="str">
            <v>WK 01</v>
          </cell>
          <cell r="J3">
            <v>37955</v>
          </cell>
          <cell r="K3" t="str">
            <v>SU</v>
          </cell>
        </row>
        <row r="4">
          <cell r="E4">
            <v>37622</v>
          </cell>
          <cell r="F4" t="str">
            <v>WK 01</v>
          </cell>
          <cell r="J4">
            <v>37962</v>
          </cell>
          <cell r="K4" t="str">
            <v>SU</v>
          </cell>
        </row>
        <row r="5">
          <cell r="E5">
            <v>37623</v>
          </cell>
          <cell r="F5" t="str">
            <v>WK 01</v>
          </cell>
          <cell r="J5">
            <v>37963</v>
          </cell>
          <cell r="K5" t="str">
            <v>MO</v>
          </cell>
        </row>
        <row r="6">
          <cell r="E6">
            <v>37624</v>
          </cell>
          <cell r="F6" t="str">
            <v>WK 01</v>
          </cell>
          <cell r="J6">
            <v>37969</v>
          </cell>
          <cell r="K6" t="str">
            <v>SU</v>
          </cell>
        </row>
        <row r="7">
          <cell r="E7">
            <v>37625</v>
          </cell>
          <cell r="F7" t="str">
            <v>WK 01</v>
          </cell>
          <cell r="J7">
            <v>37976</v>
          </cell>
          <cell r="K7" t="str">
            <v>SU</v>
          </cell>
        </row>
        <row r="8">
          <cell r="E8">
            <v>37626</v>
          </cell>
          <cell r="F8" t="str">
            <v>WK 01</v>
          </cell>
          <cell r="J8">
            <v>37979</v>
          </cell>
          <cell r="K8" t="str">
            <v>WE</v>
          </cell>
        </row>
        <row r="9">
          <cell r="E9">
            <v>37627</v>
          </cell>
          <cell r="F9" t="str">
            <v>WK 02</v>
          </cell>
          <cell r="J9">
            <v>37980</v>
          </cell>
          <cell r="K9" t="str">
            <v>TH</v>
          </cell>
        </row>
        <row r="10">
          <cell r="E10">
            <v>37628</v>
          </cell>
          <cell r="F10" t="str">
            <v>WK 02</v>
          </cell>
          <cell r="J10">
            <v>37983</v>
          </cell>
          <cell r="K10" t="str">
            <v>SU</v>
          </cell>
        </row>
        <row r="11">
          <cell r="E11">
            <v>37629</v>
          </cell>
          <cell r="F11" t="str">
            <v>WK 02</v>
          </cell>
          <cell r="J11">
            <v>37987</v>
          </cell>
          <cell r="K11" t="str">
            <v>TH</v>
          </cell>
        </row>
        <row r="12">
          <cell r="E12">
            <v>37630</v>
          </cell>
          <cell r="F12" t="str">
            <v>WK 02</v>
          </cell>
          <cell r="J12">
            <v>37988</v>
          </cell>
          <cell r="K12" t="str">
            <v>FR</v>
          </cell>
        </row>
        <row r="13">
          <cell r="E13">
            <v>37631</v>
          </cell>
          <cell r="F13" t="str">
            <v>WK 02</v>
          </cell>
          <cell r="J13">
            <v>37990</v>
          </cell>
          <cell r="K13" t="str">
            <v>SU</v>
          </cell>
        </row>
        <row r="14">
          <cell r="A14" t="str">
            <v xml:space="preserve">PP </v>
          </cell>
          <cell r="B14" t="str">
            <v>(1) PERU PLAZA</v>
          </cell>
          <cell r="E14">
            <v>37632</v>
          </cell>
          <cell r="F14" t="str">
            <v>WK 02</v>
          </cell>
          <cell r="J14">
            <v>37997</v>
          </cell>
          <cell r="K14" t="str">
            <v>SU</v>
          </cell>
        </row>
        <row r="15">
          <cell r="A15" t="str">
            <v xml:space="preserve">C1 </v>
          </cell>
          <cell r="B15" t="str">
            <v>(2) NORTH CONCOURSE</v>
          </cell>
          <cell r="E15">
            <v>37633</v>
          </cell>
          <cell r="F15" t="str">
            <v>WK 02</v>
          </cell>
          <cell r="J15">
            <v>38004</v>
          </cell>
          <cell r="K15" t="str">
            <v>SU</v>
          </cell>
        </row>
        <row r="16">
          <cell r="A16" t="str">
            <v xml:space="preserve">ST </v>
          </cell>
          <cell r="B16" t="str">
            <v>(5) SOUTH TERMINAL</v>
          </cell>
          <cell r="E16">
            <v>37634</v>
          </cell>
          <cell r="F16" t="str">
            <v>WK 03</v>
          </cell>
          <cell r="J16">
            <v>38011</v>
          </cell>
          <cell r="K16" t="str">
            <v>SU</v>
          </cell>
        </row>
        <row r="17">
          <cell r="A17" t="str">
            <v xml:space="preserve">SE </v>
          </cell>
          <cell r="B17" t="str">
            <v>(6) NEW 10 KV S.E.</v>
          </cell>
          <cell r="E17">
            <v>37635</v>
          </cell>
          <cell r="F17" t="str">
            <v>WK 03</v>
          </cell>
          <cell r="J17">
            <v>38018</v>
          </cell>
          <cell r="K17" t="str">
            <v>SU</v>
          </cell>
        </row>
        <row r="18">
          <cell r="A18" t="str">
            <v xml:space="preserve">NT </v>
          </cell>
          <cell r="B18" t="str">
            <v>(4) NORTH TERMINAL</v>
          </cell>
          <cell r="E18">
            <v>37636</v>
          </cell>
          <cell r="F18" t="str">
            <v>WK 03</v>
          </cell>
          <cell r="J18">
            <v>38025</v>
          </cell>
          <cell r="K18" t="str">
            <v>SU</v>
          </cell>
        </row>
        <row r="19">
          <cell r="A19" t="str">
            <v xml:space="preserve">C2 </v>
          </cell>
          <cell r="B19" t="str">
            <v>(3) SOUTH CONCOURSE</v>
          </cell>
          <cell r="E19">
            <v>37637</v>
          </cell>
          <cell r="F19" t="str">
            <v>WK 03</v>
          </cell>
          <cell r="J19">
            <v>38032</v>
          </cell>
          <cell r="K19" t="str">
            <v>SU</v>
          </cell>
        </row>
        <row r="20">
          <cell r="E20">
            <v>37638</v>
          </cell>
          <cell r="F20" t="str">
            <v>WK 03</v>
          </cell>
          <cell r="J20">
            <v>38039</v>
          </cell>
          <cell r="K20" t="str">
            <v>SU</v>
          </cell>
        </row>
        <row r="21">
          <cell r="A21" t="str">
            <v xml:space="preserve">SW </v>
          </cell>
          <cell r="B21" t="str">
            <v>(1) SAWCUTTING</v>
          </cell>
          <cell r="E21">
            <v>37639</v>
          </cell>
          <cell r="F21" t="str">
            <v>WK 03</v>
          </cell>
          <cell r="J21">
            <v>38046</v>
          </cell>
          <cell r="K21" t="str">
            <v>SU</v>
          </cell>
        </row>
        <row r="22">
          <cell r="A22" t="str">
            <v xml:space="preserve">EX </v>
          </cell>
          <cell r="B22" t="str">
            <v>(2) EXCAVATION</v>
          </cell>
          <cell r="E22">
            <v>37640</v>
          </cell>
          <cell r="F22" t="str">
            <v>WK 03</v>
          </cell>
          <cell r="J22">
            <v>38053</v>
          </cell>
          <cell r="K22" t="str">
            <v>SU</v>
          </cell>
        </row>
        <row r="23">
          <cell r="A23" t="str">
            <v xml:space="preserve">LC </v>
          </cell>
          <cell r="B23" t="str">
            <v>(3) LEAN CONCRETE</v>
          </cell>
          <cell r="E23">
            <v>37641</v>
          </cell>
          <cell r="F23" t="str">
            <v>WK 04</v>
          </cell>
          <cell r="J23">
            <v>38060</v>
          </cell>
          <cell r="K23" t="str">
            <v>SU</v>
          </cell>
        </row>
        <row r="24">
          <cell r="A24" t="str">
            <v xml:space="preserve">RE </v>
          </cell>
          <cell r="B24" t="str">
            <v>(4) REBAR</v>
          </cell>
          <cell r="E24">
            <v>37642</v>
          </cell>
          <cell r="F24" t="str">
            <v>WK 04</v>
          </cell>
          <cell r="J24">
            <v>38067</v>
          </cell>
          <cell r="K24" t="str">
            <v>SU</v>
          </cell>
        </row>
        <row r="25">
          <cell r="A25" t="str">
            <v xml:space="preserve">FM </v>
          </cell>
          <cell r="B25" t="str">
            <v>(5) FORMWORK</v>
          </cell>
          <cell r="E25">
            <v>37643</v>
          </cell>
          <cell r="F25" t="str">
            <v>WK 04</v>
          </cell>
          <cell r="J25">
            <v>38074</v>
          </cell>
          <cell r="K25" t="str">
            <v>SU</v>
          </cell>
        </row>
        <row r="26">
          <cell r="A26" t="str">
            <v xml:space="preserve">BW </v>
          </cell>
          <cell r="B26" t="str">
            <v>(7) BLOCK WALLS</v>
          </cell>
          <cell r="E26">
            <v>37644</v>
          </cell>
          <cell r="F26" t="str">
            <v>WK 04</v>
          </cell>
          <cell r="J26">
            <v>38081</v>
          </cell>
          <cell r="K26" t="str">
            <v>SU</v>
          </cell>
        </row>
        <row r="27">
          <cell r="A27" t="str">
            <v xml:space="preserve">CW </v>
          </cell>
          <cell r="B27" t="str">
            <v>(8) CEILING WORKS</v>
          </cell>
          <cell r="E27">
            <v>37645</v>
          </cell>
          <cell r="F27" t="str">
            <v>WK 04</v>
          </cell>
        </row>
        <row r="28">
          <cell r="A28" t="str">
            <v xml:space="preserve">TE </v>
          </cell>
          <cell r="B28" t="str">
            <v>(9) TERRAZO</v>
          </cell>
          <cell r="E28">
            <v>37646</v>
          </cell>
          <cell r="F28" t="str">
            <v>WK 04</v>
          </cell>
        </row>
        <row r="29">
          <cell r="E29">
            <v>37646</v>
          </cell>
          <cell r="F29" t="str">
            <v>WK 04</v>
          </cell>
        </row>
        <row r="30">
          <cell r="A30" t="str">
            <v xml:space="preserve">CN </v>
          </cell>
          <cell r="B30" t="str">
            <v>(6) CONCRETE</v>
          </cell>
          <cell r="E30">
            <v>37647</v>
          </cell>
          <cell r="F30" t="str">
            <v>WK 04</v>
          </cell>
        </row>
        <row r="31">
          <cell r="E31">
            <v>37648</v>
          </cell>
          <cell r="F31" t="str">
            <v>WK 05</v>
          </cell>
        </row>
        <row r="32">
          <cell r="E32">
            <v>37649</v>
          </cell>
          <cell r="F32" t="str">
            <v>WK 05</v>
          </cell>
        </row>
        <row r="33">
          <cell r="A33" t="str">
            <v xml:space="preserve">RF </v>
          </cell>
          <cell r="B33" t="str">
            <v>(7) REMOVE FORMWORK</v>
          </cell>
          <cell r="E33">
            <v>37650</v>
          </cell>
          <cell r="F33" t="str">
            <v>WK 05</v>
          </cell>
        </row>
        <row r="34">
          <cell r="E34">
            <v>37651</v>
          </cell>
          <cell r="F34" t="str">
            <v>WK 05</v>
          </cell>
        </row>
        <row r="35">
          <cell r="A35" t="str">
            <v xml:space="preserve">FT </v>
          </cell>
          <cell r="B35" t="str">
            <v>(6) CONCRETE</v>
          </cell>
          <cell r="E35">
            <v>37652</v>
          </cell>
          <cell r="F35" t="str">
            <v>WK 05</v>
          </cell>
        </row>
        <row r="36">
          <cell r="A36" t="str">
            <v xml:space="preserve">BF </v>
          </cell>
          <cell r="B36" t="str">
            <v>(8) BACKFILL</v>
          </cell>
          <cell r="E36">
            <v>37653</v>
          </cell>
          <cell r="F36" t="str">
            <v>WK 05</v>
          </cell>
        </row>
        <row r="37">
          <cell r="E37">
            <v>37654</v>
          </cell>
          <cell r="F37" t="str">
            <v>WK 05</v>
          </cell>
        </row>
        <row r="38">
          <cell r="A38" t="str">
            <v xml:space="preserve">ZP </v>
          </cell>
          <cell r="B38" t="str">
            <v>(1) FOOTINGS</v>
          </cell>
          <cell r="E38">
            <v>37655</v>
          </cell>
          <cell r="F38" t="str">
            <v>WK 06</v>
          </cell>
        </row>
        <row r="39">
          <cell r="A39" t="str">
            <v xml:space="preserve">CL </v>
          </cell>
          <cell r="B39" t="str">
            <v>(2) COLUMNS</v>
          </cell>
          <cell r="E39">
            <v>37656</v>
          </cell>
          <cell r="F39" t="str">
            <v>WK 06</v>
          </cell>
        </row>
        <row r="40">
          <cell r="A40" t="str">
            <v xml:space="preserve">SG </v>
          </cell>
          <cell r="B40" t="str">
            <v>(3) SLABS / SLABS ON GRADE</v>
          </cell>
          <cell r="E40">
            <v>37657</v>
          </cell>
          <cell r="F40" t="str">
            <v>WK 06</v>
          </cell>
        </row>
        <row r="41">
          <cell r="A41" t="str">
            <v xml:space="preserve">WL </v>
          </cell>
          <cell r="B41" t="str">
            <v>(5) WALLS</v>
          </cell>
          <cell r="E41">
            <v>37658</v>
          </cell>
          <cell r="F41" t="str">
            <v>WK 06</v>
          </cell>
        </row>
        <row r="42">
          <cell r="A42" t="str">
            <v xml:space="preserve">SL </v>
          </cell>
          <cell r="B42" t="str">
            <v>(4) ELEVATED SLABS</v>
          </cell>
          <cell r="E42">
            <v>37659</v>
          </cell>
          <cell r="F42" t="str">
            <v>WK 06</v>
          </cell>
        </row>
        <row r="43">
          <cell r="E43">
            <v>37660</v>
          </cell>
          <cell r="F43" t="str">
            <v>WK 06</v>
          </cell>
        </row>
        <row r="44">
          <cell r="E44">
            <v>37661</v>
          </cell>
          <cell r="F44" t="str">
            <v>WK 06</v>
          </cell>
        </row>
        <row r="45">
          <cell r="A45">
            <v>0</v>
          </cell>
          <cell r="B45" t="str">
            <v>(0) GROUND LEVEL</v>
          </cell>
          <cell r="E45">
            <v>37662</v>
          </cell>
          <cell r="F45" t="str">
            <v>WK 07</v>
          </cell>
        </row>
        <row r="46">
          <cell r="A46">
            <v>1</v>
          </cell>
          <cell r="B46" t="str">
            <v>(1) 1ST LEVEL</v>
          </cell>
          <cell r="E46">
            <v>37663</v>
          </cell>
          <cell r="F46" t="str">
            <v>WK 07</v>
          </cell>
        </row>
        <row r="47">
          <cell r="A47">
            <v>2</v>
          </cell>
          <cell r="B47" t="str">
            <v>(2) 2ND LEVEL</v>
          </cell>
          <cell r="E47">
            <v>37664</v>
          </cell>
          <cell r="F47" t="str">
            <v>WK 07</v>
          </cell>
        </row>
        <row r="48">
          <cell r="E48">
            <v>37665</v>
          </cell>
          <cell r="F48" t="str">
            <v>WK 07</v>
          </cell>
        </row>
        <row r="49">
          <cell r="E49">
            <v>37666</v>
          </cell>
          <cell r="F49" t="str">
            <v>WK 07</v>
          </cell>
        </row>
        <row r="50">
          <cell r="E50">
            <v>37667</v>
          </cell>
          <cell r="F50" t="str">
            <v>WK 07</v>
          </cell>
        </row>
        <row r="51">
          <cell r="E51">
            <v>37668</v>
          </cell>
          <cell r="F51" t="str">
            <v>WK 07</v>
          </cell>
        </row>
        <row r="52">
          <cell r="E52">
            <v>37669</v>
          </cell>
          <cell r="F52" t="str">
            <v>WK 08</v>
          </cell>
        </row>
        <row r="53">
          <cell r="E53">
            <v>37670</v>
          </cell>
          <cell r="F53" t="str">
            <v>WK 08</v>
          </cell>
        </row>
        <row r="54">
          <cell r="E54">
            <v>37671</v>
          </cell>
          <cell r="F54" t="str">
            <v>WK 08</v>
          </cell>
        </row>
        <row r="55">
          <cell r="E55">
            <v>37672</v>
          </cell>
          <cell r="F55" t="str">
            <v>WK 08</v>
          </cell>
        </row>
        <row r="56">
          <cell r="E56">
            <v>37673</v>
          </cell>
          <cell r="F56" t="str">
            <v>WK 08</v>
          </cell>
        </row>
        <row r="57">
          <cell r="E57">
            <v>37674</v>
          </cell>
          <cell r="F57" t="str">
            <v>WK 08</v>
          </cell>
        </row>
        <row r="58">
          <cell r="E58">
            <v>37675</v>
          </cell>
          <cell r="F58" t="str">
            <v>WK 08</v>
          </cell>
        </row>
        <row r="59">
          <cell r="E59">
            <v>37676</v>
          </cell>
          <cell r="F59" t="str">
            <v>WK 09</v>
          </cell>
        </row>
        <row r="60">
          <cell r="E60">
            <v>37677</v>
          </cell>
          <cell r="F60" t="str">
            <v>WK 09</v>
          </cell>
        </row>
        <row r="61">
          <cell r="E61">
            <v>37678</v>
          </cell>
          <cell r="F61" t="str">
            <v>WK 09</v>
          </cell>
        </row>
        <row r="62">
          <cell r="E62">
            <v>37679</v>
          </cell>
          <cell r="F62" t="str">
            <v>WK 09</v>
          </cell>
        </row>
        <row r="63">
          <cell r="E63">
            <v>37680</v>
          </cell>
          <cell r="F63" t="str">
            <v>WK 09</v>
          </cell>
        </row>
        <row r="64">
          <cell r="E64">
            <v>37681</v>
          </cell>
          <cell r="F64" t="str">
            <v>WK 09</v>
          </cell>
        </row>
        <row r="65">
          <cell r="E65">
            <v>37682</v>
          </cell>
          <cell r="F65" t="str">
            <v>WK 09</v>
          </cell>
        </row>
        <row r="66">
          <cell r="E66">
            <v>37683</v>
          </cell>
          <cell r="F66" t="str">
            <v>WK 10</v>
          </cell>
        </row>
        <row r="67">
          <cell r="E67">
            <v>37684</v>
          </cell>
          <cell r="F67" t="str">
            <v>WK 10</v>
          </cell>
        </row>
        <row r="68">
          <cell r="E68">
            <v>37685</v>
          </cell>
          <cell r="F68" t="str">
            <v>WK 10</v>
          </cell>
        </row>
        <row r="69">
          <cell r="E69">
            <v>37686</v>
          </cell>
          <cell r="F69" t="str">
            <v>WK 10</v>
          </cell>
        </row>
        <row r="70">
          <cell r="E70">
            <v>37687</v>
          </cell>
          <cell r="F70" t="str">
            <v>WK 10</v>
          </cell>
        </row>
        <row r="71">
          <cell r="E71">
            <v>37688</v>
          </cell>
          <cell r="F71" t="str">
            <v>WK 10</v>
          </cell>
        </row>
        <row r="72">
          <cell r="E72">
            <v>37689</v>
          </cell>
          <cell r="F72" t="str">
            <v>WK 10</v>
          </cell>
        </row>
        <row r="73">
          <cell r="E73">
            <v>37690</v>
          </cell>
          <cell r="F73" t="str">
            <v>WK 11</v>
          </cell>
        </row>
        <row r="74">
          <cell r="E74">
            <v>37691</v>
          </cell>
          <cell r="F74" t="str">
            <v>WK 11</v>
          </cell>
        </row>
        <row r="75">
          <cell r="E75">
            <v>37692</v>
          </cell>
          <cell r="F75" t="str">
            <v>WK 11</v>
          </cell>
        </row>
        <row r="76">
          <cell r="E76">
            <v>37693</v>
          </cell>
          <cell r="F76" t="str">
            <v>WK 11</v>
          </cell>
        </row>
        <row r="77">
          <cell r="E77">
            <v>37694</v>
          </cell>
          <cell r="F77" t="str">
            <v>WK 11</v>
          </cell>
        </row>
        <row r="78">
          <cell r="E78">
            <v>37695</v>
          </cell>
          <cell r="F78" t="str">
            <v>WK 11</v>
          </cell>
        </row>
        <row r="79">
          <cell r="E79">
            <v>37696</v>
          </cell>
          <cell r="F79" t="str">
            <v>WK 11</v>
          </cell>
        </row>
        <row r="80">
          <cell r="E80">
            <v>37697</v>
          </cell>
          <cell r="F80" t="str">
            <v>WK 12</v>
          </cell>
        </row>
        <row r="81">
          <cell r="E81">
            <v>37698</v>
          </cell>
          <cell r="F81" t="str">
            <v>WK 12</v>
          </cell>
        </row>
        <row r="82">
          <cell r="E82">
            <v>37699</v>
          </cell>
          <cell r="F82" t="str">
            <v>WK 12</v>
          </cell>
        </row>
        <row r="83">
          <cell r="E83">
            <v>37700</v>
          </cell>
          <cell r="F83" t="str">
            <v>WK 12</v>
          </cell>
        </row>
        <row r="84">
          <cell r="E84">
            <v>37701</v>
          </cell>
          <cell r="F84" t="str">
            <v>WK 12</v>
          </cell>
        </row>
        <row r="85">
          <cell r="E85">
            <v>37702</v>
          </cell>
          <cell r="F85" t="str">
            <v>WK 12</v>
          </cell>
        </row>
        <row r="86">
          <cell r="E86">
            <v>37703</v>
          </cell>
          <cell r="F86" t="str">
            <v>WK 12</v>
          </cell>
        </row>
        <row r="87">
          <cell r="E87">
            <v>37704</v>
          </cell>
          <cell r="F87" t="str">
            <v>WK 13</v>
          </cell>
        </row>
        <row r="88">
          <cell r="E88">
            <v>37705</v>
          </cell>
          <cell r="F88" t="str">
            <v>WK 13</v>
          </cell>
        </row>
        <row r="89">
          <cell r="E89">
            <v>37706</v>
          </cell>
          <cell r="F89" t="str">
            <v>WK 13</v>
          </cell>
        </row>
        <row r="90">
          <cell r="E90">
            <v>37707</v>
          </cell>
          <cell r="F90" t="str">
            <v>WK 13</v>
          </cell>
        </row>
        <row r="91">
          <cell r="E91">
            <v>37708</v>
          </cell>
          <cell r="F91" t="str">
            <v>WK 13</v>
          </cell>
        </row>
        <row r="92">
          <cell r="E92">
            <v>37709</v>
          </cell>
          <cell r="F92" t="str">
            <v>WK 13</v>
          </cell>
        </row>
        <row r="93">
          <cell r="E93">
            <v>37710</v>
          </cell>
          <cell r="F93" t="str">
            <v>WK 13</v>
          </cell>
        </row>
        <row r="94">
          <cell r="E94">
            <v>37711</v>
          </cell>
          <cell r="F94" t="str">
            <v>WK 14</v>
          </cell>
        </row>
        <row r="95">
          <cell r="E95">
            <v>37712</v>
          </cell>
          <cell r="F95" t="str">
            <v>WK 14</v>
          </cell>
        </row>
        <row r="96">
          <cell r="E96">
            <v>37713</v>
          </cell>
          <cell r="F96" t="str">
            <v>WK 14</v>
          </cell>
        </row>
        <row r="97">
          <cell r="E97">
            <v>37714</v>
          </cell>
          <cell r="F97" t="str">
            <v>WK 14</v>
          </cell>
        </row>
        <row r="98">
          <cell r="E98">
            <v>37715</v>
          </cell>
          <cell r="F98" t="str">
            <v>WK 14</v>
          </cell>
        </row>
        <row r="99">
          <cell r="E99">
            <v>37716</v>
          </cell>
          <cell r="F99" t="str">
            <v>WK 14</v>
          </cell>
        </row>
        <row r="100">
          <cell r="E100">
            <v>37717</v>
          </cell>
          <cell r="F100" t="str">
            <v>WK 14</v>
          </cell>
        </row>
        <row r="101">
          <cell r="E101">
            <v>37718</v>
          </cell>
          <cell r="F101" t="str">
            <v>WK 15</v>
          </cell>
        </row>
        <row r="102">
          <cell r="E102">
            <v>37719</v>
          </cell>
          <cell r="F102" t="str">
            <v>WK 15</v>
          </cell>
        </row>
        <row r="103">
          <cell r="E103">
            <v>37720</v>
          </cell>
          <cell r="F103" t="str">
            <v>WK 15</v>
          </cell>
        </row>
        <row r="104">
          <cell r="E104">
            <v>37721</v>
          </cell>
          <cell r="F104" t="str">
            <v>WK 15</v>
          </cell>
        </row>
        <row r="105">
          <cell r="E105">
            <v>37722</v>
          </cell>
          <cell r="F105" t="str">
            <v>WK 15</v>
          </cell>
        </row>
        <row r="106">
          <cell r="E106">
            <v>37723</v>
          </cell>
          <cell r="F106" t="str">
            <v>WK 15</v>
          </cell>
        </row>
        <row r="107">
          <cell r="E107">
            <v>37724</v>
          </cell>
          <cell r="F107" t="str">
            <v>WK 15</v>
          </cell>
        </row>
        <row r="108">
          <cell r="E108">
            <v>37725</v>
          </cell>
          <cell r="F108" t="str">
            <v>WK 16</v>
          </cell>
        </row>
        <row r="109">
          <cell r="E109">
            <v>37726</v>
          </cell>
          <cell r="F109" t="str">
            <v>WK 16</v>
          </cell>
        </row>
        <row r="110">
          <cell r="E110">
            <v>37727</v>
          </cell>
          <cell r="F110" t="str">
            <v>WK 16</v>
          </cell>
        </row>
        <row r="111">
          <cell r="E111">
            <v>37728</v>
          </cell>
          <cell r="F111" t="str">
            <v>WK 16</v>
          </cell>
        </row>
        <row r="112">
          <cell r="E112">
            <v>37729</v>
          </cell>
          <cell r="F112" t="str">
            <v>WK 16</v>
          </cell>
        </row>
        <row r="113">
          <cell r="E113">
            <v>37730</v>
          </cell>
          <cell r="F113" t="str">
            <v>WK 16</v>
          </cell>
        </row>
        <row r="114">
          <cell r="E114">
            <v>37731</v>
          </cell>
          <cell r="F114" t="str">
            <v>WK 16</v>
          </cell>
        </row>
        <row r="115">
          <cell r="E115">
            <v>37732</v>
          </cell>
          <cell r="F115" t="str">
            <v>WK 17</v>
          </cell>
        </row>
        <row r="116">
          <cell r="E116">
            <v>37733</v>
          </cell>
          <cell r="F116" t="str">
            <v>WK 17</v>
          </cell>
        </row>
        <row r="117">
          <cell r="E117">
            <v>37734</v>
          </cell>
          <cell r="F117" t="str">
            <v>WK 17</v>
          </cell>
        </row>
        <row r="118">
          <cell r="E118">
            <v>37735</v>
          </cell>
          <cell r="F118" t="str">
            <v>WK 17</v>
          </cell>
        </row>
        <row r="119">
          <cell r="E119">
            <v>37736</v>
          </cell>
          <cell r="F119" t="str">
            <v>WK 17</v>
          </cell>
        </row>
        <row r="120">
          <cell r="E120">
            <v>37737</v>
          </cell>
          <cell r="F120" t="str">
            <v>WK 17</v>
          </cell>
        </row>
        <row r="121">
          <cell r="E121">
            <v>37738</v>
          </cell>
          <cell r="F121" t="str">
            <v>WK 17</v>
          </cell>
        </row>
        <row r="122">
          <cell r="E122">
            <v>37739</v>
          </cell>
          <cell r="F122" t="str">
            <v>WK 18</v>
          </cell>
        </row>
        <row r="123">
          <cell r="E123">
            <v>37740</v>
          </cell>
          <cell r="F123" t="str">
            <v>WK 18</v>
          </cell>
        </row>
        <row r="124">
          <cell r="E124">
            <v>37741</v>
          </cell>
          <cell r="F124" t="str">
            <v>WK 18</v>
          </cell>
        </row>
        <row r="125">
          <cell r="E125">
            <v>37742</v>
          </cell>
          <cell r="F125" t="str">
            <v>WK 18</v>
          </cell>
        </row>
        <row r="126">
          <cell r="E126">
            <v>37743</v>
          </cell>
          <cell r="F126" t="str">
            <v>WK 18</v>
          </cell>
        </row>
        <row r="127">
          <cell r="E127">
            <v>37744</v>
          </cell>
          <cell r="F127" t="str">
            <v>WK 18</v>
          </cell>
        </row>
        <row r="128">
          <cell r="E128">
            <v>37745</v>
          </cell>
          <cell r="F128" t="str">
            <v>WK 18</v>
          </cell>
        </row>
        <row r="129">
          <cell r="E129">
            <v>37746</v>
          </cell>
          <cell r="F129" t="str">
            <v>WK 19</v>
          </cell>
        </row>
        <row r="130">
          <cell r="E130">
            <v>37747</v>
          </cell>
          <cell r="F130" t="str">
            <v>WK 19</v>
          </cell>
        </row>
        <row r="131">
          <cell r="E131">
            <v>37748</v>
          </cell>
          <cell r="F131" t="str">
            <v>WK 19</v>
          </cell>
        </row>
        <row r="132">
          <cell r="E132">
            <v>37749</v>
          </cell>
          <cell r="F132" t="str">
            <v>WK 19</v>
          </cell>
        </row>
        <row r="133">
          <cell r="E133">
            <v>37750</v>
          </cell>
          <cell r="F133" t="str">
            <v>WK 19</v>
          </cell>
        </row>
        <row r="134">
          <cell r="E134">
            <v>37751</v>
          </cell>
          <cell r="F134" t="str">
            <v>WK 19</v>
          </cell>
        </row>
        <row r="135">
          <cell r="E135">
            <v>37752</v>
          </cell>
          <cell r="F135" t="str">
            <v>WK 19</v>
          </cell>
        </row>
        <row r="136">
          <cell r="E136">
            <v>37753</v>
          </cell>
          <cell r="F136" t="str">
            <v>WK 20</v>
          </cell>
        </row>
        <row r="137">
          <cell r="E137">
            <v>37754</v>
          </cell>
          <cell r="F137" t="str">
            <v>WK 20</v>
          </cell>
        </row>
        <row r="138">
          <cell r="E138">
            <v>37755</v>
          </cell>
          <cell r="F138" t="str">
            <v>WK 20</v>
          </cell>
        </row>
        <row r="139">
          <cell r="E139">
            <v>37756</v>
          </cell>
          <cell r="F139" t="str">
            <v>WK 20</v>
          </cell>
        </row>
        <row r="140">
          <cell r="E140">
            <v>37757</v>
          </cell>
          <cell r="F140" t="str">
            <v>WK 20</v>
          </cell>
        </row>
        <row r="141">
          <cell r="E141">
            <v>37758</v>
          </cell>
          <cell r="F141" t="str">
            <v>WK 20</v>
          </cell>
        </row>
        <row r="142">
          <cell r="E142">
            <v>37759</v>
          </cell>
          <cell r="F142" t="str">
            <v>WK 20</v>
          </cell>
        </row>
        <row r="143">
          <cell r="E143">
            <v>37760</v>
          </cell>
          <cell r="F143" t="str">
            <v>WK 21</v>
          </cell>
        </row>
        <row r="144">
          <cell r="E144">
            <v>37761</v>
          </cell>
          <cell r="F144" t="str">
            <v>WK 21</v>
          </cell>
        </row>
        <row r="145">
          <cell r="E145">
            <v>37762</v>
          </cell>
          <cell r="F145" t="str">
            <v>WK 21</v>
          </cell>
        </row>
        <row r="146">
          <cell r="E146">
            <v>37763</v>
          </cell>
          <cell r="F146" t="str">
            <v>WK 21</v>
          </cell>
        </row>
        <row r="147">
          <cell r="E147">
            <v>37764</v>
          </cell>
          <cell r="F147" t="str">
            <v>WK 21</v>
          </cell>
        </row>
        <row r="148">
          <cell r="E148">
            <v>37765</v>
          </cell>
          <cell r="F148" t="str">
            <v>WK 21</v>
          </cell>
        </row>
        <row r="149">
          <cell r="E149">
            <v>37766</v>
          </cell>
          <cell r="F149" t="str">
            <v>WK 21</v>
          </cell>
        </row>
        <row r="150">
          <cell r="E150">
            <v>37767</v>
          </cell>
          <cell r="F150" t="str">
            <v>WK 22</v>
          </cell>
        </row>
        <row r="151">
          <cell r="E151">
            <v>37768</v>
          </cell>
          <cell r="F151" t="str">
            <v>WK 22</v>
          </cell>
        </row>
        <row r="152">
          <cell r="E152">
            <v>37769</v>
          </cell>
          <cell r="F152" t="str">
            <v>WK 22</v>
          </cell>
        </row>
        <row r="153">
          <cell r="E153">
            <v>37770</v>
          </cell>
          <cell r="F153" t="str">
            <v>WK 22</v>
          </cell>
        </row>
        <row r="154">
          <cell r="E154">
            <v>37771</v>
          </cell>
          <cell r="F154" t="str">
            <v>WK 22</v>
          </cell>
        </row>
        <row r="155">
          <cell r="E155">
            <v>37772</v>
          </cell>
          <cell r="F155" t="str">
            <v>WK 22</v>
          </cell>
        </row>
        <row r="156">
          <cell r="E156">
            <v>37773</v>
          </cell>
          <cell r="F156" t="str">
            <v>WK 22</v>
          </cell>
        </row>
        <row r="157">
          <cell r="E157">
            <v>37774</v>
          </cell>
          <cell r="F157" t="str">
            <v>WK 23</v>
          </cell>
        </row>
        <row r="158">
          <cell r="E158">
            <v>37775</v>
          </cell>
          <cell r="F158" t="str">
            <v>WK 23</v>
          </cell>
        </row>
        <row r="159">
          <cell r="E159">
            <v>37776</v>
          </cell>
          <cell r="F159" t="str">
            <v>WK 23</v>
          </cell>
        </row>
        <row r="160">
          <cell r="E160">
            <v>37777</v>
          </cell>
          <cell r="F160" t="str">
            <v>WK 23</v>
          </cell>
        </row>
        <row r="161">
          <cell r="E161">
            <v>37778</v>
          </cell>
          <cell r="F161" t="str">
            <v>WK 23</v>
          </cell>
        </row>
        <row r="162">
          <cell r="E162">
            <v>37779</v>
          </cell>
          <cell r="F162" t="str">
            <v>WK 23</v>
          </cell>
        </row>
        <row r="163">
          <cell r="E163">
            <v>37780</v>
          </cell>
          <cell r="F163" t="str">
            <v>WK 23</v>
          </cell>
        </row>
        <row r="164">
          <cell r="E164">
            <v>37781</v>
          </cell>
          <cell r="F164" t="str">
            <v>WK 24</v>
          </cell>
        </row>
        <row r="165">
          <cell r="E165">
            <v>37782</v>
          </cell>
          <cell r="F165" t="str">
            <v>WK 24</v>
          </cell>
        </row>
        <row r="166">
          <cell r="E166">
            <v>37783</v>
          </cell>
          <cell r="F166" t="str">
            <v>WK 24</v>
          </cell>
        </row>
        <row r="167">
          <cell r="E167">
            <v>37784</v>
          </cell>
          <cell r="F167" t="str">
            <v>WK 24</v>
          </cell>
        </row>
        <row r="168">
          <cell r="E168">
            <v>37785</v>
          </cell>
          <cell r="F168" t="str">
            <v>WK 24</v>
          </cell>
        </row>
        <row r="169">
          <cell r="E169">
            <v>37786</v>
          </cell>
          <cell r="F169" t="str">
            <v>WK 24</v>
          </cell>
        </row>
        <row r="170">
          <cell r="E170">
            <v>37787</v>
          </cell>
          <cell r="F170" t="str">
            <v>WK 24</v>
          </cell>
        </row>
        <row r="171">
          <cell r="E171">
            <v>37788</v>
          </cell>
          <cell r="F171" t="str">
            <v>WK 25</v>
          </cell>
        </row>
        <row r="172">
          <cell r="E172">
            <v>37789</v>
          </cell>
          <cell r="F172" t="str">
            <v>WK 25</v>
          </cell>
        </row>
        <row r="173">
          <cell r="E173">
            <v>37790</v>
          </cell>
          <cell r="F173" t="str">
            <v>WK 25</v>
          </cell>
        </row>
        <row r="174">
          <cell r="E174">
            <v>37791</v>
          </cell>
          <cell r="F174" t="str">
            <v>WK 25</v>
          </cell>
        </row>
        <row r="175">
          <cell r="E175">
            <v>37792</v>
          </cell>
          <cell r="F175" t="str">
            <v>WK 25</v>
          </cell>
        </row>
        <row r="176">
          <cell r="E176">
            <v>37793</v>
          </cell>
          <cell r="F176" t="str">
            <v>WK 25</v>
          </cell>
        </row>
        <row r="177">
          <cell r="E177">
            <v>37794</v>
          </cell>
          <cell r="F177" t="str">
            <v>WK 25</v>
          </cell>
        </row>
        <row r="178">
          <cell r="E178">
            <v>37795</v>
          </cell>
          <cell r="F178" t="str">
            <v>WK 26</v>
          </cell>
        </row>
        <row r="179">
          <cell r="E179">
            <v>37796</v>
          </cell>
          <cell r="F179" t="str">
            <v>WK 26</v>
          </cell>
        </row>
        <row r="180">
          <cell r="E180">
            <v>37797</v>
          </cell>
          <cell r="F180" t="str">
            <v>WK 26</v>
          </cell>
        </row>
        <row r="181">
          <cell r="E181">
            <v>37798</v>
          </cell>
          <cell r="F181" t="str">
            <v>WK 26</v>
          </cell>
        </row>
        <row r="182">
          <cell r="E182">
            <v>37799</v>
          </cell>
          <cell r="F182" t="str">
            <v>WK 26</v>
          </cell>
        </row>
        <row r="183">
          <cell r="E183">
            <v>37800</v>
          </cell>
          <cell r="F183" t="str">
            <v>WK 26</v>
          </cell>
        </row>
        <row r="184">
          <cell r="E184">
            <v>37801</v>
          </cell>
          <cell r="F184" t="str">
            <v>WK 26</v>
          </cell>
        </row>
        <row r="185">
          <cell r="E185">
            <v>37802</v>
          </cell>
          <cell r="F185" t="str">
            <v>WK 27</v>
          </cell>
        </row>
        <row r="186">
          <cell r="E186">
            <v>37803</v>
          </cell>
          <cell r="F186" t="str">
            <v>WK 27</v>
          </cell>
        </row>
        <row r="187">
          <cell r="E187">
            <v>37804</v>
          </cell>
          <cell r="F187" t="str">
            <v>WK 27</v>
          </cell>
        </row>
        <row r="188">
          <cell r="E188">
            <v>37805</v>
          </cell>
          <cell r="F188" t="str">
            <v>WK 27</v>
          </cell>
        </row>
        <row r="189">
          <cell r="E189">
            <v>37806</v>
          </cell>
          <cell r="F189" t="str">
            <v>WK 27</v>
          </cell>
        </row>
        <row r="190">
          <cell r="E190">
            <v>37807</v>
          </cell>
          <cell r="F190" t="str">
            <v>WK 27</v>
          </cell>
        </row>
        <row r="191">
          <cell r="E191">
            <v>37808</v>
          </cell>
          <cell r="F191" t="str">
            <v>WK 27</v>
          </cell>
        </row>
        <row r="192">
          <cell r="E192">
            <v>37809</v>
          </cell>
          <cell r="F192" t="str">
            <v>WK 28</v>
          </cell>
        </row>
        <row r="193">
          <cell r="E193">
            <v>37810</v>
          </cell>
          <cell r="F193" t="str">
            <v>WK 28</v>
          </cell>
        </row>
        <row r="194">
          <cell r="E194">
            <v>37811</v>
          </cell>
          <cell r="F194" t="str">
            <v>WK 28</v>
          </cell>
        </row>
        <row r="195">
          <cell r="E195">
            <v>37812</v>
          </cell>
          <cell r="F195" t="str">
            <v>WK 28</v>
          </cell>
        </row>
        <row r="196">
          <cell r="E196">
            <v>37813</v>
          </cell>
          <cell r="F196" t="str">
            <v>WK 28</v>
          </cell>
        </row>
        <row r="197">
          <cell r="E197">
            <v>37814</v>
          </cell>
          <cell r="F197" t="str">
            <v>WK 28</v>
          </cell>
        </row>
        <row r="198">
          <cell r="E198">
            <v>37815</v>
          </cell>
          <cell r="F198" t="str">
            <v>WK 28</v>
          </cell>
        </row>
        <row r="199">
          <cell r="E199">
            <v>37816</v>
          </cell>
          <cell r="F199" t="str">
            <v>WK 29</v>
          </cell>
        </row>
        <row r="200">
          <cell r="E200">
            <v>37817</v>
          </cell>
          <cell r="F200" t="str">
            <v>WK 29</v>
          </cell>
        </row>
        <row r="201">
          <cell r="E201">
            <v>37818</v>
          </cell>
          <cell r="F201" t="str">
            <v>WK 29</v>
          </cell>
        </row>
        <row r="202">
          <cell r="E202">
            <v>37819</v>
          </cell>
          <cell r="F202" t="str">
            <v>WK 29</v>
          </cell>
        </row>
        <row r="203">
          <cell r="E203">
            <v>37820</v>
          </cell>
          <cell r="F203" t="str">
            <v>WK 29</v>
          </cell>
        </row>
        <row r="204">
          <cell r="E204">
            <v>37821</v>
          </cell>
          <cell r="F204" t="str">
            <v>WK 29</v>
          </cell>
        </row>
        <row r="205">
          <cell r="E205">
            <v>37822</v>
          </cell>
          <cell r="F205" t="str">
            <v>WK 29</v>
          </cell>
        </row>
        <row r="206">
          <cell r="E206">
            <v>37823</v>
          </cell>
          <cell r="F206" t="str">
            <v>WK 30</v>
          </cell>
        </row>
        <row r="207">
          <cell r="E207">
            <v>37824</v>
          </cell>
          <cell r="F207" t="str">
            <v>WK 30</v>
          </cell>
        </row>
        <row r="208">
          <cell r="E208">
            <v>37825</v>
          </cell>
          <cell r="F208" t="str">
            <v>WK 30</v>
          </cell>
        </row>
        <row r="209">
          <cell r="E209">
            <v>37826</v>
          </cell>
          <cell r="F209" t="str">
            <v>WK 30</v>
          </cell>
        </row>
        <row r="210">
          <cell r="E210">
            <v>37827</v>
          </cell>
          <cell r="F210" t="str">
            <v>WK 30</v>
          </cell>
        </row>
        <row r="211">
          <cell r="E211">
            <v>37828</v>
          </cell>
          <cell r="F211" t="str">
            <v>WK 30</v>
          </cell>
        </row>
        <row r="212">
          <cell r="E212">
            <v>37829</v>
          </cell>
          <cell r="F212" t="str">
            <v>WK 30</v>
          </cell>
        </row>
        <row r="213">
          <cell r="E213">
            <v>37830</v>
          </cell>
          <cell r="F213" t="str">
            <v>WK 31</v>
          </cell>
        </row>
        <row r="214">
          <cell r="E214">
            <v>37831</v>
          </cell>
          <cell r="F214" t="str">
            <v>WK 31</v>
          </cell>
        </row>
        <row r="215">
          <cell r="E215">
            <v>37832</v>
          </cell>
          <cell r="F215" t="str">
            <v>WK 31</v>
          </cell>
        </row>
        <row r="216">
          <cell r="E216">
            <v>37833</v>
          </cell>
          <cell r="F216" t="str">
            <v>WK 31</v>
          </cell>
        </row>
        <row r="217">
          <cell r="E217">
            <v>37834</v>
          </cell>
          <cell r="F217" t="str">
            <v>WK 31</v>
          </cell>
        </row>
        <row r="218">
          <cell r="E218">
            <v>37835</v>
          </cell>
          <cell r="F218" t="str">
            <v>WK 31</v>
          </cell>
        </row>
        <row r="219">
          <cell r="E219">
            <v>37836</v>
          </cell>
          <cell r="F219" t="str">
            <v>WK 31</v>
          </cell>
        </row>
        <row r="220">
          <cell r="E220">
            <v>37837</v>
          </cell>
          <cell r="F220" t="str">
            <v>WK 32</v>
          </cell>
        </row>
        <row r="221">
          <cell r="E221">
            <v>37838</v>
          </cell>
          <cell r="F221" t="str">
            <v>WK 32</v>
          </cell>
        </row>
        <row r="222">
          <cell r="E222">
            <v>37839</v>
          </cell>
          <cell r="F222" t="str">
            <v>WK 32</v>
          </cell>
        </row>
        <row r="223">
          <cell r="E223">
            <v>37840</v>
          </cell>
          <cell r="F223" t="str">
            <v>WK 32</v>
          </cell>
        </row>
        <row r="224">
          <cell r="E224">
            <v>37841</v>
          </cell>
          <cell r="F224" t="str">
            <v>WK 32</v>
          </cell>
        </row>
        <row r="225">
          <cell r="E225">
            <v>37842</v>
          </cell>
          <cell r="F225" t="str">
            <v>WK 32</v>
          </cell>
        </row>
        <row r="226">
          <cell r="E226">
            <v>37843</v>
          </cell>
          <cell r="F226" t="str">
            <v>WK 32</v>
          </cell>
        </row>
        <row r="227">
          <cell r="E227">
            <v>37844</v>
          </cell>
          <cell r="F227" t="str">
            <v>WK 33</v>
          </cell>
        </row>
        <row r="228">
          <cell r="E228">
            <v>37845</v>
          </cell>
          <cell r="F228" t="str">
            <v>WK 33</v>
          </cell>
        </row>
        <row r="229">
          <cell r="E229">
            <v>37846</v>
          </cell>
          <cell r="F229" t="str">
            <v>WK 33</v>
          </cell>
        </row>
        <row r="230">
          <cell r="E230">
            <v>37847</v>
          </cell>
          <cell r="F230" t="str">
            <v>WK 33</v>
          </cell>
        </row>
        <row r="231">
          <cell r="E231">
            <v>37848</v>
          </cell>
          <cell r="F231" t="str">
            <v>WK 33</v>
          </cell>
        </row>
        <row r="232">
          <cell r="E232">
            <v>37849</v>
          </cell>
          <cell r="F232" t="str">
            <v>WK 33</v>
          </cell>
        </row>
        <row r="233">
          <cell r="E233">
            <v>37850</v>
          </cell>
          <cell r="F233" t="str">
            <v>WK 33</v>
          </cell>
        </row>
        <row r="234">
          <cell r="E234">
            <v>37851</v>
          </cell>
          <cell r="F234" t="str">
            <v>WK 34</v>
          </cell>
        </row>
        <row r="235">
          <cell r="E235">
            <v>37852</v>
          </cell>
          <cell r="F235" t="str">
            <v>WK 34</v>
          </cell>
        </row>
        <row r="236">
          <cell r="E236">
            <v>37853</v>
          </cell>
          <cell r="F236" t="str">
            <v>WK 34</v>
          </cell>
        </row>
        <row r="237">
          <cell r="E237">
            <v>37854</v>
          </cell>
          <cell r="F237" t="str">
            <v>WK 34</v>
          </cell>
        </row>
        <row r="238">
          <cell r="E238">
            <v>37855</v>
          </cell>
          <cell r="F238" t="str">
            <v>WK 34</v>
          </cell>
        </row>
        <row r="239">
          <cell r="E239">
            <v>37856</v>
          </cell>
          <cell r="F239" t="str">
            <v>WK 34</v>
          </cell>
        </row>
        <row r="240">
          <cell r="E240">
            <v>37857</v>
          </cell>
          <cell r="F240" t="str">
            <v>WK 34</v>
          </cell>
        </row>
        <row r="241">
          <cell r="E241">
            <v>37858</v>
          </cell>
          <cell r="F241" t="str">
            <v>WK 35</v>
          </cell>
        </row>
        <row r="242">
          <cell r="E242">
            <v>37859</v>
          </cell>
          <cell r="F242" t="str">
            <v>WK 35</v>
          </cell>
        </row>
        <row r="243">
          <cell r="E243">
            <v>37860</v>
          </cell>
          <cell r="F243" t="str">
            <v>WK 35</v>
          </cell>
        </row>
        <row r="244">
          <cell r="E244">
            <v>37861</v>
          </cell>
          <cell r="F244" t="str">
            <v>WK 35</v>
          </cell>
        </row>
        <row r="245">
          <cell r="E245">
            <v>37862</v>
          </cell>
          <cell r="F245" t="str">
            <v>WK 35</v>
          </cell>
        </row>
        <row r="246">
          <cell r="E246">
            <v>37863</v>
          </cell>
          <cell r="F246" t="str">
            <v>WK 35</v>
          </cell>
        </row>
        <row r="247">
          <cell r="E247">
            <v>37864</v>
          </cell>
          <cell r="F247" t="str">
            <v>WK 35</v>
          </cell>
        </row>
        <row r="248">
          <cell r="E248">
            <v>37865</v>
          </cell>
          <cell r="F248" t="str">
            <v>WK 36</v>
          </cell>
        </row>
        <row r="249">
          <cell r="E249">
            <v>37866</v>
          </cell>
          <cell r="F249" t="str">
            <v>WK 36</v>
          </cell>
        </row>
        <row r="250">
          <cell r="E250">
            <v>37867</v>
          </cell>
          <cell r="F250" t="str">
            <v>WK 36</v>
          </cell>
        </row>
        <row r="251">
          <cell r="E251">
            <v>37868</v>
          </cell>
          <cell r="F251" t="str">
            <v>WK 36</v>
          </cell>
        </row>
        <row r="252">
          <cell r="E252">
            <v>37869</v>
          </cell>
          <cell r="F252" t="str">
            <v>WK 36</v>
          </cell>
        </row>
        <row r="253">
          <cell r="E253">
            <v>37870</v>
          </cell>
          <cell r="F253" t="str">
            <v>WK 36</v>
          </cell>
        </row>
        <row r="254">
          <cell r="E254">
            <v>37871</v>
          </cell>
          <cell r="F254" t="str">
            <v>WK 36</v>
          </cell>
        </row>
        <row r="255">
          <cell r="E255">
            <v>37872</v>
          </cell>
          <cell r="F255" t="str">
            <v>WK 37</v>
          </cell>
        </row>
        <row r="256">
          <cell r="E256">
            <v>37873</v>
          </cell>
          <cell r="F256" t="str">
            <v>WK 37</v>
          </cell>
        </row>
        <row r="257">
          <cell r="E257">
            <v>37874</v>
          </cell>
          <cell r="F257" t="str">
            <v>WK 37</v>
          </cell>
        </row>
        <row r="258">
          <cell r="E258">
            <v>37875</v>
          </cell>
          <cell r="F258" t="str">
            <v>WK 37</v>
          </cell>
        </row>
        <row r="259">
          <cell r="E259">
            <v>37876</v>
          </cell>
          <cell r="F259" t="str">
            <v>WK 37</v>
          </cell>
        </row>
        <row r="260">
          <cell r="E260">
            <v>37877</v>
          </cell>
          <cell r="F260" t="str">
            <v>WK 37</v>
          </cell>
        </row>
        <row r="261">
          <cell r="E261">
            <v>37878</v>
          </cell>
          <cell r="F261" t="str">
            <v>WK 37</v>
          </cell>
        </row>
        <row r="262">
          <cell r="E262">
            <v>37879</v>
          </cell>
          <cell r="F262" t="str">
            <v>WK 38</v>
          </cell>
        </row>
        <row r="263">
          <cell r="E263">
            <v>37880</v>
          </cell>
          <cell r="F263" t="str">
            <v>WK 38</v>
          </cell>
        </row>
        <row r="264">
          <cell r="E264">
            <v>37881</v>
          </cell>
          <cell r="F264" t="str">
            <v>WK 38</v>
          </cell>
        </row>
        <row r="265">
          <cell r="E265">
            <v>37882</v>
          </cell>
          <cell r="F265" t="str">
            <v>WK 38</v>
          </cell>
        </row>
        <row r="266">
          <cell r="E266">
            <v>37883</v>
          </cell>
          <cell r="F266" t="str">
            <v>WK 38</v>
          </cell>
        </row>
        <row r="267">
          <cell r="E267">
            <v>37884</v>
          </cell>
          <cell r="F267" t="str">
            <v>WK 38</v>
          </cell>
        </row>
        <row r="268">
          <cell r="E268">
            <v>37885</v>
          </cell>
          <cell r="F268" t="str">
            <v>WK 38</v>
          </cell>
        </row>
        <row r="269">
          <cell r="E269">
            <v>37886</v>
          </cell>
          <cell r="F269" t="str">
            <v>WK 39</v>
          </cell>
        </row>
        <row r="270">
          <cell r="E270">
            <v>37887</v>
          </cell>
          <cell r="F270" t="str">
            <v>WK 39</v>
          </cell>
        </row>
        <row r="271">
          <cell r="E271">
            <v>37888</v>
          </cell>
          <cell r="F271" t="str">
            <v>WK 39</v>
          </cell>
        </row>
        <row r="272">
          <cell r="E272">
            <v>37889</v>
          </cell>
          <cell r="F272" t="str">
            <v>WK 39</v>
          </cell>
        </row>
        <row r="273">
          <cell r="E273">
            <v>37890</v>
          </cell>
          <cell r="F273" t="str">
            <v>WK 39</v>
          </cell>
        </row>
        <row r="274">
          <cell r="E274">
            <v>37891</v>
          </cell>
          <cell r="F274" t="str">
            <v>WK 39</v>
          </cell>
        </row>
        <row r="275">
          <cell r="E275">
            <v>37892</v>
          </cell>
          <cell r="F275" t="str">
            <v>WK 39</v>
          </cell>
        </row>
        <row r="276">
          <cell r="E276">
            <v>37893</v>
          </cell>
          <cell r="F276" t="str">
            <v>WK 40</v>
          </cell>
        </row>
        <row r="277">
          <cell r="E277">
            <v>37894</v>
          </cell>
          <cell r="F277" t="str">
            <v>WK 40</v>
          </cell>
        </row>
        <row r="278">
          <cell r="E278">
            <v>37895</v>
          </cell>
          <cell r="F278" t="str">
            <v>WK 40</v>
          </cell>
        </row>
        <row r="279">
          <cell r="E279">
            <v>37896</v>
          </cell>
          <cell r="F279" t="str">
            <v>WK 40</v>
          </cell>
        </row>
        <row r="280">
          <cell r="E280">
            <v>37897</v>
          </cell>
          <cell r="F280" t="str">
            <v>WK 40</v>
          </cell>
        </row>
        <row r="281">
          <cell r="E281">
            <v>37898</v>
          </cell>
          <cell r="F281" t="str">
            <v>WK 40</v>
          </cell>
        </row>
        <row r="282">
          <cell r="E282">
            <v>37899</v>
          </cell>
          <cell r="F282" t="str">
            <v>WK 40</v>
          </cell>
        </row>
        <row r="283">
          <cell r="E283">
            <v>37900</v>
          </cell>
          <cell r="F283" t="str">
            <v>WK 41</v>
          </cell>
        </row>
        <row r="284">
          <cell r="E284">
            <v>37901</v>
          </cell>
          <cell r="F284" t="str">
            <v>WK 41</v>
          </cell>
        </row>
        <row r="285">
          <cell r="E285">
            <v>37902</v>
          </cell>
          <cell r="F285" t="str">
            <v>WK 41</v>
          </cell>
        </row>
        <row r="286">
          <cell r="E286">
            <v>37903</v>
          </cell>
          <cell r="F286" t="str">
            <v>WK 41</v>
          </cell>
        </row>
        <row r="287">
          <cell r="E287">
            <v>37904</v>
          </cell>
          <cell r="F287" t="str">
            <v>WK 41</v>
          </cell>
        </row>
        <row r="288">
          <cell r="E288">
            <v>37905</v>
          </cell>
          <cell r="F288" t="str">
            <v>WK 41</v>
          </cell>
        </row>
        <row r="289">
          <cell r="E289">
            <v>37906</v>
          </cell>
          <cell r="F289" t="str">
            <v>WK 41</v>
          </cell>
        </row>
        <row r="290">
          <cell r="E290">
            <v>37907</v>
          </cell>
          <cell r="F290" t="str">
            <v>WK 42</v>
          </cell>
        </row>
        <row r="291">
          <cell r="E291">
            <v>37908</v>
          </cell>
          <cell r="F291" t="str">
            <v>WK 42</v>
          </cell>
        </row>
        <row r="292">
          <cell r="E292">
            <v>37909</v>
          </cell>
          <cell r="F292" t="str">
            <v>WK 42</v>
          </cell>
        </row>
        <row r="293">
          <cell r="E293">
            <v>37910</v>
          </cell>
          <cell r="F293" t="str">
            <v>WK 42</v>
          </cell>
        </row>
        <row r="294">
          <cell r="E294">
            <v>37911</v>
          </cell>
          <cell r="F294" t="str">
            <v>WK 42</v>
          </cell>
        </row>
        <row r="295">
          <cell r="E295">
            <v>37912</v>
          </cell>
          <cell r="F295" t="str">
            <v>WK 42</v>
          </cell>
        </row>
        <row r="296">
          <cell r="E296">
            <v>37913</v>
          </cell>
          <cell r="F296" t="str">
            <v>WK 42</v>
          </cell>
        </row>
        <row r="297">
          <cell r="E297">
            <v>37914</v>
          </cell>
          <cell r="F297" t="str">
            <v>WK 43</v>
          </cell>
        </row>
        <row r="298">
          <cell r="E298">
            <v>37915</v>
          </cell>
          <cell r="F298" t="str">
            <v>WK 43</v>
          </cell>
        </row>
        <row r="299">
          <cell r="E299">
            <v>37916</v>
          </cell>
          <cell r="F299" t="str">
            <v>WK 43</v>
          </cell>
        </row>
        <row r="300">
          <cell r="E300">
            <v>37917</v>
          </cell>
          <cell r="F300" t="str">
            <v>WK 43</v>
          </cell>
        </row>
        <row r="301">
          <cell r="E301">
            <v>37918</v>
          </cell>
          <cell r="F301" t="str">
            <v>WK 43</v>
          </cell>
        </row>
        <row r="302">
          <cell r="E302">
            <v>37919</v>
          </cell>
          <cell r="F302" t="str">
            <v>WK 43</v>
          </cell>
        </row>
        <row r="303">
          <cell r="E303">
            <v>37920</v>
          </cell>
          <cell r="F303" t="str">
            <v>WK 43</v>
          </cell>
        </row>
        <row r="304">
          <cell r="E304">
            <v>37921</v>
          </cell>
          <cell r="F304" t="str">
            <v>WK 44</v>
          </cell>
        </row>
        <row r="305">
          <cell r="E305">
            <v>37922</v>
          </cell>
          <cell r="F305" t="str">
            <v>WK 44</v>
          </cell>
        </row>
        <row r="306">
          <cell r="E306">
            <v>37923</v>
          </cell>
          <cell r="F306" t="str">
            <v>WK 44</v>
          </cell>
        </row>
        <row r="307">
          <cell r="E307">
            <v>37924</v>
          </cell>
          <cell r="F307" t="str">
            <v>WK 44</v>
          </cell>
        </row>
        <row r="308">
          <cell r="E308">
            <v>37925</v>
          </cell>
          <cell r="F308" t="str">
            <v>WK 44</v>
          </cell>
        </row>
        <row r="309">
          <cell r="E309">
            <v>37926</v>
          </cell>
          <cell r="F309" t="str">
            <v>WK 44</v>
          </cell>
        </row>
        <row r="310">
          <cell r="E310">
            <v>37927</v>
          </cell>
          <cell r="F310" t="str">
            <v>WK 44</v>
          </cell>
        </row>
        <row r="311">
          <cell r="E311">
            <v>37928</v>
          </cell>
          <cell r="F311" t="str">
            <v>WK 45</v>
          </cell>
        </row>
        <row r="312">
          <cell r="E312">
            <v>37929</v>
          </cell>
          <cell r="F312" t="str">
            <v>WK 45</v>
          </cell>
        </row>
        <row r="313">
          <cell r="E313">
            <v>37930</v>
          </cell>
          <cell r="F313" t="str">
            <v>WK 45</v>
          </cell>
        </row>
        <row r="314">
          <cell r="E314">
            <v>37931</v>
          </cell>
          <cell r="F314" t="str">
            <v>WK 45</v>
          </cell>
        </row>
        <row r="315">
          <cell r="E315">
            <v>37932</v>
          </cell>
          <cell r="F315" t="str">
            <v>WK 45</v>
          </cell>
        </row>
        <row r="316">
          <cell r="E316">
            <v>37933</v>
          </cell>
          <cell r="F316" t="str">
            <v>WK 45</v>
          </cell>
        </row>
        <row r="317">
          <cell r="E317">
            <v>37934</v>
          </cell>
          <cell r="F317" t="str">
            <v>WK 45</v>
          </cell>
        </row>
        <row r="318">
          <cell r="E318">
            <v>37935</v>
          </cell>
          <cell r="F318" t="str">
            <v>WK 46</v>
          </cell>
        </row>
        <row r="319">
          <cell r="E319">
            <v>37936</v>
          </cell>
          <cell r="F319" t="str">
            <v>WK 46</v>
          </cell>
        </row>
        <row r="320">
          <cell r="E320">
            <v>37937</v>
          </cell>
          <cell r="F320" t="str">
            <v>WK 46</v>
          </cell>
        </row>
        <row r="321">
          <cell r="E321">
            <v>37938</v>
          </cell>
          <cell r="F321" t="str">
            <v>WK 46</v>
          </cell>
        </row>
        <row r="322">
          <cell r="E322">
            <v>37939</v>
          </cell>
          <cell r="F322" t="str">
            <v>WK 46</v>
          </cell>
        </row>
        <row r="323">
          <cell r="E323">
            <v>37940</v>
          </cell>
          <cell r="F323" t="str">
            <v>WK 46</v>
          </cell>
        </row>
        <row r="324">
          <cell r="E324">
            <v>37941</v>
          </cell>
          <cell r="F324" t="str">
            <v>WK 46</v>
          </cell>
        </row>
        <row r="325">
          <cell r="E325">
            <v>37942</v>
          </cell>
          <cell r="F325" t="str">
            <v>WK 47</v>
          </cell>
        </row>
        <row r="326">
          <cell r="E326">
            <v>37943</v>
          </cell>
          <cell r="F326" t="str">
            <v>WK 47</v>
          </cell>
        </row>
        <row r="327">
          <cell r="E327">
            <v>37944</v>
          </cell>
          <cell r="F327" t="str">
            <v>WK 47</v>
          </cell>
        </row>
        <row r="328">
          <cell r="E328">
            <v>37945</v>
          </cell>
          <cell r="F328" t="str">
            <v>WK 47</v>
          </cell>
        </row>
        <row r="329">
          <cell r="E329">
            <v>37946</v>
          </cell>
          <cell r="F329" t="str">
            <v>WK 47</v>
          </cell>
        </row>
        <row r="330">
          <cell r="E330">
            <v>37947</v>
          </cell>
          <cell r="F330" t="str">
            <v>WK 47</v>
          </cell>
        </row>
        <row r="331">
          <cell r="E331">
            <v>37948</v>
          </cell>
          <cell r="F331" t="str">
            <v>WK 47</v>
          </cell>
        </row>
        <row r="332">
          <cell r="E332">
            <v>37949</v>
          </cell>
          <cell r="F332" t="str">
            <v>WK 48</v>
          </cell>
        </row>
        <row r="333">
          <cell r="E333">
            <v>37950</v>
          </cell>
          <cell r="F333" t="str">
            <v>WK 48</v>
          </cell>
        </row>
        <row r="334">
          <cell r="E334">
            <v>37951</v>
          </cell>
          <cell r="F334" t="str">
            <v>WK 48</v>
          </cell>
        </row>
        <row r="335">
          <cell r="E335">
            <v>37952</v>
          </cell>
          <cell r="F335" t="str">
            <v>WK 48</v>
          </cell>
        </row>
        <row r="336">
          <cell r="E336">
            <v>37953</v>
          </cell>
          <cell r="F336" t="str">
            <v>WK 48</v>
          </cell>
        </row>
        <row r="337">
          <cell r="E337">
            <v>37954</v>
          </cell>
          <cell r="F337" t="str">
            <v>WK 48</v>
          </cell>
        </row>
        <row r="338">
          <cell r="E338">
            <v>37955</v>
          </cell>
          <cell r="F338" t="str">
            <v>WK 48</v>
          </cell>
        </row>
        <row r="339">
          <cell r="E339">
            <v>37956</v>
          </cell>
          <cell r="F339" t="str">
            <v>WK 49</v>
          </cell>
        </row>
        <row r="340">
          <cell r="E340">
            <v>37957</v>
          </cell>
          <cell r="F340" t="str">
            <v>WK 49</v>
          </cell>
        </row>
        <row r="341">
          <cell r="E341">
            <v>37958</v>
          </cell>
          <cell r="F341" t="str">
            <v>WK 49</v>
          </cell>
        </row>
        <row r="342">
          <cell r="E342">
            <v>37959</v>
          </cell>
          <cell r="F342" t="str">
            <v>WK 49</v>
          </cell>
        </row>
        <row r="343">
          <cell r="E343">
            <v>37960</v>
          </cell>
          <cell r="F343" t="str">
            <v>WK 49</v>
          </cell>
        </row>
        <row r="344">
          <cell r="E344">
            <v>37961</v>
          </cell>
          <cell r="F344" t="str">
            <v>WK 49</v>
          </cell>
        </row>
        <row r="345">
          <cell r="E345">
            <v>37962</v>
          </cell>
          <cell r="F345" t="str">
            <v>WK 49</v>
          </cell>
        </row>
        <row r="346">
          <cell r="E346">
            <v>37963</v>
          </cell>
          <cell r="F346" t="str">
            <v>WK 50</v>
          </cell>
        </row>
        <row r="347">
          <cell r="E347">
            <v>37964</v>
          </cell>
          <cell r="F347" t="str">
            <v>WK 50</v>
          </cell>
        </row>
        <row r="348">
          <cell r="E348">
            <v>37965</v>
          </cell>
          <cell r="F348" t="str">
            <v>WK 50</v>
          </cell>
        </row>
        <row r="349">
          <cell r="E349">
            <v>37966</v>
          </cell>
          <cell r="F349" t="str">
            <v>WK 50</v>
          </cell>
        </row>
        <row r="350">
          <cell r="E350">
            <v>37967</v>
          </cell>
          <cell r="F350" t="str">
            <v>WK 50</v>
          </cell>
        </row>
        <row r="351">
          <cell r="E351">
            <v>37968</v>
          </cell>
          <cell r="F351" t="str">
            <v>WK 50</v>
          </cell>
        </row>
        <row r="352">
          <cell r="E352">
            <v>37969</v>
          </cell>
          <cell r="F352" t="str">
            <v>WK 50</v>
          </cell>
        </row>
        <row r="353">
          <cell r="E353">
            <v>37970</v>
          </cell>
          <cell r="F353" t="str">
            <v>WK 51</v>
          </cell>
        </row>
        <row r="354">
          <cell r="E354">
            <v>37971</v>
          </cell>
          <cell r="F354" t="str">
            <v>WK 51</v>
          </cell>
        </row>
        <row r="355">
          <cell r="E355">
            <v>37972</v>
          </cell>
          <cell r="F355" t="str">
            <v>WK 51</v>
          </cell>
        </row>
        <row r="356">
          <cell r="E356">
            <v>37973</v>
          </cell>
          <cell r="F356" t="str">
            <v>WK 51</v>
          </cell>
        </row>
        <row r="357">
          <cell r="E357">
            <v>37974</v>
          </cell>
          <cell r="F357" t="str">
            <v>WK 51</v>
          </cell>
        </row>
        <row r="358">
          <cell r="E358">
            <v>37975</v>
          </cell>
          <cell r="F358" t="str">
            <v>WK 51</v>
          </cell>
        </row>
        <row r="359">
          <cell r="E359">
            <v>37976</v>
          </cell>
          <cell r="F359" t="str">
            <v>WK 51</v>
          </cell>
        </row>
        <row r="360">
          <cell r="E360">
            <v>37977</v>
          </cell>
          <cell r="F360" t="str">
            <v>WK 52</v>
          </cell>
        </row>
        <row r="361">
          <cell r="E361">
            <v>37978</v>
          </cell>
          <cell r="F361" t="str">
            <v>WK 52</v>
          </cell>
        </row>
        <row r="362">
          <cell r="E362">
            <v>37979</v>
          </cell>
          <cell r="F362" t="str">
            <v>WK 52</v>
          </cell>
        </row>
        <row r="363">
          <cell r="E363">
            <v>37980</v>
          </cell>
          <cell r="F363" t="str">
            <v>WK 52</v>
          </cell>
        </row>
        <row r="364">
          <cell r="E364">
            <v>37981</v>
          </cell>
          <cell r="F364" t="str">
            <v>WK 52</v>
          </cell>
        </row>
        <row r="365">
          <cell r="E365">
            <v>37982</v>
          </cell>
          <cell r="F365" t="str">
            <v>WK 52</v>
          </cell>
        </row>
        <row r="366">
          <cell r="E366">
            <v>37983</v>
          </cell>
          <cell r="F366" t="str">
            <v>WK 52</v>
          </cell>
        </row>
        <row r="367">
          <cell r="E367">
            <v>37984</v>
          </cell>
          <cell r="F367" t="str">
            <v>WK 53</v>
          </cell>
        </row>
        <row r="368">
          <cell r="E368">
            <v>37985</v>
          </cell>
          <cell r="F368" t="str">
            <v>WK 53</v>
          </cell>
        </row>
        <row r="369">
          <cell r="E369">
            <v>37986</v>
          </cell>
          <cell r="F369" t="str">
            <v>WK 53</v>
          </cell>
        </row>
        <row r="370">
          <cell r="E370">
            <v>37987</v>
          </cell>
          <cell r="F370" t="str">
            <v>WK 01</v>
          </cell>
        </row>
        <row r="371">
          <cell r="E371">
            <v>37988</v>
          </cell>
          <cell r="F371" t="str">
            <v>WK 01</v>
          </cell>
        </row>
        <row r="372">
          <cell r="E372">
            <v>37989</v>
          </cell>
          <cell r="F372" t="str">
            <v>WK 01</v>
          </cell>
        </row>
        <row r="373">
          <cell r="E373">
            <v>37990</v>
          </cell>
          <cell r="F373" t="str">
            <v>WK 01</v>
          </cell>
        </row>
        <row r="374">
          <cell r="E374">
            <v>37991</v>
          </cell>
          <cell r="F374" t="str">
            <v>WK 02</v>
          </cell>
        </row>
        <row r="375">
          <cell r="E375">
            <v>37992</v>
          </cell>
          <cell r="F375" t="str">
            <v>WK 02</v>
          </cell>
        </row>
        <row r="376">
          <cell r="E376">
            <v>37993</v>
          </cell>
          <cell r="F376" t="str">
            <v>WK 02</v>
          </cell>
        </row>
        <row r="377">
          <cell r="E377">
            <v>37994</v>
          </cell>
          <cell r="F377" t="str">
            <v>WK 02</v>
          </cell>
        </row>
        <row r="378">
          <cell r="E378">
            <v>37995</v>
          </cell>
          <cell r="F378" t="str">
            <v>WK 02</v>
          </cell>
        </row>
        <row r="379">
          <cell r="E379">
            <v>37996</v>
          </cell>
          <cell r="F379" t="str">
            <v>WK 02</v>
          </cell>
        </row>
        <row r="380">
          <cell r="E380">
            <v>37997</v>
          </cell>
          <cell r="F380" t="str">
            <v>WK 02</v>
          </cell>
        </row>
        <row r="381">
          <cell r="E381">
            <v>37998</v>
          </cell>
          <cell r="F381" t="str">
            <v>WK 03</v>
          </cell>
        </row>
        <row r="382">
          <cell r="E382">
            <v>37999</v>
          </cell>
          <cell r="F382" t="str">
            <v>WK 03</v>
          </cell>
        </row>
        <row r="383">
          <cell r="E383">
            <v>38000</v>
          </cell>
          <cell r="F383" t="str">
            <v>WK 03</v>
          </cell>
        </row>
        <row r="384">
          <cell r="E384">
            <v>38001</v>
          </cell>
          <cell r="F384" t="str">
            <v>WK 03</v>
          </cell>
        </row>
        <row r="385">
          <cell r="E385">
            <v>38002</v>
          </cell>
          <cell r="F385" t="str">
            <v>WK 03</v>
          </cell>
        </row>
        <row r="386">
          <cell r="E386">
            <v>38003</v>
          </cell>
          <cell r="F386" t="str">
            <v>WK 03</v>
          </cell>
        </row>
        <row r="387">
          <cell r="E387">
            <v>38004</v>
          </cell>
          <cell r="F387" t="str">
            <v>WK 03</v>
          </cell>
        </row>
        <row r="388">
          <cell r="E388">
            <v>38005</v>
          </cell>
          <cell r="F388" t="str">
            <v>WK 04</v>
          </cell>
        </row>
        <row r="389">
          <cell r="E389">
            <v>38006</v>
          </cell>
          <cell r="F389" t="str">
            <v>WK 04</v>
          </cell>
        </row>
        <row r="390">
          <cell r="E390">
            <v>38007</v>
          </cell>
          <cell r="F390" t="str">
            <v>WK 04</v>
          </cell>
        </row>
        <row r="391">
          <cell r="E391">
            <v>38008</v>
          </cell>
          <cell r="F391" t="str">
            <v>WK 04</v>
          </cell>
        </row>
        <row r="392">
          <cell r="E392">
            <v>38009</v>
          </cell>
          <cell r="F392" t="str">
            <v>WK 04</v>
          </cell>
        </row>
        <row r="393">
          <cell r="E393">
            <v>38010</v>
          </cell>
          <cell r="F393" t="str">
            <v>WK 04</v>
          </cell>
        </row>
        <row r="394">
          <cell r="E394">
            <v>38011</v>
          </cell>
          <cell r="F394" t="str">
            <v>WK 04</v>
          </cell>
        </row>
        <row r="395">
          <cell r="E395">
            <v>38012</v>
          </cell>
          <cell r="F395" t="str">
            <v>WK 05</v>
          </cell>
        </row>
        <row r="396">
          <cell r="E396">
            <v>38013</v>
          </cell>
          <cell r="F396" t="str">
            <v>WK 05</v>
          </cell>
        </row>
        <row r="397">
          <cell r="E397">
            <v>38014</v>
          </cell>
          <cell r="F397" t="str">
            <v>WK 05</v>
          </cell>
        </row>
        <row r="398">
          <cell r="E398">
            <v>38015</v>
          </cell>
          <cell r="F398" t="str">
            <v>WK 05</v>
          </cell>
        </row>
        <row r="399">
          <cell r="E399">
            <v>38016</v>
          </cell>
          <cell r="F399" t="str">
            <v>WK 05</v>
          </cell>
        </row>
        <row r="400">
          <cell r="E400">
            <v>38017</v>
          </cell>
          <cell r="F400" t="str">
            <v>WK 05</v>
          </cell>
        </row>
        <row r="401">
          <cell r="E401">
            <v>38018</v>
          </cell>
          <cell r="F401" t="str">
            <v>WK 05</v>
          </cell>
        </row>
        <row r="402">
          <cell r="E402">
            <v>38019</v>
          </cell>
          <cell r="F402" t="str">
            <v>WK 06</v>
          </cell>
        </row>
        <row r="403">
          <cell r="E403">
            <v>38020</v>
          </cell>
          <cell r="F403" t="str">
            <v>WK 06</v>
          </cell>
        </row>
        <row r="404">
          <cell r="E404">
            <v>38021</v>
          </cell>
          <cell r="F404" t="str">
            <v>WK 06</v>
          </cell>
        </row>
        <row r="405">
          <cell r="E405">
            <v>38022</v>
          </cell>
          <cell r="F405" t="str">
            <v>WK 06</v>
          </cell>
        </row>
        <row r="406">
          <cell r="E406">
            <v>38023</v>
          </cell>
          <cell r="F406" t="str">
            <v>WK 06</v>
          </cell>
        </row>
        <row r="407">
          <cell r="E407">
            <v>38024</v>
          </cell>
          <cell r="F407" t="str">
            <v>WK 06</v>
          </cell>
        </row>
        <row r="408">
          <cell r="E408">
            <v>38025</v>
          </cell>
          <cell r="F408" t="str">
            <v>WK 06</v>
          </cell>
        </row>
        <row r="409">
          <cell r="E409">
            <v>38026</v>
          </cell>
          <cell r="F409" t="str">
            <v>WK 07</v>
          </cell>
        </row>
        <row r="410">
          <cell r="E410">
            <v>38027</v>
          </cell>
          <cell r="F410" t="str">
            <v>WK 07</v>
          </cell>
        </row>
        <row r="411">
          <cell r="E411">
            <v>38028</v>
          </cell>
          <cell r="F411" t="str">
            <v>WK 07</v>
          </cell>
        </row>
        <row r="412">
          <cell r="E412">
            <v>38029</v>
          </cell>
          <cell r="F412" t="str">
            <v>WK 07</v>
          </cell>
        </row>
        <row r="413">
          <cell r="E413">
            <v>38030</v>
          </cell>
          <cell r="F413" t="str">
            <v>WK 07</v>
          </cell>
        </row>
        <row r="414">
          <cell r="E414">
            <v>38031</v>
          </cell>
          <cell r="F414" t="str">
            <v>WK 07</v>
          </cell>
        </row>
        <row r="415">
          <cell r="E415">
            <v>38032</v>
          </cell>
          <cell r="F415" t="str">
            <v>WK 07</v>
          </cell>
        </row>
        <row r="416">
          <cell r="E416">
            <v>38033</v>
          </cell>
          <cell r="F416" t="str">
            <v>WK 08</v>
          </cell>
        </row>
        <row r="417">
          <cell r="E417">
            <v>38034</v>
          </cell>
          <cell r="F417" t="str">
            <v>WK 08</v>
          </cell>
        </row>
        <row r="418">
          <cell r="E418">
            <v>38035</v>
          </cell>
          <cell r="F418" t="str">
            <v>WK 08</v>
          </cell>
        </row>
        <row r="419">
          <cell r="E419">
            <v>38036</v>
          </cell>
          <cell r="F419" t="str">
            <v>WK 08</v>
          </cell>
        </row>
        <row r="420">
          <cell r="E420">
            <v>38037</v>
          </cell>
          <cell r="F420" t="str">
            <v>WK 08</v>
          </cell>
        </row>
        <row r="421">
          <cell r="E421">
            <v>38038</v>
          </cell>
          <cell r="F421" t="str">
            <v>WK 08</v>
          </cell>
        </row>
        <row r="422">
          <cell r="E422">
            <v>38039</v>
          </cell>
          <cell r="F422" t="str">
            <v>WK 08</v>
          </cell>
        </row>
        <row r="423">
          <cell r="E423">
            <v>38040</v>
          </cell>
          <cell r="F423" t="str">
            <v>WK 09</v>
          </cell>
        </row>
        <row r="424">
          <cell r="E424">
            <v>38041</v>
          </cell>
          <cell r="F424" t="str">
            <v>WK 09</v>
          </cell>
        </row>
        <row r="425">
          <cell r="E425">
            <v>38042</v>
          </cell>
          <cell r="F425" t="str">
            <v>WK 09</v>
          </cell>
        </row>
        <row r="426">
          <cell r="E426">
            <v>38043</v>
          </cell>
          <cell r="F426" t="str">
            <v>WK 09</v>
          </cell>
        </row>
        <row r="427">
          <cell r="E427">
            <v>38044</v>
          </cell>
          <cell r="F427" t="str">
            <v>WK 09</v>
          </cell>
        </row>
        <row r="428">
          <cell r="E428">
            <v>38045</v>
          </cell>
          <cell r="F428" t="str">
            <v>WK 09</v>
          </cell>
        </row>
        <row r="429">
          <cell r="E429">
            <v>38046</v>
          </cell>
          <cell r="F429" t="str">
            <v>WK 09</v>
          </cell>
        </row>
        <row r="430">
          <cell r="E430">
            <v>38047</v>
          </cell>
          <cell r="F430" t="str">
            <v>WK 10</v>
          </cell>
        </row>
        <row r="431">
          <cell r="E431">
            <v>38048</v>
          </cell>
          <cell r="F431" t="str">
            <v>WK 10</v>
          </cell>
        </row>
        <row r="432">
          <cell r="E432">
            <v>38049</v>
          </cell>
          <cell r="F432" t="str">
            <v>WK 10</v>
          </cell>
        </row>
        <row r="433">
          <cell r="E433">
            <v>38050</v>
          </cell>
          <cell r="F433" t="str">
            <v>WK 10</v>
          </cell>
        </row>
        <row r="434">
          <cell r="E434">
            <v>38051</v>
          </cell>
          <cell r="F434" t="str">
            <v>WK 10</v>
          </cell>
        </row>
        <row r="435">
          <cell r="E435">
            <v>38052</v>
          </cell>
          <cell r="F435" t="str">
            <v>WK 10</v>
          </cell>
        </row>
        <row r="436">
          <cell r="E436">
            <v>38053</v>
          </cell>
          <cell r="F436" t="str">
            <v>WK 10</v>
          </cell>
        </row>
        <row r="437">
          <cell r="E437">
            <v>38054</v>
          </cell>
          <cell r="F437" t="str">
            <v>WK 11</v>
          </cell>
        </row>
        <row r="438">
          <cell r="E438">
            <v>38055</v>
          </cell>
          <cell r="F438" t="str">
            <v>WK 11</v>
          </cell>
        </row>
        <row r="439">
          <cell r="E439">
            <v>38056</v>
          </cell>
          <cell r="F439" t="str">
            <v>WK 11</v>
          </cell>
        </row>
        <row r="440">
          <cell r="E440">
            <v>38057</v>
          </cell>
          <cell r="F440" t="str">
            <v>WK 11</v>
          </cell>
        </row>
        <row r="441">
          <cell r="E441">
            <v>38058</v>
          </cell>
          <cell r="F441" t="str">
            <v>WK 11</v>
          </cell>
        </row>
        <row r="442">
          <cell r="E442">
            <v>38059</v>
          </cell>
          <cell r="F442" t="str">
            <v>WK 11</v>
          </cell>
        </row>
        <row r="443">
          <cell r="E443">
            <v>38060</v>
          </cell>
          <cell r="F443" t="str">
            <v>WK 11</v>
          </cell>
        </row>
        <row r="444">
          <cell r="E444">
            <v>38061</v>
          </cell>
          <cell r="F444" t="str">
            <v>WK 12</v>
          </cell>
        </row>
        <row r="445">
          <cell r="E445">
            <v>38062</v>
          </cell>
          <cell r="F445" t="str">
            <v>WK 12</v>
          </cell>
        </row>
        <row r="446">
          <cell r="E446">
            <v>38063</v>
          </cell>
          <cell r="F446" t="str">
            <v>WK 12</v>
          </cell>
        </row>
        <row r="447">
          <cell r="E447">
            <v>38064</v>
          </cell>
          <cell r="F447" t="str">
            <v>WK 12</v>
          </cell>
        </row>
        <row r="448">
          <cell r="E448">
            <v>38065</v>
          </cell>
          <cell r="F448" t="str">
            <v>WK 12</v>
          </cell>
        </row>
        <row r="449">
          <cell r="E449">
            <v>38066</v>
          </cell>
          <cell r="F449" t="str">
            <v>WK 12</v>
          </cell>
        </row>
        <row r="450">
          <cell r="E450">
            <v>38067</v>
          </cell>
          <cell r="F450" t="str">
            <v>WK 12</v>
          </cell>
        </row>
        <row r="451">
          <cell r="E451">
            <v>38068</v>
          </cell>
          <cell r="F451" t="str">
            <v>WK 13</v>
          </cell>
        </row>
        <row r="452">
          <cell r="E452">
            <v>38069</v>
          </cell>
          <cell r="F452" t="str">
            <v>WK 13</v>
          </cell>
        </row>
        <row r="453">
          <cell r="E453">
            <v>38070</v>
          </cell>
          <cell r="F453" t="str">
            <v>WK 13</v>
          </cell>
        </row>
        <row r="454">
          <cell r="E454">
            <v>38071</v>
          </cell>
          <cell r="F454" t="str">
            <v>WK 13</v>
          </cell>
        </row>
        <row r="455">
          <cell r="E455">
            <v>38072</v>
          </cell>
          <cell r="F455" t="str">
            <v>WK 13</v>
          </cell>
        </row>
        <row r="456">
          <cell r="E456">
            <v>38073</v>
          </cell>
          <cell r="F456" t="str">
            <v>WK 13</v>
          </cell>
        </row>
        <row r="457">
          <cell r="E457">
            <v>38074</v>
          </cell>
          <cell r="F457" t="str">
            <v>WK 13</v>
          </cell>
        </row>
        <row r="458">
          <cell r="E458">
            <v>38075</v>
          </cell>
          <cell r="F458" t="str">
            <v>WK 14</v>
          </cell>
        </row>
        <row r="459">
          <cell r="E459">
            <v>38076</v>
          </cell>
          <cell r="F459" t="str">
            <v>WK 14</v>
          </cell>
        </row>
        <row r="460">
          <cell r="E460">
            <v>38077</v>
          </cell>
          <cell r="F460" t="str">
            <v>WK 14</v>
          </cell>
        </row>
        <row r="461">
          <cell r="E461">
            <v>38078</v>
          </cell>
          <cell r="F461" t="str">
            <v>WK 14</v>
          </cell>
        </row>
        <row r="462">
          <cell r="E462">
            <v>38079</v>
          </cell>
          <cell r="F462" t="str">
            <v>WK 14</v>
          </cell>
        </row>
        <row r="463">
          <cell r="E463">
            <v>38080</v>
          </cell>
          <cell r="F463" t="str">
            <v>WK 14</v>
          </cell>
        </row>
        <row r="464">
          <cell r="E464">
            <v>38081</v>
          </cell>
          <cell r="F464" t="str">
            <v>WK 14</v>
          </cell>
        </row>
        <row r="465">
          <cell r="E465">
            <v>38082</v>
          </cell>
          <cell r="F465" t="str">
            <v>WK 15</v>
          </cell>
        </row>
        <row r="466">
          <cell r="E466">
            <v>38083</v>
          </cell>
          <cell r="F466" t="str">
            <v>WK 15</v>
          </cell>
        </row>
        <row r="467">
          <cell r="E467">
            <v>38084</v>
          </cell>
          <cell r="F467" t="str">
            <v>WK 15</v>
          </cell>
        </row>
        <row r="468">
          <cell r="E468">
            <v>38085</v>
          </cell>
          <cell r="F468" t="str">
            <v>WK 15</v>
          </cell>
        </row>
        <row r="469">
          <cell r="E469">
            <v>38086</v>
          </cell>
          <cell r="F469" t="str">
            <v>WK 15</v>
          </cell>
        </row>
        <row r="470">
          <cell r="E470">
            <v>38087</v>
          </cell>
          <cell r="F470" t="str">
            <v>WK 15</v>
          </cell>
        </row>
        <row r="471">
          <cell r="E471">
            <v>38088</v>
          </cell>
          <cell r="F471" t="str">
            <v>WK 15</v>
          </cell>
        </row>
        <row r="472">
          <cell r="E472">
            <v>38089</v>
          </cell>
          <cell r="F472" t="str">
            <v>WK 16</v>
          </cell>
        </row>
        <row r="473">
          <cell r="E473">
            <v>38090</v>
          </cell>
          <cell r="F473" t="str">
            <v>WK 16</v>
          </cell>
        </row>
        <row r="474">
          <cell r="E474">
            <v>38091</v>
          </cell>
          <cell r="F474" t="str">
            <v>WK 16</v>
          </cell>
        </row>
        <row r="475">
          <cell r="E475">
            <v>38092</v>
          </cell>
          <cell r="F475" t="str">
            <v>WK 16</v>
          </cell>
        </row>
        <row r="476">
          <cell r="E476">
            <v>38093</v>
          </cell>
          <cell r="F476" t="str">
            <v>WK 16</v>
          </cell>
        </row>
        <row r="477">
          <cell r="E477">
            <v>38094</v>
          </cell>
          <cell r="F477" t="str">
            <v>WK 16</v>
          </cell>
        </row>
        <row r="478">
          <cell r="E478">
            <v>38095</v>
          </cell>
          <cell r="F478" t="str">
            <v>WK 16</v>
          </cell>
        </row>
        <row r="479">
          <cell r="E479">
            <v>38096</v>
          </cell>
          <cell r="F479" t="str">
            <v>WK 17</v>
          </cell>
        </row>
        <row r="480">
          <cell r="E480">
            <v>38097</v>
          </cell>
          <cell r="F480" t="str">
            <v>WK 17</v>
          </cell>
        </row>
        <row r="481">
          <cell r="E481">
            <v>38098</v>
          </cell>
          <cell r="F481" t="str">
            <v>WK 17</v>
          </cell>
        </row>
        <row r="482">
          <cell r="E482">
            <v>38099</v>
          </cell>
          <cell r="F482" t="str">
            <v>WK 17</v>
          </cell>
        </row>
        <row r="483">
          <cell r="E483">
            <v>38100</v>
          </cell>
          <cell r="F483" t="str">
            <v>WK 17</v>
          </cell>
        </row>
        <row r="484">
          <cell r="E484">
            <v>38101</v>
          </cell>
          <cell r="F484" t="str">
            <v>WK 17</v>
          </cell>
        </row>
        <row r="485">
          <cell r="E485">
            <v>38102</v>
          </cell>
          <cell r="F485" t="str">
            <v>WK 17</v>
          </cell>
        </row>
        <row r="486">
          <cell r="E486">
            <v>38103</v>
          </cell>
          <cell r="F486" t="str">
            <v>WK 18</v>
          </cell>
        </row>
        <row r="487">
          <cell r="E487">
            <v>38104</v>
          </cell>
          <cell r="F487" t="str">
            <v>WK 18</v>
          </cell>
        </row>
        <row r="488">
          <cell r="E488">
            <v>38105</v>
          </cell>
          <cell r="F488" t="str">
            <v>WK 18</v>
          </cell>
        </row>
        <row r="489">
          <cell r="E489">
            <v>38106</v>
          </cell>
          <cell r="F489" t="str">
            <v>WK 18</v>
          </cell>
        </row>
        <row r="490">
          <cell r="E490">
            <v>38107</v>
          </cell>
          <cell r="F490" t="str">
            <v>WK 18</v>
          </cell>
        </row>
        <row r="491">
          <cell r="E491">
            <v>38108</v>
          </cell>
          <cell r="F491" t="str">
            <v>WK 18</v>
          </cell>
        </row>
        <row r="492">
          <cell r="E492">
            <v>38109</v>
          </cell>
          <cell r="F492" t="str">
            <v>WK 18</v>
          </cell>
        </row>
        <row r="493">
          <cell r="E493">
            <v>38110</v>
          </cell>
          <cell r="F493" t="str">
            <v>WK 19</v>
          </cell>
        </row>
        <row r="494">
          <cell r="E494">
            <v>38111</v>
          </cell>
          <cell r="F494" t="str">
            <v>WK 19</v>
          </cell>
        </row>
        <row r="495">
          <cell r="E495">
            <v>38112</v>
          </cell>
          <cell r="F495" t="str">
            <v>WK 19</v>
          </cell>
        </row>
        <row r="496">
          <cell r="E496">
            <v>38113</v>
          </cell>
          <cell r="F496" t="str">
            <v>WK 19</v>
          </cell>
        </row>
        <row r="497">
          <cell r="E497">
            <v>38114</v>
          </cell>
          <cell r="F497" t="str">
            <v>WK 19</v>
          </cell>
        </row>
        <row r="498">
          <cell r="E498">
            <v>38115</v>
          </cell>
          <cell r="F498" t="str">
            <v>WK 19</v>
          </cell>
        </row>
        <row r="499">
          <cell r="E499">
            <v>38116</v>
          </cell>
          <cell r="F499" t="str">
            <v>WK 19</v>
          </cell>
        </row>
        <row r="500">
          <cell r="E500">
            <v>38117</v>
          </cell>
          <cell r="F500" t="str">
            <v>WK 20</v>
          </cell>
        </row>
        <row r="501">
          <cell r="E501">
            <v>38118</v>
          </cell>
          <cell r="F501" t="str">
            <v>WK 20</v>
          </cell>
        </row>
        <row r="502">
          <cell r="E502">
            <v>38119</v>
          </cell>
          <cell r="F502" t="str">
            <v>WK 20</v>
          </cell>
        </row>
        <row r="503">
          <cell r="E503">
            <v>38120</v>
          </cell>
          <cell r="F503" t="str">
            <v>WK 20</v>
          </cell>
        </row>
        <row r="504">
          <cell r="E504">
            <v>38121</v>
          </cell>
          <cell r="F504" t="str">
            <v>WK 20</v>
          </cell>
        </row>
        <row r="505">
          <cell r="E505">
            <v>38122</v>
          </cell>
          <cell r="F505" t="str">
            <v>WK 20</v>
          </cell>
        </row>
        <row r="506">
          <cell r="E506">
            <v>38123</v>
          </cell>
          <cell r="F506" t="str">
            <v>WK 20</v>
          </cell>
        </row>
        <row r="507">
          <cell r="E507">
            <v>38124</v>
          </cell>
          <cell r="F507" t="str">
            <v>WK 21</v>
          </cell>
        </row>
        <row r="508">
          <cell r="E508">
            <v>38125</v>
          </cell>
          <cell r="F508" t="str">
            <v>WK 21</v>
          </cell>
        </row>
        <row r="509">
          <cell r="E509">
            <v>38126</v>
          </cell>
          <cell r="F509" t="str">
            <v>WK 21</v>
          </cell>
        </row>
        <row r="510">
          <cell r="E510">
            <v>38127</v>
          </cell>
          <cell r="F510" t="str">
            <v>WK 21</v>
          </cell>
        </row>
        <row r="511">
          <cell r="E511">
            <v>38128</v>
          </cell>
          <cell r="F511" t="str">
            <v>WK 21</v>
          </cell>
        </row>
        <row r="512">
          <cell r="E512">
            <v>38129</v>
          </cell>
          <cell r="F512" t="str">
            <v>WK 21</v>
          </cell>
        </row>
        <row r="513">
          <cell r="E513">
            <v>38130</v>
          </cell>
          <cell r="F513" t="str">
            <v>WK 21</v>
          </cell>
        </row>
        <row r="514">
          <cell r="E514">
            <v>38131</v>
          </cell>
          <cell r="F514" t="str">
            <v>WK 22</v>
          </cell>
        </row>
        <row r="515">
          <cell r="E515">
            <v>38132</v>
          </cell>
          <cell r="F515" t="str">
            <v>WK 22</v>
          </cell>
        </row>
        <row r="516">
          <cell r="E516">
            <v>38133</v>
          </cell>
          <cell r="F516" t="str">
            <v>WK 22</v>
          </cell>
        </row>
        <row r="517">
          <cell r="E517">
            <v>38134</v>
          </cell>
          <cell r="F517" t="str">
            <v>WK 22</v>
          </cell>
        </row>
        <row r="518">
          <cell r="E518">
            <v>38135</v>
          </cell>
          <cell r="F518" t="str">
            <v>WK 22</v>
          </cell>
        </row>
        <row r="519">
          <cell r="E519">
            <v>38136</v>
          </cell>
          <cell r="F519" t="str">
            <v>WK 22</v>
          </cell>
        </row>
        <row r="520">
          <cell r="E520">
            <v>38137</v>
          </cell>
          <cell r="F520" t="str">
            <v>WK 22</v>
          </cell>
        </row>
        <row r="521">
          <cell r="E521">
            <v>38138</v>
          </cell>
          <cell r="F521" t="str">
            <v>WK 23</v>
          </cell>
        </row>
        <row r="522">
          <cell r="E522">
            <v>38139</v>
          </cell>
          <cell r="F522" t="str">
            <v>WK 23</v>
          </cell>
        </row>
        <row r="523">
          <cell r="E523">
            <v>38140</v>
          </cell>
          <cell r="F523" t="str">
            <v>WK 23</v>
          </cell>
        </row>
        <row r="524">
          <cell r="E524">
            <v>38141</v>
          </cell>
          <cell r="F524" t="str">
            <v>WK 23</v>
          </cell>
        </row>
        <row r="525">
          <cell r="E525">
            <v>38142</v>
          </cell>
          <cell r="F525" t="str">
            <v>WK 23</v>
          </cell>
        </row>
        <row r="526">
          <cell r="E526">
            <v>38143</v>
          </cell>
          <cell r="F526" t="str">
            <v>WK 23</v>
          </cell>
        </row>
        <row r="527">
          <cell r="E527">
            <v>38144</v>
          </cell>
          <cell r="F527" t="str">
            <v>WK 23</v>
          </cell>
        </row>
        <row r="528">
          <cell r="E528">
            <v>38145</v>
          </cell>
          <cell r="F528" t="str">
            <v>WK 24</v>
          </cell>
        </row>
        <row r="529">
          <cell r="E529">
            <v>38146</v>
          </cell>
          <cell r="F529" t="str">
            <v>WK 24</v>
          </cell>
        </row>
        <row r="530">
          <cell r="E530">
            <v>38147</v>
          </cell>
          <cell r="F530" t="str">
            <v>WK 24</v>
          </cell>
        </row>
        <row r="531">
          <cell r="E531">
            <v>38148</v>
          </cell>
          <cell r="F531" t="str">
            <v>WK 24</v>
          </cell>
        </row>
        <row r="532">
          <cell r="E532">
            <v>38149</v>
          </cell>
          <cell r="F532" t="str">
            <v>WK 24</v>
          </cell>
        </row>
        <row r="533">
          <cell r="E533">
            <v>38150</v>
          </cell>
          <cell r="F533" t="str">
            <v>WK 24</v>
          </cell>
        </row>
        <row r="534">
          <cell r="E534">
            <v>38151</v>
          </cell>
          <cell r="F534" t="str">
            <v>WK 24</v>
          </cell>
        </row>
        <row r="535">
          <cell r="E535">
            <v>38152</v>
          </cell>
          <cell r="F535" t="str">
            <v>WK 25</v>
          </cell>
        </row>
        <row r="536">
          <cell r="E536">
            <v>38153</v>
          </cell>
          <cell r="F536" t="str">
            <v>WK 25</v>
          </cell>
        </row>
        <row r="537">
          <cell r="E537">
            <v>38154</v>
          </cell>
          <cell r="F537" t="str">
            <v>WK 25</v>
          </cell>
        </row>
        <row r="538">
          <cell r="E538">
            <v>38155</v>
          </cell>
          <cell r="F538" t="str">
            <v>WK 25</v>
          </cell>
        </row>
        <row r="539">
          <cell r="E539">
            <v>38156</v>
          </cell>
          <cell r="F539" t="str">
            <v>WK 25</v>
          </cell>
        </row>
        <row r="540">
          <cell r="E540">
            <v>38157</v>
          </cell>
          <cell r="F540" t="str">
            <v>WK 25</v>
          </cell>
        </row>
        <row r="541">
          <cell r="E541">
            <v>38158</v>
          </cell>
          <cell r="F541" t="str">
            <v>WK 25</v>
          </cell>
        </row>
        <row r="542">
          <cell r="E542">
            <v>38159</v>
          </cell>
          <cell r="F542" t="str">
            <v>WK 26</v>
          </cell>
        </row>
        <row r="543">
          <cell r="E543">
            <v>38160</v>
          </cell>
          <cell r="F543" t="str">
            <v>WK 26</v>
          </cell>
        </row>
        <row r="544">
          <cell r="E544">
            <v>38161</v>
          </cell>
          <cell r="F544" t="str">
            <v>WK 26</v>
          </cell>
        </row>
        <row r="545">
          <cell r="E545">
            <v>38162</v>
          </cell>
          <cell r="F545" t="str">
            <v>WK 26</v>
          </cell>
        </row>
        <row r="546">
          <cell r="E546">
            <v>38163</v>
          </cell>
          <cell r="F546" t="str">
            <v>WK 26</v>
          </cell>
        </row>
        <row r="547">
          <cell r="E547">
            <v>38164</v>
          </cell>
          <cell r="F547" t="str">
            <v>WK 26</v>
          </cell>
        </row>
        <row r="548">
          <cell r="E548">
            <v>38165</v>
          </cell>
          <cell r="F548" t="str">
            <v>WK 26</v>
          </cell>
        </row>
        <row r="549">
          <cell r="E549">
            <v>38166</v>
          </cell>
          <cell r="F549" t="str">
            <v>WK 27</v>
          </cell>
        </row>
        <row r="550">
          <cell r="E550">
            <v>38167</v>
          </cell>
          <cell r="F550" t="str">
            <v>WK 27</v>
          </cell>
        </row>
        <row r="551">
          <cell r="E551">
            <v>38168</v>
          </cell>
          <cell r="F551" t="str">
            <v>WK 27</v>
          </cell>
        </row>
        <row r="552">
          <cell r="E552">
            <v>38169</v>
          </cell>
          <cell r="F552" t="str">
            <v>WK 27</v>
          </cell>
        </row>
        <row r="553">
          <cell r="E553">
            <v>38170</v>
          </cell>
          <cell r="F553" t="str">
            <v>WK 27</v>
          </cell>
        </row>
        <row r="554">
          <cell r="E554">
            <v>38171</v>
          </cell>
          <cell r="F554" t="str">
            <v>WK 27</v>
          </cell>
        </row>
        <row r="555">
          <cell r="E555">
            <v>38172</v>
          </cell>
          <cell r="F555" t="str">
            <v>WK 27</v>
          </cell>
        </row>
        <row r="556">
          <cell r="E556">
            <v>38173</v>
          </cell>
          <cell r="F556" t="str">
            <v>WK 28</v>
          </cell>
        </row>
        <row r="557">
          <cell r="E557">
            <v>38174</v>
          </cell>
          <cell r="F557" t="str">
            <v>WK 28</v>
          </cell>
        </row>
        <row r="558">
          <cell r="E558">
            <v>38175</v>
          </cell>
          <cell r="F558" t="str">
            <v>WK 28</v>
          </cell>
        </row>
        <row r="559">
          <cell r="E559">
            <v>38176</v>
          </cell>
          <cell r="F559" t="str">
            <v>WK 28</v>
          </cell>
        </row>
        <row r="560">
          <cell r="E560">
            <v>38177</v>
          </cell>
          <cell r="F560" t="str">
            <v>WK 28</v>
          </cell>
        </row>
        <row r="561">
          <cell r="E561">
            <v>38178</v>
          </cell>
          <cell r="F561" t="str">
            <v>WK 28</v>
          </cell>
        </row>
        <row r="562">
          <cell r="E562">
            <v>38179</v>
          </cell>
          <cell r="F562" t="str">
            <v>WK 28</v>
          </cell>
        </row>
        <row r="563">
          <cell r="E563">
            <v>38180</v>
          </cell>
          <cell r="F563" t="str">
            <v>WK 29</v>
          </cell>
        </row>
        <row r="564">
          <cell r="E564">
            <v>38181</v>
          </cell>
          <cell r="F564" t="str">
            <v>WK 29</v>
          </cell>
        </row>
        <row r="565">
          <cell r="E565">
            <v>38182</v>
          </cell>
          <cell r="F565" t="str">
            <v>WK 29</v>
          </cell>
        </row>
        <row r="566">
          <cell r="E566">
            <v>38183</v>
          </cell>
          <cell r="F566" t="str">
            <v>WK 29</v>
          </cell>
        </row>
        <row r="567">
          <cell r="E567">
            <v>38184</v>
          </cell>
          <cell r="F567" t="str">
            <v>WK 29</v>
          </cell>
        </row>
        <row r="568">
          <cell r="E568">
            <v>38185</v>
          </cell>
          <cell r="F568" t="str">
            <v>WK 29</v>
          </cell>
        </row>
        <row r="569">
          <cell r="E569">
            <v>38186</v>
          </cell>
          <cell r="F569" t="str">
            <v>WK 29</v>
          </cell>
        </row>
        <row r="570">
          <cell r="E570">
            <v>38187</v>
          </cell>
          <cell r="F570" t="str">
            <v>WK 30</v>
          </cell>
        </row>
        <row r="571">
          <cell r="E571">
            <v>38188</v>
          </cell>
          <cell r="F571" t="str">
            <v>WK 30</v>
          </cell>
        </row>
        <row r="572">
          <cell r="E572">
            <v>38189</v>
          </cell>
          <cell r="F572" t="str">
            <v>WK 30</v>
          </cell>
        </row>
        <row r="573">
          <cell r="E573">
            <v>38190</v>
          </cell>
          <cell r="F573" t="str">
            <v>WK 30</v>
          </cell>
        </row>
        <row r="574">
          <cell r="E574">
            <v>38191</v>
          </cell>
          <cell r="F574" t="str">
            <v>WK 30</v>
          </cell>
        </row>
        <row r="575">
          <cell r="E575">
            <v>38192</v>
          </cell>
          <cell r="F575" t="str">
            <v>WK 30</v>
          </cell>
        </row>
        <row r="576">
          <cell r="E576">
            <v>38193</v>
          </cell>
          <cell r="F576" t="str">
            <v>WK 30</v>
          </cell>
        </row>
        <row r="577">
          <cell r="E577">
            <v>38194</v>
          </cell>
          <cell r="F577" t="str">
            <v>WK 31</v>
          </cell>
        </row>
        <row r="578">
          <cell r="E578">
            <v>38195</v>
          </cell>
          <cell r="F578" t="str">
            <v>WK 31</v>
          </cell>
        </row>
        <row r="579">
          <cell r="E579">
            <v>38196</v>
          </cell>
          <cell r="F579" t="str">
            <v>WK 31</v>
          </cell>
        </row>
        <row r="580">
          <cell r="E580">
            <v>38197</v>
          </cell>
          <cell r="F580" t="str">
            <v>WK 31</v>
          </cell>
        </row>
        <row r="581">
          <cell r="E581">
            <v>38198</v>
          </cell>
          <cell r="F581" t="str">
            <v>WK 31</v>
          </cell>
        </row>
        <row r="582">
          <cell r="E582">
            <v>38199</v>
          </cell>
          <cell r="F582" t="str">
            <v>WK 31</v>
          </cell>
        </row>
        <row r="583">
          <cell r="E583">
            <v>38200</v>
          </cell>
          <cell r="F583" t="str">
            <v>WK 31</v>
          </cell>
        </row>
        <row r="584">
          <cell r="E584">
            <v>38201</v>
          </cell>
          <cell r="F584" t="str">
            <v>WK 32</v>
          </cell>
        </row>
        <row r="585">
          <cell r="E585">
            <v>38202</v>
          </cell>
          <cell r="F585" t="str">
            <v>WK 32</v>
          </cell>
        </row>
        <row r="586">
          <cell r="E586">
            <v>38203</v>
          </cell>
          <cell r="F586" t="str">
            <v>WK 32</v>
          </cell>
        </row>
        <row r="587">
          <cell r="E587">
            <v>38204</v>
          </cell>
          <cell r="F587" t="str">
            <v>WK 32</v>
          </cell>
        </row>
        <row r="588">
          <cell r="E588">
            <v>38205</v>
          </cell>
          <cell r="F588" t="str">
            <v>WK 32</v>
          </cell>
        </row>
        <row r="589">
          <cell r="E589">
            <v>38206</v>
          </cell>
          <cell r="F589" t="str">
            <v>WK 32</v>
          </cell>
        </row>
        <row r="590">
          <cell r="E590">
            <v>38207</v>
          </cell>
          <cell r="F590" t="str">
            <v>WK 32</v>
          </cell>
        </row>
        <row r="591">
          <cell r="E591">
            <v>38208</v>
          </cell>
          <cell r="F591" t="str">
            <v>WK 33</v>
          </cell>
        </row>
        <row r="592">
          <cell r="E592">
            <v>38209</v>
          </cell>
          <cell r="F592" t="str">
            <v>WK 33</v>
          </cell>
        </row>
        <row r="593">
          <cell r="E593">
            <v>38210</v>
          </cell>
          <cell r="F593" t="str">
            <v>WK 33</v>
          </cell>
        </row>
        <row r="594">
          <cell r="E594">
            <v>38211</v>
          </cell>
          <cell r="F594" t="str">
            <v>WK 33</v>
          </cell>
        </row>
        <row r="595">
          <cell r="E595">
            <v>38212</v>
          </cell>
          <cell r="F595" t="str">
            <v>WK 33</v>
          </cell>
        </row>
        <row r="596">
          <cell r="E596">
            <v>38213</v>
          </cell>
          <cell r="F596" t="str">
            <v>WK 33</v>
          </cell>
        </row>
        <row r="597">
          <cell r="E597">
            <v>38214</v>
          </cell>
          <cell r="F597" t="str">
            <v>WK 33</v>
          </cell>
        </row>
        <row r="598">
          <cell r="E598">
            <v>38215</v>
          </cell>
          <cell r="F598" t="str">
            <v>WK 34</v>
          </cell>
        </row>
        <row r="599">
          <cell r="E599">
            <v>38216</v>
          </cell>
          <cell r="F599" t="str">
            <v>WK 34</v>
          </cell>
        </row>
        <row r="600">
          <cell r="E600">
            <v>38217</v>
          </cell>
          <cell r="F600" t="str">
            <v>WK 34</v>
          </cell>
        </row>
        <row r="601">
          <cell r="E601">
            <v>38218</v>
          </cell>
          <cell r="F601" t="str">
            <v>WK 34</v>
          </cell>
        </row>
        <row r="602">
          <cell r="E602">
            <v>38219</v>
          </cell>
          <cell r="F602" t="str">
            <v>WK 34</v>
          </cell>
        </row>
        <row r="603">
          <cell r="E603">
            <v>38220</v>
          </cell>
          <cell r="F603" t="str">
            <v>WK 34</v>
          </cell>
        </row>
        <row r="604">
          <cell r="E604">
            <v>38221</v>
          </cell>
          <cell r="F604" t="str">
            <v>WK 34</v>
          </cell>
        </row>
        <row r="605">
          <cell r="E605">
            <v>38222</v>
          </cell>
          <cell r="F605" t="str">
            <v>WK 35</v>
          </cell>
        </row>
        <row r="606">
          <cell r="E606">
            <v>38223</v>
          </cell>
          <cell r="F606" t="str">
            <v>WK 35</v>
          </cell>
        </row>
        <row r="607">
          <cell r="E607">
            <v>38224</v>
          </cell>
          <cell r="F607" t="str">
            <v>WK 35</v>
          </cell>
        </row>
        <row r="608">
          <cell r="E608">
            <v>38225</v>
          </cell>
          <cell r="F608" t="str">
            <v>WK 35</v>
          </cell>
        </row>
        <row r="609">
          <cell r="E609">
            <v>38226</v>
          </cell>
          <cell r="F609" t="str">
            <v>WK 35</v>
          </cell>
        </row>
        <row r="610">
          <cell r="E610">
            <v>38227</v>
          </cell>
          <cell r="F610" t="str">
            <v>WK 35</v>
          </cell>
        </row>
        <row r="611">
          <cell r="E611">
            <v>38228</v>
          </cell>
          <cell r="F611" t="str">
            <v>WK 35</v>
          </cell>
        </row>
        <row r="612">
          <cell r="E612">
            <v>38229</v>
          </cell>
          <cell r="F612" t="str">
            <v>WK 36</v>
          </cell>
        </row>
        <row r="613">
          <cell r="E613">
            <v>38230</v>
          </cell>
          <cell r="F613" t="str">
            <v>WK 36</v>
          </cell>
        </row>
        <row r="614">
          <cell r="E614">
            <v>38231</v>
          </cell>
          <cell r="F614" t="str">
            <v>WK 36</v>
          </cell>
        </row>
        <row r="615">
          <cell r="E615">
            <v>38232</v>
          </cell>
          <cell r="F615" t="str">
            <v>WK 36</v>
          </cell>
        </row>
        <row r="616">
          <cell r="E616">
            <v>38233</v>
          </cell>
          <cell r="F616" t="str">
            <v>WK 36</v>
          </cell>
        </row>
        <row r="617">
          <cell r="E617">
            <v>38234</v>
          </cell>
          <cell r="F617" t="str">
            <v>WK 36</v>
          </cell>
        </row>
        <row r="618">
          <cell r="E618">
            <v>38235</v>
          </cell>
          <cell r="F618" t="str">
            <v>WK 36</v>
          </cell>
        </row>
        <row r="619">
          <cell r="E619">
            <v>38236</v>
          </cell>
          <cell r="F619" t="str">
            <v>WK 37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.01"/>
      <sheetName val="Resumen.02"/>
      <sheetName val="Partidas incid"/>
      <sheetName val="TerrazPoster"/>
      <sheetName val="Ob_pre"/>
      <sheetName val="Ob_Exter"/>
      <sheetName val="Estacionam"/>
      <sheetName val="Red Exter"/>
      <sheetName val="Estr-Edif"/>
      <sheetName val="Arqu-Edif"/>
      <sheetName val="Inst_Varias"/>
      <sheetName val="Crono-Valoriz"/>
      <sheetName val="TC"/>
      <sheetName val="Precios"/>
      <sheetName val="Tot-Arq"/>
      <sheetName val="Tot-Es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OP"/>
      <sheetName val="OG"/>
      <sheetName val="TE"/>
      <sheetName val="IS"/>
      <sheetName val="IM"/>
      <sheetName val="IE"/>
      <sheetName val="GG"/>
      <sheetName val="PL"/>
      <sheetName val="MO"/>
      <sheetName val="EN"/>
      <sheetName val="PR"/>
      <sheetName val="RE"/>
      <sheetName val="AR"/>
      <sheetName val="CT"/>
      <sheetName val="6. ITEM. GAST.GRLS"/>
      <sheetName val="Hoja1"/>
      <sheetName val="Sheet1"/>
    </sheetNames>
    <sheetDataSet>
      <sheetData sheetId="0">
        <row r="11">
          <cell r="B11">
            <v>43005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DE METRADO"/>
      <sheetName val="METRADOS  - LOSAS"/>
      <sheetName val="METRADOS ESTRUCTURAS B-1"/>
      <sheetName val="puni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1. ITEM ESTRUCT"/>
      <sheetName val="BASE"/>
    </sheetNames>
    <sheetDataSet>
      <sheetData sheetId="0"/>
      <sheetData sheetId="1"/>
      <sheetData sheetId="2">
        <row r="1">
          <cell r="A1" t="str">
            <v>SUSTENTO DE METRADOS</v>
          </cell>
        </row>
        <row r="3">
          <cell r="A3" t="str">
            <v>PROYECTO:</v>
          </cell>
          <cell r="B3" t="str">
            <v>MEJORAMIENTO DEL SERVICIO DEPORTIVO EN EL COMPLEJO CHICAGO UBICADO ENTRE LA AV. AMERICA SUR Y CALLE SANTA CRUZ EN EL T.V. N°01, DISTRITO DE TRUJILLO, PROVINCIA DE TRUJILLO - LA LIBERTAD</v>
          </cell>
        </row>
        <row r="4">
          <cell r="B4" t="str">
            <v>ESTADIO ATLETICO</v>
          </cell>
        </row>
        <row r="5">
          <cell r="A5" t="str">
            <v>Cliente :</v>
          </cell>
          <cell r="B5" t="str">
            <v>MUNICIPALIDAD PROVINCIAL DE TRUJILLO</v>
          </cell>
          <cell r="G5" t="str">
            <v>FECHA:</v>
          </cell>
          <cell r="H5">
            <v>40940</v>
          </cell>
        </row>
        <row r="7">
          <cell r="A7" t="str">
            <v>ITEM</v>
          </cell>
          <cell r="B7" t="str">
            <v>DESCRIPCION</v>
          </cell>
          <cell r="C7" t="str">
            <v>UND</v>
          </cell>
          <cell r="D7" t="str">
            <v>CANT.</v>
          </cell>
          <cell r="E7" t="str">
            <v>MEDIDAS</v>
          </cell>
          <cell r="H7" t="str">
            <v>SUB TOTAL</v>
          </cell>
          <cell r="I7" t="str">
            <v>TOTAL</v>
          </cell>
        </row>
        <row r="8">
          <cell r="E8" t="str">
            <v>LARGO</v>
          </cell>
          <cell r="F8" t="str">
            <v>ANCHO</v>
          </cell>
          <cell r="G8" t="str">
            <v>ALTURA</v>
          </cell>
          <cell r="H8" t="str">
            <v>TOTAL</v>
          </cell>
        </row>
        <row r="9">
          <cell r="A9" t="str">
            <v>METRADO DE ESTRUCTURAS</v>
          </cell>
        </row>
        <row r="10">
          <cell r="A10" t="str">
            <v xml:space="preserve">01.00.00 </v>
          </cell>
          <cell r="B10" t="str">
            <v>OBRAS PROVISIONALES</v>
          </cell>
        </row>
        <row r="11">
          <cell r="A11" t="str">
            <v>01.01.00</v>
          </cell>
          <cell r="B11" t="str">
            <v>CARTEL DE OBRA DE 6.00x3.60 m.</v>
          </cell>
          <cell r="C11" t="str">
            <v>und</v>
          </cell>
          <cell r="D11">
            <v>1</v>
          </cell>
          <cell r="H11">
            <v>1</v>
          </cell>
          <cell r="I11">
            <v>1</v>
          </cell>
        </row>
        <row r="12">
          <cell r="A12" t="str">
            <v>01.02.00</v>
          </cell>
          <cell r="B12" t="str">
            <v>TRANSPORTE DE EQUIPO, HERRAMIENTAS</v>
          </cell>
          <cell r="C12" t="str">
            <v>dia</v>
          </cell>
          <cell r="D12">
            <v>1</v>
          </cell>
          <cell r="H12">
            <v>1</v>
          </cell>
          <cell r="I12">
            <v>1</v>
          </cell>
        </row>
        <row r="13">
          <cell r="A13" t="str">
            <v>01.03.01</v>
          </cell>
          <cell r="B13" t="str">
            <v>DESVIO Y MANTENIMIENTO DE TRAFICO</v>
          </cell>
          <cell r="C13" t="str">
            <v>dia</v>
          </cell>
          <cell r="D13">
            <v>1</v>
          </cell>
          <cell r="H13">
            <v>1</v>
          </cell>
          <cell r="I13">
            <v>1</v>
          </cell>
        </row>
        <row r="15">
          <cell r="A15" t="str">
            <v>02.03.00</v>
          </cell>
          <cell r="B15" t="str">
            <v>TRAZO Y REPLANTEO PRELIMINAR</v>
          </cell>
        </row>
        <row r="16">
          <cell r="A16" t="str">
            <v>02.02.15</v>
          </cell>
          <cell r="B16" t="str">
            <v xml:space="preserve">TRAZO Y REPLANTEO </v>
          </cell>
          <cell r="C16" t="str">
            <v>m2</v>
          </cell>
          <cell r="E16" t="str">
            <v>Área CAD (m2)</v>
          </cell>
        </row>
        <row r="17">
          <cell r="B17" t="str">
            <v xml:space="preserve">Area de Tribunas </v>
          </cell>
          <cell r="C17" t="str">
            <v>m2</v>
          </cell>
          <cell r="E17">
            <v>310.85599999999999</v>
          </cell>
          <cell r="H17">
            <v>310.85599999999999</v>
          </cell>
          <cell r="I17">
            <v>310.85599999999999</v>
          </cell>
        </row>
        <row r="19">
          <cell r="A19" t="str">
            <v>03.00.00</v>
          </cell>
          <cell r="B19" t="str">
            <v>MOVIMIENTO DE TIERRAS</v>
          </cell>
        </row>
        <row r="20">
          <cell r="A20" t="str">
            <v>03.01.00</v>
          </cell>
          <cell r="B20" t="str">
            <v>EXCAVACIONES</v>
          </cell>
        </row>
        <row r="21">
          <cell r="A21" t="str">
            <v>03.01.01</v>
          </cell>
          <cell r="B21" t="str">
            <v>EXCAVACION PARA CIMIENTOS, ZAPATAS Y VIGA CIMENTACION</v>
          </cell>
        </row>
        <row r="22">
          <cell r="B22" t="str">
            <v xml:space="preserve">Zapatas </v>
          </cell>
        </row>
        <row r="23">
          <cell r="B23" t="str">
            <v>Z-1 En eje A eje 8-36</v>
          </cell>
          <cell r="C23" t="str">
            <v>m3</v>
          </cell>
          <cell r="D23">
            <v>23</v>
          </cell>
          <cell r="E23">
            <v>2.5</v>
          </cell>
          <cell r="F23">
            <v>2.5</v>
          </cell>
          <cell r="G23">
            <v>2.5</v>
          </cell>
          <cell r="H23">
            <v>359.375</v>
          </cell>
        </row>
        <row r="24">
          <cell r="B24" t="str">
            <v>Z-2 En eje B eje 8-36</v>
          </cell>
          <cell r="C24" t="str">
            <v>m3</v>
          </cell>
          <cell r="D24">
            <v>28</v>
          </cell>
          <cell r="E24">
            <v>5.75</v>
          </cell>
          <cell r="F24">
            <v>2.5</v>
          </cell>
          <cell r="G24">
            <v>2.5</v>
          </cell>
          <cell r="H24">
            <v>1006.25</v>
          </cell>
        </row>
        <row r="25">
          <cell r="B25" t="str">
            <v>Z-3 En eje C entre ejes 2-6 y ejes 30-37</v>
          </cell>
          <cell r="C25" t="str">
            <v>m3</v>
          </cell>
          <cell r="D25">
            <v>13</v>
          </cell>
          <cell r="E25">
            <v>1.8</v>
          </cell>
          <cell r="F25">
            <v>1.8</v>
          </cell>
          <cell r="G25">
            <v>2.5</v>
          </cell>
          <cell r="H25">
            <v>105.30000000000001</v>
          </cell>
        </row>
        <row r="26">
          <cell r="B26" t="str">
            <v>Z-4 En eje C en eje 7 y eje 37</v>
          </cell>
          <cell r="C26" t="str">
            <v>m3</v>
          </cell>
          <cell r="D26">
            <v>1</v>
          </cell>
          <cell r="E26">
            <v>2</v>
          </cell>
          <cell r="F26">
            <v>2</v>
          </cell>
          <cell r="G26">
            <v>2.5</v>
          </cell>
          <cell r="H26">
            <v>10</v>
          </cell>
        </row>
        <row r="27">
          <cell r="B27" t="str">
            <v>Cimentación de muro de sosteniento de sostenimiento</v>
          </cell>
          <cell r="C27" t="str">
            <v>m3</v>
          </cell>
        </row>
        <row r="28">
          <cell r="B28" t="str">
            <v>Eje 1entre ejes C-D y eje 8 entre A-B</v>
          </cell>
          <cell r="C28" t="str">
            <v>m3</v>
          </cell>
          <cell r="D28">
            <v>1</v>
          </cell>
          <cell r="E28">
            <v>18.100000000000001</v>
          </cell>
          <cell r="F28">
            <v>2.4</v>
          </cell>
          <cell r="G28">
            <v>1.5</v>
          </cell>
          <cell r="H28">
            <v>65.160000000000011</v>
          </cell>
        </row>
        <row r="29">
          <cell r="B29" t="str">
            <v>Eje C entre ejes 1-8</v>
          </cell>
          <cell r="C29" t="str">
            <v>m3</v>
          </cell>
          <cell r="D29">
            <v>1</v>
          </cell>
          <cell r="E29">
            <v>49.45</v>
          </cell>
          <cell r="F29">
            <v>2.4</v>
          </cell>
          <cell r="G29">
            <v>1.5</v>
          </cell>
          <cell r="H29">
            <v>178.02</v>
          </cell>
        </row>
        <row r="30">
          <cell r="B30" t="str">
            <v>Eje A entre ejes 8-13</v>
          </cell>
          <cell r="C30" t="str">
            <v>m3</v>
          </cell>
          <cell r="D30">
            <v>1</v>
          </cell>
          <cell r="E30">
            <v>41.3</v>
          </cell>
          <cell r="F30">
            <v>2.4</v>
          </cell>
          <cell r="G30">
            <v>1.5</v>
          </cell>
          <cell r="H30">
            <v>148.67999999999998</v>
          </cell>
        </row>
        <row r="31">
          <cell r="B31" t="str">
            <v>Eje D entre ejes 8-13</v>
          </cell>
          <cell r="C31" t="str">
            <v>m3</v>
          </cell>
          <cell r="D31">
            <v>1</v>
          </cell>
          <cell r="E31">
            <v>31.57</v>
          </cell>
          <cell r="F31">
            <v>2.4</v>
          </cell>
          <cell r="G31">
            <v>1.5</v>
          </cell>
          <cell r="H31">
            <v>113.652</v>
          </cell>
        </row>
        <row r="32">
          <cell r="B32" t="str">
            <v>Eje D entre ejes 14-24</v>
          </cell>
          <cell r="C32" t="str">
            <v>m3</v>
          </cell>
          <cell r="D32">
            <v>1</v>
          </cell>
          <cell r="E32">
            <v>72.3</v>
          </cell>
          <cell r="F32">
            <v>2.4</v>
          </cell>
          <cell r="G32">
            <v>1.5</v>
          </cell>
          <cell r="H32">
            <v>260.27999999999997</v>
          </cell>
        </row>
        <row r="33">
          <cell r="B33" t="str">
            <v>Eje D entre ejes 25-29</v>
          </cell>
          <cell r="C33" t="str">
            <v>m3</v>
          </cell>
          <cell r="D33">
            <v>1</v>
          </cell>
          <cell r="E33">
            <v>25.51</v>
          </cell>
          <cell r="F33">
            <v>2.4</v>
          </cell>
          <cell r="G33">
            <v>1.5</v>
          </cell>
          <cell r="H33">
            <v>91.836000000000013</v>
          </cell>
        </row>
        <row r="34">
          <cell r="B34" t="str">
            <v>En ejes 13-14, 24 y 25 entre D - D' (cierre transversal)</v>
          </cell>
          <cell r="C34" t="str">
            <v>m3</v>
          </cell>
          <cell r="D34">
            <v>4</v>
          </cell>
          <cell r="E34">
            <v>5.6</v>
          </cell>
          <cell r="F34">
            <v>2.4</v>
          </cell>
          <cell r="G34">
            <v>1.5</v>
          </cell>
          <cell r="H34">
            <v>80.64</v>
          </cell>
        </row>
        <row r="36">
          <cell r="B36" t="str">
            <v>Cimentación (Primer nivel)</v>
          </cell>
        </row>
        <row r="37">
          <cell r="B37" t="str">
            <v xml:space="preserve">Eje C entre ejes (9 - 13) </v>
          </cell>
          <cell r="C37" t="str">
            <v>m3</v>
          </cell>
          <cell r="D37">
            <v>5</v>
          </cell>
          <cell r="E37">
            <v>6.74</v>
          </cell>
          <cell r="F37">
            <v>0.6</v>
          </cell>
          <cell r="G37">
            <v>1.2</v>
          </cell>
          <cell r="H37">
            <v>24.264000000000003</v>
          </cell>
        </row>
        <row r="38">
          <cell r="B38" t="str">
            <v xml:space="preserve">Eje A entre ejes (13 - 14 Y 24-35) </v>
          </cell>
          <cell r="C38" t="str">
            <v>m3</v>
          </cell>
          <cell r="D38">
            <v>2</v>
          </cell>
          <cell r="E38">
            <v>5.57</v>
          </cell>
          <cell r="F38">
            <v>0.6</v>
          </cell>
          <cell r="G38">
            <v>1.2</v>
          </cell>
          <cell r="H38">
            <v>8.0207999999999995</v>
          </cell>
        </row>
        <row r="39">
          <cell r="B39" t="str">
            <v xml:space="preserve">Eje C entre ejes (14 - 24) </v>
          </cell>
          <cell r="C39" t="str">
            <v>m3</v>
          </cell>
          <cell r="D39">
            <v>10</v>
          </cell>
          <cell r="E39">
            <v>6.9</v>
          </cell>
          <cell r="F39">
            <v>0.6</v>
          </cell>
          <cell r="G39">
            <v>1.2</v>
          </cell>
          <cell r="H39">
            <v>49.68</v>
          </cell>
        </row>
        <row r="40">
          <cell r="B40" t="str">
            <v>Eje 8, 9, 10, 11, 12, 13 entre ejes C-D</v>
          </cell>
          <cell r="C40" t="str">
            <v>m3</v>
          </cell>
          <cell r="D40">
            <v>6</v>
          </cell>
          <cell r="E40">
            <v>6.7</v>
          </cell>
          <cell r="F40">
            <v>0.6</v>
          </cell>
          <cell r="G40">
            <v>1.2</v>
          </cell>
          <cell r="H40">
            <v>28.943999999999999</v>
          </cell>
        </row>
        <row r="41">
          <cell r="B41" t="str">
            <v>Ejes 14,15, 17, 18, 19, 21, 22, 23, 24, 25 entre ejes C-D</v>
          </cell>
          <cell r="C41" t="str">
            <v>m3</v>
          </cell>
          <cell r="D41">
            <v>10</v>
          </cell>
          <cell r="E41">
            <v>6.75</v>
          </cell>
          <cell r="F41">
            <v>0.6</v>
          </cell>
          <cell r="G41">
            <v>1.2</v>
          </cell>
          <cell r="H41">
            <v>48.6</v>
          </cell>
        </row>
        <row r="42">
          <cell r="B42" t="str">
            <v>Ejes 8', 9', 10' y 11' entre ejes C-D</v>
          </cell>
          <cell r="C42" t="str">
            <v>m3</v>
          </cell>
          <cell r="D42">
            <v>4</v>
          </cell>
          <cell r="E42">
            <v>7.2</v>
          </cell>
          <cell r="F42">
            <v>0.6</v>
          </cell>
          <cell r="G42">
            <v>1.2</v>
          </cell>
          <cell r="H42">
            <v>20.736000000000001</v>
          </cell>
        </row>
        <row r="43">
          <cell r="B43" t="str">
            <v>Ejes 15' y 20' entre ejes C-D</v>
          </cell>
          <cell r="C43" t="str">
            <v>m3</v>
          </cell>
          <cell r="D43">
            <v>2</v>
          </cell>
          <cell r="E43">
            <v>5.42</v>
          </cell>
          <cell r="F43">
            <v>0.6</v>
          </cell>
          <cell r="G43">
            <v>1.2</v>
          </cell>
          <cell r="H43">
            <v>7.8047999999999993</v>
          </cell>
        </row>
        <row r="44">
          <cell r="B44" t="str">
            <v>Ejes 17', 18', 22' y23' entre ejes C-D</v>
          </cell>
          <cell r="C44" t="str">
            <v>m3</v>
          </cell>
          <cell r="D44">
            <v>4</v>
          </cell>
          <cell r="E44">
            <v>7.23</v>
          </cell>
          <cell r="F44">
            <v>0.6</v>
          </cell>
          <cell r="G44">
            <v>1.2</v>
          </cell>
          <cell r="H44">
            <v>20.822399999999998</v>
          </cell>
        </row>
        <row r="45">
          <cell r="B45" t="str">
            <v>Cimentación de escalera</v>
          </cell>
          <cell r="C45" t="str">
            <v>m3</v>
          </cell>
          <cell r="D45">
            <v>2</v>
          </cell>
          <cell r="E45">
            <v>2.0499999999999998</v>
          </cell>
          <cell r="F45">
            <v>0.8</v>
          </cell>
          <cell r="G45">
            <v>1.2</v>
          </cell>
          <cell r="H45">
            <v>3.9359999999999995</v>
          </cell>
        </row>
        <row r="46">
          <cell r="B46" t="str">
            <v>Eje 36 entre ejes A-D</v>
          </cell>
          <cell r="C46" t="str">
            <v>m3</v>
          </cell>
          <cell r="D46">
            <v>1</v>
          </cell>
          <cell r="E46">
            <v>15.7</v>
          </cell>
          <cell r="F46">
            <v>0.6</v>
          </cell>
          <cell r="G46">
            <v>1.2</v>
          </cell>
          <cell r="H46">
            <v>11.304</v>
          </cell>
        </row>
        <row r="47">
          <cell r="B47" t="str">
            <v>Eje B entre ejes 8 - 25</v>
          </cell>
          <cell r="C47" t="str">
            <v>m3</v>
          </cell>
          <cell r="D47">
            <v>1</v>
          </cell>
          <cell r="E47">
            <v>101.64</v>
          </cell>
          <cell r="F47">
            <v>0.6</v>
          </cell>
          <cell r="G47">
            <v>1.2</v>
          </cell>
          <cell r="H47">
            <v>73.180799999999991</v>
          </cell>
        </row>
        <row r="48">
          <cell r="B48" t="str">
            <v>Eje A entre ejes 25 - 36</v>
          </cell>
          <cell r="C48" t="str">
            <v>m3</v>
          </cell>
          <cell r="D48">
            <v>1</v>
          </cell>
          <cell r="E48">
            <v>86.88</v>
          </cell>
          <cell r="F48">
            <v>0.6</v>
          </cell>
          <cell r="G48">
            <v>1.2</v>
          </cell>
          <cell r="H48">
            <v>62.553599999999989</v>
          </cell>
        </row>
        <row r="49">
          <cell r="B49" t="str">
            <v>Eje C' entre ejes 14-15 y 21-22(fisioterapia  y sala de instrucciones)</v>
          </cell>
          <cell r="C49" t="str">
            <v>m3</v>
          </cell>
          <cell r="D49">
            <v>2</v>
          </cell>
          <cell r="E49">
            <v>6.6</v>
          </cell>
          <cell r="F49">
            <v>0.6</v>
          </cell>
          <cell r="G49">
            <v>1.2</v>
          </cell>
          <cell r="H49">
            <v>9.5039999999999978</v>
          </cell>
        </row>
        <row r="50">
          <cell r="B50" t="str">
            <v>Eje C' entre ejes 12-13 (Espera Ganadores y sala de premiación)</v>
          </cell>
          <cell r="C50" t="str">
            <v>m3</v>
          </cell>
          <cell r="D50">
            <v>1</v>
          </cell>
          <cell r="E50">
            <v>6.3</v>
          </cell>
          <cell r="F50">
            <v>0.6</v>
          </cell>
          <cell r="G50">
            <v>1.2</v>
          </cell>
          <cell r="H50">
            <v>4.5359999999999996</v>
          </cell>
        </row>
        <row r="51">
          <cell r="B51" t="str">
            <v>Entre ejes C-D y 17'-18' , 22'-23' (Dep. vestidor h y m)</v>
          </cell>
          <cell r="C51" t="str">
            <v>m3</v>
          </cell>
          <cell r="D51">
            <v>2</v>
          </cell>
          <cell r="E51">
            <v>6</v>
          </cell>
          <cell r="F51">
            <v>0.6</v>
          </cell>
          <cell r="G51">
            <v>1.2</v>
          </cell>
          <cell r="H51">
            <v>8.6399999999999988</v>
          </cell>
        </row>
        <row r="52">
          <cell r="B52" t="str">
            <v>En zona de estacionamiento</v>
          </cell>
        </row>
        <row r="53">
          <cell r="B53" t="str">
            <v>Eje A entre ejes 14 - 24</v>
          </cell>
          <cell r="C53" t="str">
            <v>m3</v>
          </cell>
          <cell r="D53">
            <v>10</v>
          </cell>
          <cell r="E53">
            <v>6.9</v>
          </cell>
          <cell r="F53">
            <v>0.6</v>
          </cell>
          <cell r="G53">
            <v>1.2</v>
          </cell>
          <cell r="H53">
            <v>49.68</v>
          </cell>
        </row>
        <row r="54">
          <cell r="B54" t="str">
            <v>Eje A' entre ejes 9 - 12, 17 - 18 y  22 - 25</v>
          </cell>
          <cell r="C54" t="str">
            <v>m3</v>
          </cell>
          <cell r="D54">
            <v>1</v>
          </cell>
          <cell r="E54">
            <v>45.02</v>
          </cell>
          <cell r="F54">
            <v>0.6</v>
          </cell>
          <cell r="G54">
            <v>1.2</v>
          </cell>
          <cell r="H54">
            <v>32.414400000000001</v>
          </cell>
        </row>
        <row r="55">
          <cell r="B55" t="str">
            <v>Eje 9, 10, 11, 12, 13 - 25 entre ejes A-B</v>
          </cell>
          <cell r="C55" t="str">
            <v>m3</v>
          </cell>
          <cell r="D55">
            <v>16</v>
          </cell>
          <cell r="E55">
            <v>6.45</v>
          </cell>
          <cell r="F55">
            <v>0.6</v>
          </cell>
          <cell r="G55">
            <v>1.2</v>
          </cell>
          <cell r="H55">
            <v>74.304000000000002</v>
          </cell>
        </row>
        <row r="56">
          <cell r="B56" t="str">
            <v>Ejes 8', 9', 10', 11', 12' entre ejes A-B</v>
          </cell>
          <cell r="C56" t="str">
            <v>m3</v>
          </cell>
          <cell r="D56">
            <v>5</v>
          </cell>
          <cell r="E56">
            <v>6.9</v>
          </cell>
          <cell r="F56">
            <v>0.6</v>
          </cell>
          <cell r="G56">
            <v>1.2</v>
          </cell>
          <cell r="H56">
            <v>24.84</v>
          </cell>
        </row>
        <row r="57">
          <cell r="B57" t="str">
            <v>Entre ejes 10 - 11 y A - B (Depósito de limpieza)</v>
          </cell>
          <cell r="C57" t="str">
            <v>m3</v>
          </cell>
          <cell r="D57">
            <v>2</v>
          </cell>
          <cell r="E57">
            <v>2.85</v>
          </cell>
          <cell r="F57">
            <v>0.6</v>
          </cell>
          <cell r="G57">
            <v>1.2</v>
          </cell>
          <cell r="H57">
            <v>4.1040000000000001</v>
          </cell>
        </row>
        <row r="58">
          <cell r="B58" t="str">
            <v>Entre ejes 17 - 18 y A - B (Depósito, vestidor, lav, frigorifico)</v>
          </cell>
          <cell r="C58" t="str">
            <v>m3</v>
          </cell>
          <cell r="D58">
            <v>1</v>
          </cell>
          <cell r="E58">
            <v>17.25</v>
          </cell>
          <cell r="F58">
            <v>0.6</v>
          </cell>
          <cell r="G58">
            <v>1.2</v>
          </cell>
          <cell r="H58">
            <v>12.42</v>
          </cell>
        </row>
        <row r="59">
          <cell r="B59" t="str">
            <v>Entre ejes A-B y 22-25 (Adm, ss.hh, doping, topico y pesaje)</v>
          </cell>
          <cell r="C59" t="str">
            <v>m3</v>
          </cell>
          <cell r="D59">
            <v>1</v>
          </cell>
          <cell r="E59">
            <v>15.950000000000001</v>
          </cell>
          <cell r="F59">
            <v>0.6</v>
          </cell>
          <cell r="G59">
            <v>1.2</v>
          </cell>
          <cell r="H59">
            <v>11.484</v>
          </cell>
        </row>
        <row r="60">
          <cell r="B60" t="str">
            <v>Ejes 2, 3, 4 entre ejes C-D</v>
          </cell>
          <cell r="C60" t="str">
            <v>m3</v>
          </cell>
          <cell r="D60">
            <v>3</v>
          </cell>
          <cell r="E60">
            <v>6.55</v>
          </cell>
          <cell r="F60">
            <v>0.6</v>
          </cell>
          <cell r="G60">
            <v>1.2</v>
          </cell>
          <cell r="H60">
            <v>14.147999999999998</v>
          </cell>
        </row>
        <row r="61">
          <cell r="B61" t="str">
            <v>Ejes D entre ejes 1-4</v>
          </cell>
          <cell r="C61" t="str">
            <v>m3</v>
          </cell>
          <cell r="D61">
            <v>3</v>
          </cell>
          <cell r="E61">
            <v>5.9</v>
          </cell>
          <cell r="F61">
            <v>0.6</v>
          </cell>
          <cell r="G61">
            <v>1.2</v>
          </cell>
          <cell r="H61">
            <v>12.744000000000002</v>
          </cell>
        </row>
        <row r="62">
          <cell r="B62" t="str">
            <v>Ensanche en falso piso</v>
          </cell>
        </row>
        <row r="63">
          <cell r="B63" t="str">
            <v>En SS.HH. Administracion hombres y mujeres</v>
          </cell>
          <cell r="C63" t="str">
            <v>m3</v>
          </cell>
          <cell r="D63">
            <v>2</v>
          </cell>
          <cell r="E63" t="str">
            <v>Area Cad=</v>
          </cell>
          <cell r="F63">
            <v>6.15</v>
          </cell>
          <cell r="G63">
            <v>0.25</v>
          </cell>
          <cell r="H63">
            <v>3.0750000000000002</v>
          </cell>
        </row>
        <row r="64">
          <cell r="B64" t="str">
            <v>En ambientes para vestidor de atletas mujeres y hombres</v>
          </cell>
          <cell r="C64" t="str">
            <v>m3</v>
          </cell>
          <cell r="D64">
            <v>2</v>
          </cell>
          <cell r="E64" t="str">
            <v>Area Cad=</v>
          </cell>
          <cell r="F64">
            <v>22.4</v>
          </cell>
          <cell r="G64">
            <v>0.25</v>
          </cell>
          <cell r="H64">
            <v>11.2</v>
          </cell>
        </row>
        <row r="65">
          <cell r="B65" t="str">
            <v>En vestidor de entrenador y juez mujeres y hombres</v>
          </cell>
          <cell r="C65" t="str">
            <v>m3</v>
          </cell>
          <cell r="D65">
            <v>2</v>
          </cell>
          <cell r="E65" t="str">
            <v>Area Cad=</v>
          </cell>
          <cell r="F65">
            <v>7.45</v>
          </cell>
          <cell r="G65">
            <v>0.25</v>
          </cell>
          <cell r="H65">
            <v>3.7250000000000001</v>
          </cell>
        </row>
        <row r="66">
          <cell r="B66" t="str">
            <v>Cimentación de muro de sosteniento de sostenimiento</v>
          </cell>
          <cell r="C66" t="str">
            <v>m3</v>
          </cell>
          <cell r="D66">
            <v>1</v>
          </cell>
          <cell r="E66">
            <v>206.23000000000002</v>
          </cell>
          <cell r="F66">
            <v>2.4</v>
          </cell>
          <cell r="G66">
            <v>1.5</v>
          </cell>
          <cell r="H66">
            <v>742.428</v>
          </cell>
        </row>
        <row r="68">
          <cell r="B68" t="str">
            <v>vigas de cimentación</v>
          </cell>
        </row>
        <row r="69">
          <cell r="B69" t="str">
            <v>Eje A entre ejes 13-36, V-C (40x40)cm</v>
          </cell>
          <cell r="C69" t="str">
            <v>m3</v>
          </cell>
          <cell r="D69">
            <v>1</v>
          </cell>
          <cell r="E69">
            <v>160.61000000000001</v>
          </cell>
          <cell r="F69">
            <v>0.8</v>
          </cell>
          <cell r="G69">
            <v>1.9</v>
          </cell>
          <cell r="H69">
            <v>244.12720000000004</v>
          </cell>
        </row>
        <row r="70">
          <cell r="B70" t="str">
            <v>Eje B entre ejes 8-36, V-C (40x40)cm</v>
          </cell>
          <cell r="C70" t="str">
            <v>m3</v>
          </cell>
          <cell r="D70">
            <v>1</v>
          </cell>
          <cell r="E70">
            <v>188.23</v>
          </cell>
          <cell r="F70">
            <v>0.8</v>
          </cell>
          <cell r="G70">
            <v>1.9</v>
          </cell>
          <cell r="H70">
            <v>286.1096</v>
          </cell>
        </row>
        <row r="71">
          <cell r="B71" t="str">
            <v>Eje C entre ejes 8-36, V-C (40x40)cm</v>
          </cell>
          <cell r="C71" t="str">
            <v>m3</v>
          </cell>
          <cell r="D71">
            <v>1</v>
          </cell>
          <cell r="E71">
            <v>186.52</v>
          </cell>
          <cell r="F71">
            <v>0.8</v>
          </cell>
          <cell r="G71">
            <v>1.9</v>
          </cell>
          <cell r="H71">
            <v>283.5104</v>
          </cell>
        </row>
        <row r="72">
          <cell r="B72" t="str">
            <v>Eje D entre ejes 1-8, V-C (40x40)cm</v>
          </cell>
          <cell r="C72" t="str">
            <v>m3</v>
          </cell>
          <cell r="D72">
            <v>7</v>
          </cell>
          <cell r="E72">
            <v>5.9</v>
          </cell>
          <cell r="F72">
            <v>0.8</v>
          </cell>
          <cell r="G72">
            <v>1.9</v>
          </cell>
          <cell r="H72">
            <v>62.77600000000001</v>
          </cell>
        </row>
        <row r="73">
          <cell r="B73" t="str">
            <v>Eje D entre ejes 29-36, V-C (40x40)cm</v>
          </cell>
          <cell r="C73" t="str">
            <v>m3</v>
          </cell>
          <cell r="D73">
            <v>7</v>
          </cell>
          <cell r="E73">
            <v>5.9</v>
          </cell>
          <cell r="F73">
            <v>0.8</v>
          </cell>
          <cell r="G73">
            <v>1.9</v>
          </cell>
          <cell r="H73">
            <v>62.77600000000001</v>
          </cell>
        </row>
        <row r="74">
          <cell r="B74" t="str">
            <v>Eje 1-8 entre ejes C-D, V-C (40x40)cm</v>
          </cell>
          <cell r="C74" t="str">
            <v>m3</v>
          </cell>
          <cell r="D74">
            <v>8</v>
          </cell>
          <cell r="E74">
            <v>6.85</v>
          </cell>
          <cell r="F74">
            <v>0.8</v>
          </cell>
          <cell r="G74">
            <v>1.9</v>
          </cell>
          <cell r="H74">
            <v>83.296000000000006</v>
          </cell>
        </row>
        <row r="75">
          <cell r="B75" t="str">
            <v>Eje 9-36 entre ejes A-D, V-C (40x40)cm</v>
          </cell>
          <cell r="C75" t="str">
            <v>m3</v>
          </cell>
          <cell r="D75">
            <v>28</v>
          </cell>
          <cell r="E75">
            <v>15.999999999999998</v>
          </cell>
          <cell r="F75">
            <v>0.8</v>
          </cell>
          <cell r="G75">
            <v>1.9</v>
          </cell>
          <cell r="H75">
            <v>680.95999999999992</v>
          </cell>
          <cell r="I75">
            <v>5501.8409999999994</v>
          </cell>
        </row>
        <row r="77">
          <cell r="A77" t="str">
            <v>03.02.00</v>
          </cell>
          <cell r="B77" t="str">
            <v>RELLENOS</v>
          </cell>
        </row>
        <row r="78">
          <cell r="A78" t="str">
            <v>03.02.01</v>
          </cell>
          <cell r="B78" t="str">
            <v>RELLENO COMPACTADO C/EQUIPO MAT/PROPIO</v>
          </cell>
          <cell r="C78" t="str">
            <v>m3</v>
          </cell>
        </row>
        <row r="79">
          <cell r="B79" t="str">
            <v xml:space="preserve">Zapatas </v>
          </cell>
        </row>
        <row r="80">
          <cell r="B80" t="str">
            <v>Z-1 En eje A eje 8-36</v>
          </cell>
          <cell r="C80" t="str">
            <v>m3</v>
          </cell>
          <cell r="D80">
            <v>23</v>
          </cell>
          <cell r="E80">
            <v>5.9672566611769184</v>
          </cell>
          <cell r="G80">
            <v>1.9</v>
          </cell>
          <cell r="H80">
            <v>260.76911609343131</v>
          </cell>
        </row>
        <row r="81">
          <cell r="B81" t="str">
            <v>Z-2 En eje B eje 8-36</v>
          </cell>
          <cell r="C81" t="str">
            <v>m3</v>
          </cell>
          <cell r="D81">
            <v>28</v>
          </cell>
          <cell r="E81">
            <v>14.178650459150639</v>
          </cell>
          <cell r="G81">
            <v>1.9</v>
          </cell>
          <cell r="H81">
            <v>754.30420442681384</v>
          </cell>
        </row>
        <row r="82">
          <cell r="B82" t="str">
            <v>Z-3 En eje C entre ejes 2-6 y ejes 30-37</v>
          </cell>
          <cell r="C82" t="str">
            <v>m3</v>
          </cell>
          <cell r="D82">
            <v>13</v>
          </cell>
          <cell r="E82">
            <v>3.0436504591506379</v>
          </cell>
          <cell r="G82">
            <v>1.9</v>
          </cell>
          <cell r="H82">
            <v>75.178166341020756</v>
          </cell>
        </row>
        <row r="83">
          <cell r="B83" t="str">
            <v>Z-4 En eje C en eje 7 y eje 37</v>
          </cell>
          <cell r="C83" t="str">
            <v>m3</v>
          </cell>
          <cell r="D83">
            <v>1</v>
          </cell>
          <cell r="E83">
            <v>3.8036504591506377</v>
          </cell>
          <cell r="G83">
            <v>1.9</v>
          </cell>
          <cell r="H83">
            <v>7.2269358723862114</v>
          </cell>
        </row>
        <row r="84">
          <cell r="B84" t="str">
            <v>Cimentación (En Zotano)</v>
          </cell>
        </row>
        <row r="85">
          <cell r="B85" t="str">
            <v>Cimentación (Primer nivel)</v>
          </cell>
        </row>
        <row r="86">
          <cell r="B86" t="str">
            <v xml:space="preserve">Eje C entre ejes (9 - 13) </v>
          </cell>
          <cell r="C86" t="str">
            <v>m3</v>
          </cell>
          <cell r="D86">
            <v>5</v>
          </cell>
          <cell r="E86">
            <v>6.74</v>
          </cell>
          <cell r="F86">
            <v>0.47</v>
          </cell>
          <cell r="G86">
            <v>0.3</v>
          </cell>
          <cell r="H86">
            <v>4.7516999999999996</v>
          </cell>
        </row>
        <row r="87">
          <cell r="B87" t="str">
            <v xml:space="preserve">Eje A entre ejes (13 - 14 Y 24-35) </v>
          </cell>
          <cell r="C87" t="str">
            <v>m3</v>
          </cell>
          <cell r="D87">
            <v>2</v>
          </cell>
          <cell r="E87">
            <v>5.57</v>
          </cell>
          <cell r="F87">
            <v>0.47</v>
          </cell>
          <cell r="G87">
            <v>0.3</v>
          </cell>
          <cell r="H87">
            <v>1.57074</v>
          </cell>
        </row>
        <row r="88">
          <cell r="B88" t="str">
            <v xml:space="preserve">Eje C entre ejes (14 - 24) </v>
          </cell>
          <cell r="C88" t="str">
            <v>m3</v>
          </cell>
          <cell r="D88">
            <v>10</v>
          </cell>
          <cell r="E88">
            <v>6.9</v>
          </cell>
          <cell r="F88">
            <v>0.47</v>
          </cell>
          <cell r="G88">
            <v>0.3</v>
          </cell>
          <cell r="H88">
            <v>9.7289999999999992</v>
          </cell>
        </row>
        <row r="89">
          <cell r="B89" t="str">
            <v>Eje 8, 9, 10, 11, 12, 13 entre ejes C-D</v>
          </cell>
          <cell r="C89" t="str">
            <v>m3</v>
          </cell>
          <cell r="D89">
            <v>6</v>
          </cell>
          <cell r="E89">
            <v>6.7</v>
          </cell>
          <cell r="F89">
            <v>0.47</v>
          </cell>
          <cell r="G89">
            <v>0.3</v>
          </cell>
          <cell r="H89">
            <v>5.6682000000000006</v>
          </cell>
        </row>
        <row r="90">
          <cell r="B90" t="str">
            <v>Ejes 14,15, 17, 18, 19, 21, 22, 23, 24, 25 entre ejes C-D</v>
          </cell>
          <cell r="C90" t="str">
            <v>m3</v>
          </cell>
          <cell r="D90">
            <v>10</v>
          </cell>
          <cell r="E90">
            <v>6.75</v>
          </cell>
          <cell r="F90">
            <v>0.47</v>
          </cell>
          <cell r="G90">
            <v>0.3</v>
          </cell>
          <cell r="H90">
            <v>9.5174999999999983</v>
          </cell>
        </row>
        <row r="91">
          <cell r="B91" t="str">
            <v>Ejes 8', 9', 10' y 11' entre ejes C-D</v>
          </cell>
          <cell r="C91" t="str">
            <v>m3</v>
          </cell>
          <cell r="D91">
            <v>4</v>
          </cell>
          <cell r="E91">
            <v>7.2</v>
          </cell>
          <cell r="F91">
            <v>0.47</v>
          </cell>
          <cell r="G91">
            <v>0.3</v>
          </cell>
          <cell r="H91">
            <v>4.0607999999999995</v>
          </cell>
        </row>
        <row r="92">
          <cell r="B92" t="str">
            <v>Ejes 15' y 20' entre ejes C-D</v>
          </cell>
          <cell r="C92" t="str">
            <v>m3</v>
          </cell>
          <cell r="D92">
            <v>2</v>
          </cell>
          <cell r="E92">
            <v>5.42</v>
          </cell>
          <cell r="F92">
            <v>0.47</v>
          </cell>
          <cell r="G92">
            <v>0.3</v>
          </cell>
          <cell r="H92">
            <v>1.5284399999999998</v>
          </cell>
        </row>
        <row r="93">
          <cell r="B93" t="str">
            <v>Ejes 17', 18', 22' y23' entre ejes C-D</v>
          </cell>
          <cell r="C93" t="str">
            <v>m3</v>
          </cell>
          <cell r="D93">
            <v>4</v>
          </cell>
          <cell r="E93">
            <v>7.23</v>
          </cell>
          <cell r="F93">
            <v>0.47</v>
          </cell>
          <cell r="G93">
            <v>0.3</v>
          </cell>
          <cell r="H93">
            <v>4.0777199999999993</v>
          </cell>
        </row>
        <row r="94">
          <cell r="B94" t="str">
            <v>Cimentación de escalera</v>
          </cell>
          <cell r="C94" t="str">
            <v>m3</v>
          </cell>
          <cell r="D94">
            <v>2</v>
          </cell>
          <cell r="E94">
            <v>2.0499999999999998</v>
          </cell>
          <cell r="F94">
            <v>0.55000000000000004</v>
          </cell>
          <cell r="G94">
            <v>0.3</v>
          </cell>
          <cell r="H94">
            <v>0.67649999999999999</v>
          </cell>
        </row>
        <row r="95">
          <cell r="B95" t="str">
            <v>Eje 36 entre ejes A-D</v>
          </cell>
          <cell r="C95" t="str">
            <v>m3</v>
          </cell>
          <cell r="D95">
            <v>1</v>
          </cell>
          <cell r="E95">
            <v>15.7</v>
          </cell>
          <cell r="F95">
            <v>0.47</v>
          </cell>
          <cell r="G95">
            <v>0.3</v>
          </cell>
          <cell r="H95">
            <v>2.2136999999999998</v>
          </cell>
        </row>
        <row r="96">
          <cell r="B96" t="str">
            <v>Eje B entre ejes 8 - 25</v>
          </cell>
          <cell r="C96" t="str">
            <v>m3</v>
          </cell>
          <cell r="D96">
            <v>1</v>
          </cell>
          <cell r="E96">
            <v>101.64</v>
          </cell>
          <cell r="F96">
            <v>0.47</v>
          </cell>
          <cell r="G96">
            <v>0.3</v>
          </cell>
          <cell r="H96">
            <v>14.331239999999998</v>
          </cell>
        </row>
        <row r="97">
          <cell r="B97" t="str">
            <v>Eje A entre ejes 25 - 36</v>
          </cell>
          <cell r="C97" t="str">
            <v>m3</v>
          </cell>
          <cell r="D97">
            <v>1</v>
          </cell>
          <cell r="E97">
            <v>86.88</v>
          </cell>
          <cell r="F97">
            <v>0.47</v>
          </cell>
          <cell r="G97">
            <v>0.3</v>
          </cell>
          <cell r="H97">
            <v>12.250079999999999</v>
          </cell>
        </row>
        <row r="98">
          <cell r="B98" t="str">
            <v>Eje C' entre ejes 14-15 y 21-22(fisioterapia  y sala de instrucciones)</v>
          </cell>
          <cell r="C98" t="str">
            <v>m3</v>
          </cell>
          <cell r="D98">
            <v>2</v>
          </cell>
          <cell r="E98">
            <v>6.6</v>
          </cell>
          <cell r="F98">
            <v>0.47</v>
          </cell>
          <cell r="G98">
            <v>0.3</v>
          </cell>
          <cell r="H98">
            <v>1.8611999999999997</v>
          </cell>
        </row>
        <row r="99">
          <cell r="B99" t="str">
            <v>Eje C' entre ejes 12-13 (Espera Ganadores y sala de premiación)</v>
          </cell>
          <cell r="C99" t="str">
            <v>m3</v>
          </cell>
          <cell r="D99">
            <v>1</v>
          </cell>
          <cell r="E99">
            <v>6.3</v>
          </cell>
          <cell r="F99">
            <v>0.47</v>
          </cell>
          <cell r="G99">
            <v>0.3</v>
          </cell>
          <cell r="H99">
            <v>0.88829999999999998</v>
          </cell>
        </row>
        <row r="100">
          <cell r="B100" t="str">
            <v>Entre ejes C-D y 17'-18' , 22'-23' (Dep. vestidor h y m)</v>
          </cell>
          <cell r="C100" t="str">
            <v>m3</v>
          </cell>
          <cell r="D100">
            <v>2</v>
          </cell>
          <cell r="E100">
            <v>6</v>
          </cell>
          <cell r="F100">
            <v>0.47</v>
          </cell>
          <cell r="G100">
            <v>0.3</v>
          </cell>
          <cell r="H100">
            <v>1.6919999999999999</v>
          </cell>
        </row>
        <row r="101">
          <cell r="B101" t="str">
            <v>En zona de estacionamiento</v>
          </cell>
        </row>
        <row r="102">
          <cell r="B102" t="str">
            <v>Eje A entre ejes 14 - 24</v>
          </cell>
          <cell r="C102" t="str">
            <v>m3</v>
          </cell>
          <cell r="D102">
            <v>10</v>
          </cell>
          <cell r="E102">
            <v>6.9</v>
          </cell>
          <cell r="F102">
            <v>0.47</v>
          </cell>
          <cell r="G102">
            <v>0.3</v>
          </cell>
          <cell r="H102">
            <v>9.7289999999999992</v>
          </cell>
        </row>
        <row r="103">
          <cell r="B103" t="str">
            <v>Eje A' entre ejes 9 - 12, 17 - 18 y  22 - 25</v>
          </cell>
          <cell r="C103" t="str">
            <v>m3</v>
          </cell>
          <cell r="D103">
            <v>1</v>
          </cell>
          <cell r="E103">
            <v>45.02</v>
          </cell>
          <cell r="F103">
            <v>0.47</v>
          </cell>
          <cell r="G103">
            <v>0.3</v>
          </cell>
          <cell r="H103">
            <v>6.3478200000000005</v>
          </cell>
        </row>
        <row r="104">
          <cell r="B104" t="str">
            <v>Eje 9, 10, 11, 12, 13 - 25 entre ejes A-B</v>
          </cell>
          <cell r="C104" t="str">
            <v>m3</v>
          </cell>
          <cell r="D104">
            <v>16</v>
          </cell>
          <cell r="E104">
            <v>6.45</v>
          </cell>
          <cell r="F104">
            <v>0.47</v>
          </cell>
          <cell r="G104">
            <v>0.3</v>
          </cell>
          <cell r="H104">
            <v>14.551199999999998</v>
          </cell>
        </row>
        <row r="105">
          <cell r="B105" t="str">
            <v>Ejes 8', 9', 10', 11', 12' entre ejes A-B</v>
          </cell>
          <cell r="C105" t="str">
            <v>m3</v>
          </cell>
          <cell r="D105">
            <v>5</v>
          </cell>
          <cell r="E105">
            <v>6.9</v>
          </cell>
          <cell r="F105">
            <v>0.47</v>
          </cell>
          <cell r="G105">
            <v>0.3</v>
          </cell>
          <cell r="H105">
            <v>4.8644999999999996</v>
          </cell>
        </row>
        <row r="106">
          <cell r="B106" t="str">
            <v>Entre ejes 10 - 11 y A - B (Depósito de limpieza)</v>
          </cell>
          <cell r="C106" t="str">
            <v>m3</v>
          </cell>
          <cell r="D106">
            <v>2</v>
          </cell>
          <cell r="E106">
            <v>2.85</v>
          </cell>
          <cell r="F106">
            <v>0.47</v>
          </cell>
          <cell r="G106">
            <v>0.3</v>
          </cell>
          <cell r="H106">
            <v>0.80369999999999997</v>
          </cell>
        </row>
        <row r="107">
          <cell r="B107" t="str">
            <v>Entre ejes 17 - 18 y A - B (Depósito, vestidor, lav, frigorifico)</v>
          </cell>
          <cell r="C107" t="str">
            <v>m3</v>
          </cell>
          <cell r="D107">
            <v>1</v>
          </cell>
          <cell r="E107">
            <v>17.25</v>
          </cell>
          <cell r="F107">
            <v>0.47</v>
          </cell>
          <cell r="G107">
            <v>0.3</v>
          </cell>
          <cell r="H107">
            <v>2.4322499999999998</v>
          </cell>
        </row>
        <row r="108">
          <cell r="B108" t="str">
            <v>Entre ejes A-B y 22-25 (Adm, ss.hh, doping, topico y pesaje)</v>
          </cell>
          <cell r="C108" t="str">
            <v>m3</v>
          </cell>
          <cell r="D108">
            <v>1</v>
          </cell>
          <cell r="E108">
            <v>15.950000000000001</v>
          </cell>
          <cell r="F108">
            <v>0.47</v>
          </cell>
          <cell r="G108">
            <v>0.3</v>
          </cell>
          <cell r="H108">
            <v>2.2489499999999998</v>
          </cell>
        </row>
        <row r="109">
          <cell r="B109" t="str">
            <v>Ejes 2, 3, 4 entre ejes C-D</v>
          </cell>
          <cell r="C109" t="str">
            <v>m3</v>
          </cell>
          <cell r="D109">
            <v>3</v>
          </cell>
          <cell r="E109">
            <v>6.55</v>
          </cell>
          <cell r="F109">
            <v>0.47</v>
          </cell>
          <cell r="G109">
            <v>0.3</v>
          </cell>
          <cell r="H109">
            <v>2.7706499999999994</v>
          </cell>
        </row>
        <row r="110">
          <cell r="B110" t="str">
            <v>Ejes D entre ejes 1-4</v>
          </cell>
          <cell r="C110" t="str">
            <v>m3</v>
          </cell>
          <cell r="D110">
            <v>3</v>
          </cell>
          <cell r="E110">
            <v>5.9</v>
          </cell>
          <cell r="F110">
            <v>0.47</v>
          </cell>
          <cell r="G110">
            <v>0.3</v>
          </cell>
          <cell r="H110">
            <v>2.4957000000000003</v>
          </cell>
        </row>
        <row r="111">
          <cell r="B111" t="str">
            <v>Ensanche en falso piso</v>
          </cell>
        </row>
        <row r="112">
          <cell r="B112" t="str">
            <v>En SS.HH. Administracion hombres y mujeres</v>
          </cell>
          <cell r="C112" t="str">
            <v>m3</v>
          </cell>
          <cell r="D112">
            <v>2</v>
          </cell>
          <cell r="E112" t="str">
            <v>Area Cad=</v>
          </cell>
          <cell r="F112">
            <v>6.15</v>
          </cell>
          <cell r="G112">
            <v>2.2499999999999999E-2</v>
          </cell>
          <cell r="H112">
            <v>0.27675</v>
          </cell>
        </row>
        <row r="113">
          <cell r="B113" t="str">
            <v>En ambientes para vestidor de atletas mujeres y hombres</v>
          </cell>
          <cell r="C113" t="str">
            <v>m3</v>
          </cell>
          <cell r="D113">
            <v>2</v>
          </cell>
          <cell r="E113" t="str">
            <v>Area Cad=</v>
          </cell>
          <cell r="F113">
            <v>22.4</v>
          </cell>
          <cell r="G113">
            <v>2.2499999999999999E-2</v>
          </cell>
          <cell r="H113">
            <v>1.008</v>
          </cell>
        </row>
        <row r="114">
          <cell r="B114" t="str">
            <v>En vestidor de entrenador y juez mujeres y hombres</v>
          </cell>
          <cell r="C114" t="str">
            <v>m3</v>
          </cell>
          <cell r="D114">
            <v>2</v>
          </cell>
          <cell r="E114" t="str">
            <v>Area Cad=</v>
          </cell>
          <cell r="F114">
            <v>7.45</v>
          </cell>
          <cell r="G114">
            <v>2.2499999999999999E-2</v>
          </cell>
          <cell r="H114">
            <v>0.33524999999999999</v>
          </cell>
        </row>
        <row r="115">
          <cell r="B115" t="str">
            <v>Cimentación de muro de sosteniento de sostenimiento</v>
          </cell>
          <cell r="C115" t="str">
            <v>m3</v>
          </cell>
          <cell r="D115">
            <v>1</v>
          </cell>
          <cell r="E115">
            <v>206.23000000000002</v>
          </cell>
          <cell r="F115">
            <v>2.4</v>
          </cell>
          <cell r="G115">
            <v>1.1000000000000001</v>
          </cell>
          <cell r="H115">
            <v>544.44720000000007</v>
          </cell>
        </row>
        <row r="116">
          <cell r="B116" t="str">
            <v>vigas de cimentación</v>
          </cell>
        </row>
        <row r="117">
          <cell r="B117" t="str">
            <v>Eje A entre ejes 13-36, V-C (40x40)cm</v>
          </cell>
          <cell r="C117" t="str">
            <v>m3</v>
          </cell>
          <cell r="D117">
            <v>1</v>
          </cell>
          <cell r="E117">
            <v>160.61000000000001</v>
          </cell>
          <cell r="F117">
            <v>0.8</v>
          </cell>
          <cell r="G117">
            <v>1.7</v>
          </cell>
          <cell r="H117">
            <v>218.42960000000005</v>
          </cell>
        </row>
        <row r="118">
          <cell r="B118" t="str">
            <v>Eje B entre ejes 8-36, V-C (40x40)cm</v>
          </cell>
          <cell r="C118" t="str">
            <v>m3</v>
          </cell>
          <cell r="D118">
            <v>1</v>
          </cell>
          <cell r="E118">
            <v>188.23</v>
          </cell>
          <cell r="F118">
            <v>0.8</v>
          </cell>
          <cell r="G118">
            <v>1.7</v>
          </cell>
          <cell r="H118">
            <v>255.99279999999999</v>
          </cell>
        </row>
        <row r="119">
          <cell r="B119" t="str">
            <v>Eje C entre ejes 8-36, V-C (40x40)cm</v>
          </cell>
          <cell r="C119" t="str">
            <v>m3</v>
          </cell>
          <cell r="D119">
            <v>1</v>
          </cell>
          <cell r="E119">
            <v>186.52</v>
          </cell>
          <cell r="F119">
            <v>0.8</v>
          </cell>
          <cell r="G119">
            <v>1.7</v>
          </cell>
          <cell r="H119">
            <v>253.66720000000001</v>
          </cell>
        </row>
        <row r="120">
          <cell r="B120" t="str">
            <v>Eje D entre ejes 1-8, V-C (40x40)cm</v>
          </cell>
          <cell r="C120" t="str">
            <v>m3</v>
          </cell>
          <cell r="D120">
            <v>7</v>
          </cell>
          <cell r="E120">
            <v>5.9</v>
          </cell>
          <cell r="F120">
            <v>0.8</v>
          </cell>
          <cell r="G120">
            <v>1.7</v>
          </cell>
          <cell r="H120">
            <v>56.168000000000006</v>
          </cell>
        </row>
        <row r="121">
          <cell r="B121" t="str">
            <v>Eje D entre ejes 29-36, V-C (40x40)cm</v>
          </cell>
          <cell r="C121" t="str">
            <v>m3</v>
          </cell>
          <cell r="D121">
            <v>7</v>
          </cell>
          <cell r="E121">
            <v>5.9</v>
          </cell>
          <cell r="F121">
            <v>0.8</v>
          </cell>
          <cell r="G121">
            <v>1.7</v>
          </cell>
          <cell r="H121">
            <v>56.168000000000006</v>
          </cell>
        </row>
        <row r="122">
          <cell r="B122" t="str">
            <v>Eje 1-8 entre ejes C-D, V-C (40x40)cm</v>
          </cell>
          <cell r="C122" t="str">
            <v>m3</v>
          </cell>
          <cell r="D122">
            <v>8</v>
          </cell>
          <cell r="E122">
            <v>6.85</v>
          </cell>
          <cell r="F122">
            <v>0.8</v>
          </cell>
          <cell r="G122">
            <v>1.7</v>
          </cell>
          <cell r="H122">
            <v>74.528000000000006</v>
          </cell>
        </row>
        <row r="123">
          <cell r="B123" t="str">
            <v>Eje 9-36 entre ejes A-D, V-C (40x40)cm</v>
          </cell>
          <cell r="C123" t="str">
            <v>m3</v>
          </cell>
          <cell r="D123">
            <v>28</v>
          </cell>
          <cell r="E123">
            <v>15.999999999999998</v>
          </cell>
          <cell r="F123">
            <v>0.8</v>
          </cell>
          <cell r="G123">
            <v>1.7</v>
          </cell>
          <cell r="H123">
            <v>609.28</v>
          </cell>
          <cell r="I123">
            <v>3288.8401127336519</v>
          </cell>
        </row>
        <row r="125">
          <cell r="A125" t="str">
            <v>03.02.02</v>
          </cell>
          <cell r="B125" t="str">
            <v>RELLENO MASIVO C/MOTONIVELADORA, RODILLO Y CISTERNA MAT. DE PRESTAMO</v>
          </cell>
        </row>
        <row r="126">
          <cell r="B126" t="str">
            <v xml:space="preserve">En area deportiva </v>
          </cell>
          <cell r="C126" t="str">
            <v>m3</v>
          </cell>
          <cell r="D126">
            <v>1</v>
          </cell>
          <cell r="E126" t="str">
            <v>Área CAD=</v>
          </cell>
          <cell r="F126">
            <v>17787.88</v>
          </cell>
          <cell r="G126">
            <v>0.3</v>
          </cell>
          <cell r="H126">
            <v>5336.3640000000005</v>
          </cell>
          <cell r="I126">
            <v>5336.3640000000005</v>
          </cell>
        </row>
        <row r="128">
          <cell r="A128" t="str">
            <v>03.03.00</v>
          </cell>
          <cell r="B128" t="str">
            <v>NIVELACION Y APISONADO</v>
          </cell>
        </row>
        <row r="129">
          <cell r="A129" t="str">
            <v>03.03.01</v>
          </cell>
          <cell r="B129" t="str">
            <v>NIVELACION Y COMPACTACIÓN DE AREA DEPORTIVA</v>
          </cell>
          <cell r="C129" t="str">
            <v>m2</v>
          </cell>
        </row>
        <row r="130">
          <cell r="B130" t="str">
            <v>Area deportiva</v>
          </cell>
          <cell r="C130" t="str">
            <v>m2</v>
          </cell>
          <cell r="D130">
            <v>1</v>
          </cell>
          <cell r="E130">
            <v>17787.900000000001</v>
          </cell>
          <cell r="H130">
            <v>17787.900000000001</v>
          </cell>
          <cell r="I130">
            <v>17787.900000000001</v>
          </cell>
        </row>
        <row r="133">
          <cell r="A133" t="str">
            <v>03.03.02</v>
          </cell>
          <cell r="B133" t="str">
            <v>NIVELACION INTERIOR Y APISONADO PARA FALSO PISO</v>
          </cell>
          <cell r="C133" t="str">
            <v>m2</v>
          </cell>
        </row>
        <row r="134">
          <cell r="B134" t="str">
            <v xml:space="preserve">En Zotano </v>
          </cell>
          <cell r="F134" t="str">
            <v>Área CAD (m2)</v>
          </cell>
        </row>
        <row r="135">
          <cell r="B135" t="str">
            <v>Sala cardiovascular y sala parafina</v>
          </cell>
          <cell r="C135" t="str">
            <v>m2</v>
          </cell>
          <cell r="D135">
            <v>1</v>
          </cell>
          <cell r="E135" t="str">
            <v>Área CAD=</v>
          </cell>
          <cell r="F135">
            <v>46.750399999999999</v>
          </cell>
          <cell r="H135">
            <v>46.750399999999999</v>
          </cell>
        </row>
        <row r="136">
          <cell r="B136" t="str">
            <v>Sala electromagnetismo y  sala de corriente</v>
          </cell>
          <cell r="C136" t="str">
            <v>m2</v>
          </cell>
          <cell r="D136">
            <v>1</v>
          </cell>
          <cell r="E136" t="str">
            <v>Área CAD=</v>
          </cell>
          <cell r="F136">
            <v>46.750399999999999</v>
          </cell>
          <cell r="H136">
            <v>46.750399999999999</v>
          </cell>
        </row>
        <row r="137">
          <cell r="B137" t="str">
            <v>Sala ultrasonido y magnetoterapia</v>
          </cell>
          <cell r="C137" t="str">
            <v>m2</v>
          </cell>
          <cell r="D137">
            <v>1</v>
          </cell>
          <cell r="E137" t="str">
            <v>Área CAD=</v>
          </cell>
          <cell r="F137">
            <v>46.750399999999999</v>
          </cell>
          <cell r="H137">
            <v>46.750399999999999</v>
          </cell>
        </row>
        <row r="138">
          <cell r="B138" t="str">
            <v>Gimnacio Damas</v>
          </cell>
          <cell r="C138" t="str">
            <v>m2</v>
          </cell>
          <cell r="D138">
            <v>1</v>
          </cell>
          <cell r="E138" t="str">
            <v>Área CAD=</v>
          </cell>
          <cell r="F138">
            <v>48.2</v>
          </cell>
          <cell r="H138">
            <v>48.2</v>
          </cell>
        </row>
        <row r="139">
          <cell r="B139" t="str">
            <v>Fisioterapia</v>
          </cell>
          <cell r="C139" t="str">
            <v>m2</v>
          </cell>
          <cell r="D139">
            <v>1</v>
          </cell>
          <cell r="E139" t="str">
            <v>Área CAD=</v>
          </cell>
          <cell r="F139">
            <v>22</v>
          </cell>
          <cell r="H139">
            <v>22</v>
          </cell>
        </row>
        <row r="140">
          <cell r="B140" t="str">
            <v>Estar atletas vestidor mujeres</v>
          </cell>
          <cell r="C140" t="str">
            <v>m2</v>
          </cell>
          <cell r="D140">
            <v>1</v>
          </cell>
          <cell r="E140" t="str">
            <v>Área CAD=</v>
          </cell>
          <cell r="F140">
            <v>22</v>
          </cell>
          <cell r="H140">
            <v>22</v>
          </cell>
        </row>
        <row r="141">
          <cell r="B141" t="str">
            <v>Atletas vestidor mujeres y hombres</v>
          </cell>
          <cell r="C141" t="str">
            <v>m2</v>
          </cell>
          <cell r="D141">
            <v>2</v>
          </cell>
          <cell r="E141" t="str">
            <v>Área CAD=</v>
          </cell>
          <cell r="F141">
            <v>105.285</v>
          </cell>
          <cell r="H141">
            <v>210.57</v>
          </cell>
        </row>
        <row r="142">
          <cell r="B142" t="str">
            <v>Estar entrenador mujeres y hombres</v>
          </cell>
          <cell r="C142" t="str">
            <v>m2</v>
          </cell>
          <cell r="D142">
            <v>2</v>
          </cell>
          <cell r="E142" t="str">
            <v>Área CAD=</v>
          </cell>
          <cell r="F142">
            <v>25.8</v>
          </cell>
          <cell r="H142">
            <v>51.6</v>
          </cell>
        </row>
        <row r="143">
          <cell r="B143" t="str">
            <v>Vestidor mujeres y hombres mas deposito</v>
          </cell>
          <cell r="C143" t="str">
            <v>m2</v>
          </cell>
          <cell r="D143">
            <v>2</v>
          </cell>
          <cell r="E143" t="str">
            <v>Área CAD=</v>
          </cell>
          <cell r="F143">
            <v>50.84</v>
          </cell>
          <cell r="H143">
            <v>101.68</v>
          </cell>
        </row>
        <row r="144">
          <cell r="B144" t="str">
            <v>Fisioterapia</v>
          </cell>
          <cell r="C144" t="str">
            <v>m2</v>
          </cell>
          <cell r="D144">
            <v>1</v>
          </cell>
          <cell r="E144" t="str">
            <v>Área CAD=</v>
          </cell>
          <cell r="F144">
            <v>25.8</v>
          </cell>
          <cell r="H144">
            <v>25.8</v>
          </cell>
        </row>
        <row r="145">
          <cell r="B145" t="str">
            <v>Estar atletas vestidor hombres</v>
          </cell>
          <cell r="C145" t="str">
            <v>m2</v>
          </cell>
          <cell r="D145">
            <v>1</v>
          </cell>
          <cell r="E145" t="str">
            <v>Área CAD=</v>
          </cell>
          <cell r="F145">
            <v>25.8</v>
          </cell>
          <cell r="H145">
            <v>25.8</v>
          </cell>
        </row>
        <row r="146">
          <cell r="B146" t="str">
            <v>Gimnacio Hombres</v>
          </cell>
          <cell r="C146" t="str">
            <v>m2</v>
          </cell>
          <cell r="D146">
            <v>1</v>
          </cell>
          <cell r="E146" t="str">
            <v>Área CAD=</v>
          </cell>
          <cell r="F146">
            <v>52.63</v>
          </cell>
          <cell r="H146">
            <v>52.63</v>
          </cell>
        </row>
        <row r="147">
          <cell r="B147" t="str">
            <v>Estar Juez Hombres y Mujeres</v>
          </cell>
          <cell r="C147" t="str">
            <v>m2</v>
          </cell>
          <cell r="D147">
            <v>2</v>
          </cell>
          <cell r="E147" t="str">
            <v>Área CAD=</v>
          </cell>
          <cell r="F147">
            <v>25.785</v>
          </cell>
          <cell r="H147">
            <v>51.57</v>
          </cell>
        </row>
        <row r="148">
          <cell r="B148" t="str">
            <v>Pesaje, Espera y  SS.HH.</v>
          </cell>
          <cell r="C148" t="str">
            <v>m2</v>
          </cell>
          <cell r="D148">
            <v>1</v>
          </cell>
          <cell r="E148" t="str">
            <v>Área CAD=</v>
          </cell>
          <cell r="F148">
            <v>43.72</v>
          </cell>
          <cell r="H148">
            <v>43.72</v>
          </cell>
        </row>
        <row r="149">
          <cell r="B149" t="str">
            <v>Zona de Circulacion</v>
          </cell>
          <cell r="C149" t="str">
            <v>m2</v>
          </cell>
          <cell r="D149">
            <v>1</v>
          </cell>
          <cell r="E149" t="str">
            <v>Área CAD=</v>
          </cell>
          <cell r="F149">
            <v>327.39</v>
          </cell>
          <cell r="H149">
            <v>327.39</v>
          </cell>
        </row>
        <row r="150">
          <cell r="B150" t="str">
            <v>Zona de Calentamiento 1</v>
          </cell>
          <cell r="C150" t="str">
            <v>m2</v>
          </cell>
          <cell r="D150">
            <v>1</v>
          </cell>
          <cell r="E150" t="str">
            <v>Área CAD=</v>
          </cell>
          <cell r="F150">
            <v>296.45999999999998</v>
          </cell>
          <cell r="H150">
            <v>296.45999999999998</v>
          </cell>
        </row>
        <row r="151">
          <cell r="B151" t="str">
            <v>Zona de Calentamiento 2</v>
          </cell>
          <cell r="C151" t="str">
            <v>m2</v>
          </cell>
          <cell r="D151">
            <v>1</v>
          </cell>
          <cell r="E151" t="str">
            <v>Área CAD=</v>
          </cell>
          <cell r="F151">
            <v>1408.63</v>
          </cell>
          <cell r="H151">
            <v>1408.63</v>
          </cell>
        </row>
        <row r="152">
          <cell r="B152" t="str">
            <v>Depósito 1 de equipos de atletismo</v>
          </cell>
          <cell r="C152" t="str">
            <v>m2</v>
          </cell>
          <cell r="D152">
            <v>1</v>
          </cell>
          <cell r="E152" t="str">
            <v>Área CAD=</v>
          </cell>
          <cell r="F152">
            <v>48.7</v>
          </cell>
          <cell r="H152">
            <v>48.7</v>
          </cell>
        </row>
        <row r="153">
          <cell r="B153" t="str">
            <v>Depósito 2 de equipos de atletismo</v>
          </cell>
          <cell r="C153" t="str">
            <v>m2</v>
          </cell>
          <cell r="D153">
            <v>1</v>
          </cell>
          <cell r="E153" t="str">
            <v>Área CAD=</v>
          </cell>
          <cell r="F153">
            <v>48.2</v>
          </cell>
          <cell r="H153">
            <v>48.2</v>
          </cell>
        </row>
        <row r="154">
          <cell r="B154" t="str">
            <v>Cuarto de maquinas 1 y 2</v>
          </cell>
          <cell r="C154" t="str">
            <v>m2</v>
          </cell>
          <cell r="D154">
            <v>1</v>
          </cell>
          <cell r="E154" t="str">
            <v>Área CAD=</v>
          </cell>
          <cell r="F154">
            <v>35</v>
          </cell>
          <cell r="H154">
            <v>35</v>
          </cell>
        </row>
        <row r="155">
          <cell r="B155" t="str">
            <v>Sauna 1 y 2</v>
          </cell>
          <cell r="C155" t="str">
            <v>m2</v>
          </cell>
          <cell r="D155">
            <v>2</v>
          </cell>
          <cell r="E155" t="str">
            <v>Área CAD=</v>
          </cell>
          <cell r="F155">
            <v>60.64</v>
          </cell>
          <cell r="H155">
            <v>121.28</v>
          </cell>
        </row>
        <row r="156">
          <cell r="B156" t="str">
            <v>SS.HH.</v>
          </cell>
          <cell r="C156" t="str">
            <v>m2</v>
          </cell>
          <cell r="D156">
            <v>2</v>
          </cell>
          <cell r="E156" t="str">
            <v>Área CAD=</v>
          </cell>
          <cell r="F156">
            <v>33</v>
          </cell>
          <cell r="H156">
            <v>66</v>
          </cell>
        </row>
        <row r="157">
          <cell r="B157" t="str">
            <v>Administración hombres y mujeres mas depósito</v>
          </cell>
          <cell r="C157" t="str">
            <v>m2</v>
          </cell>
          <cell r="D157">
            <v>2</v>
          </cell>
          <cell r="E157" t="str">
            <v>Área CAD=</v>
          </cell>
          <cell r="F157">
            <v>27.130000000000003</v>
          </cell>
          <cell r="H157">
            <v>54.260000000000005</v>
          </cell>
        </row>
        <row r="158">
          <cell r="B158" t="str">
            <v>Topico, administración y SS.HH.</v>
          </cell>
          <cell r="C158" t="str">
            <v>m2</v>
          </cell>
          <cell r="D158">
            <v>1</v>
          </cell>
          <cell r="E158" t="str">
            <v>Área CAD=</v>
          </cell>
          <cell r="F158">
            <v>42.980000000000004</v>
          </cell>
          <cell r="H158">
            <v>42.980000000000004</v>
          </cell>
        </row>
        <row r="159">
          <cell r="B159" t="str">
            <v>Doping hombres - mujeres y SS.HH.</v>
          </cell>
          <cell r="C159" t="str">
            <v>m2</v>
          </cell>
          <cell r="D159">
            <v>1</v>
          </cell>
          <cell r="E159" t="str">
            <v>Área CAD=</v>
          </cell>
          <cell r="F159">
            <v>49.7</v>
          </cell>
          <cell r="H159">
            <v>49.7</v>
          </cell>
        </row>
        <row r="160">
          <cell r="B160" t="str">
            <v>Escalera</v>
          </cell>
          <cell r="C160" t="str">
            <v>m2</v>
          </cell>
          <cell r="D160">
            <v>2</v>
          </cell>
          <cell r="E160" t="str">
            <v>Área CAD=</v>
          </cell>
          <cell r="F160">
            <v>53.02</v>
          </cell>
          <cell r="H160">
            <v>106.04</v>
          </cell>
        </row>
        <row r="161">
          <cell r="B161" t="str">
            <v>En exterior de consejeria mantenimiento y sala de personal</v>
          </cell>
          <cell r="C161" t="str">
            <v>m2</v>
          </cell>
          <cell r="D161">
            <v>1</v>
          </cell>
          <cell r="E161" t="str">
            <v>Área CAD=</v>
          </cell>
          <cell r="F161">
            <v>85.92</v>
          </cell>
          <cell r="H161">
            <v>85.92</v>
          </cell>
          <cell r="I161">
            <v>3486.3811999999998</v>
          </cell>
        </row>
        <row r="163">
          <cell r="A163" t="str">
            <v>03.04.00</v>
          </cell>
          <cell r="B163" t="str">
            <v>ELIMINACION DE MATERIAL EXCEDENTE</v>
          </cell>
        </row>
        <row r="164">
          <cell r="A164" t="str">
            <v>03.04.01</v>
          </cell>
          <cell r="B164" t="str">
            <v>ACARREO DE MATERIAL EXCEDENTE HASTA 50M</v>
          </cell>
          <cell r="D164" t="str">
            <v>Nº Veces</v>
          </cell>
          <cell r="H164" t="str">
            <v>Subtotal</v>
          </cell>
        </row>
        <row r="165">
          <cell r="B165" t="str">
            <v>Idem Partida 04.06.00. Eliminación Material Excedente</v>
          </cell>
          <cell r="C165" t="str">
            <v>m³</v>
          </cell>
          <cell r="D165">
            <v>1</v>
          </cell>
          <cell r="H165">
            <v>2766.2511090829348</v>
          </cell>
          <cell r="I165">
            <v>2766.2511090829348</v>
          </cell>
        </row>
        <row r="167">
          <cell r="A167" t="str">
            <v>03.04.02</v>
          </cell>
          <cell r="B167" t="str">
            <v>ELIMINACION MATERIAL EXCEDENTE C/MAQUINARIA</v>
          </cell>
          <cell r="D167" t="str">
            <v>Nº Veces</v>
          </cell>
          <cell r="E167" t="str">
            <v>Vol excav</v>
          </cell>
          <cell r="F167" t="str">
            <v>Vol Rell.</v>
          </cell>
          <cell r="G167" t="str">
            <v>Factor</v>
          </cell>
          <cell r="H167" t="str">
            <v>Subtotal</v>
          </cell>
        </row>
        <row r="168">
          <cell r="B168" t="str">
            <v>Excavación de zanjas</v>
          </cell>
          <cell r="C168" t="str">
            <v>m³</v>
          </cell>
          <cell r="D168">
            <v>1</v>
          </cell>
          <cell r="E168">
            <v>5501.8409999999994</v>
          </cell>
          <cell r="F168" t="str">
            <v>-</v>
          </cell>
          <cell r="G168">
            <v>1.25</v>
          </cell>
          <cell r="H168">
            <v>6877.3012499999995</v>
          </cell>
        </row>
        <row r="169">
          <cell r="B169" t="str">
            <v>Relleno con material de propio</v>
          </cell>
          <cell r="C169" t="str">
            <v>m³</v>
          </cell>
          <cell r="D169">
            <v>-1</v>
          </cell>
          <cell r="E169">
            <v>3288.8401127336519</v>
          </cell>
          <cell r="F169" t="str">
            <v>-</v>
          </cell>
          <cell r="G169">
            <v>1.25</v>
          </cell>
          <cell r="H169">
            <v>-4111.0501409170647</v>
          </cell>
          <cell r="I169">
            <v>2766.2511090829348</v>
          </cell>
        </row>
        <row r="171">
          <cell r="A171" t="str">
            <v>03.05.00</v>
          </cell>
          <cell r="B171" t="str">
            <v>MATERIAL DE BASE</v>
          </cell>
        </row>
        <row r="172">
          <cell r="A172" t="str">
            <v>03.05.01</v>
          </cell>
          <cell r="B172" t="str">
            <v>BASE DE AFIRMADO DE 4" PARA PISOS INTERIORES Y EXTERIORES</v>
          </cell>
        </row>
        <row r="173">
          <cell r="B173" t="str">
            <v xml:space="preserve">En Zotano </v>
          </cell>
          <cell r="F173" t="str">
            <v>Área CAD (m2)</v>
          </cell>
        </row>
        <row r="174">
          <cell r="B174" t="str">
            <v>Estar Tecnico Medico</v>
          </cell>
          <cell r="C174" t="str">
            <v>m2</v>
          </cell>
          <cell r="D174">
            <v>1</v>
          </cell>
          <cell r="E174" t="str">
            <v>Área CAD=</v>
          </cell>
          <cell r="F174">
            <v>23.571999999999999</v>
          </cell>
          <cell r="H174">
            <v>23.571999999999999</v>
          </cell>
        </row>
        <row r="175">
          <cell r="B175" t="str">
            <v>Sala de Hidroterapia</v>
          </cell>
          <cell r="C175" t="str">
            <v>m2</v>
          </cell>
          <cell r="D175">
            <v>1</v>
          </cell>
          <cell r="E175" t="str">
            <v>Área CAD=</v>
          </cell>
          <cell r="F175">
            <v>23.571999999999999</v>
          </cell>
          <cell r="H175">
            <v>23.571999999999999</v>
          </cell>
        </row>
        <row r="176">
          <cell r="B176" t="str">
            <v>Sala Cardiovascular</v>
          </cell>
          <cell r="C176" t="str">
            <v>m2</v>
          </cell>
          <cell r="D176">
            <v>1</v>
          </cell>
          <cell r="E176" t="str">
            <v>Área CAD=</v>
          </cell>
          <cell r="F176">
            <v>23.571999999999999</v>
          </cell>
          <cell r="H176">
            <v>23.571999999999999</v>
          </cell>
        </row>
        <row r="177">
          <cell r="B177" t="str">
            <v>Sala Parafina</v>
          </cell>
          <cell r="C177" t="str">
            <v>m2</v>
          </cell>
          <cell r="D177">
            <v>1</v>
          </cell>
          <cell r="E177" t="str">
            <v>Área CAD=</v>
          </cell>
          <cell r="F177">
            <v>23.571999999999999</v>
          </cell>
          <cell r="H177">
            <v>23.571999999999999</v>
          </cell>
        </row>
        <row r="178">
          <cell r="B178" t="str">
            <v>Sala Electromagnetismo</v>
          </cell>
          <cell r="C178" t="str">
            <v>m2</v>
          </cell>
          <cell r="D178">
            <v>1</v>
          </cell>
          <cell r="E178" t="str">
            <v>Área CAD=</v>
          </cell>
          <cell r="F178">
            <v>23.571999999999999</v>
          </cell>
          <cell r="H178">
            <v>23.571999999999999</v>
          </cell>
        </row>
        <row r="179">
          <cell r="B179" t="str">
            <v>Sala de Corriente</v>
          </cell>
          <cell r="C179" t="str">
            <v>m2</v>
          </cell>
          <cell r="D179">
            <v>1</v>
          </cell>
          <cell r="E179" t="str">
            <v>Área CAD=</v>
          </cell>
          <cell r="F179">
            <v>23.571999999999999</v>
          </cell>
          <cell r="H179">
            <v>23.571999999999999</v>
          </cell>
        </row>
        <row r="180">
          <cell r="B180" t="str">
            <v>Sala de ultrasonido</v>
          </cell>
          <cell r="C180" t="str">
            <v>m2</v>
          </cell>
          <cell r="D180">
            <v>1</v>
          </cell>
          <cell r="E180" t="str">
            <v>Área CAD=</v>
          </cell>
          <cell r="F180">
            <v>23.571999999999999</v>
          </cell>
          <cell r="H180">
            <v>23.571999999999999</v>
          </cell>
        </row>
        <row r="181">
          <cell r="B181" t="str">
            <v>Magnetoterapia</v>
          </cell>
          <cell r="C181" t="str">
            <v>m2</v>
          </cell>
          <cell r="D181">
            <v>1</v>
          </cell>
          <cell r="E181" t="str">
            <v>Área CAD=</v>
          </cell>
          <cell r="F181">
            <v>23.571999999999999</v>
          </cell>
          <cell r="H181">
            <v>23.571999999999999</v>
          </cell>
        </row>
        <row r="182">
          <cell r="B182" t="str">
            <v>Espera Ganadores y Sala de premiación</v>
          </cell>
          <cell r="C182" t="str">
            <v>m2</v>
          </cell>
          <cell r="D182">
            <v>1</v>
          </cell>
          <cell r="E182" t="str">
            <v>Área CAD=</v>
          </cell>
          <cell r="F182">
            <v>48.379999999999995</v>
          </cell>
          <cell r="H182">
            <v>48.379999999999995</v>
          </cell>
        </row>
        <row r="183">
          <cell r="B183" t="str">
            <v>Fisioterapia y Sala de Instrucciones</v>
          </cell>
          <cell r="C183" t="str">
            <v>m2</v>
          </cell>
          <cell r="D183">
            <v>2</v>
          </cell>
          <cell r="E183" t="str">
            <v>Área CAD=</v>
          </cell>
          <cell r="F183">
            <v>51.6</v>
          </cell>
          <cell r="H183">
            <v>103.2</v>
          </cell>
        </row>
        <row r="184">
          <cell r="B184" t="str">
            <v>Atletas vestidor Mujeres y hombres</v>
          </cell>
          <cell r="C184" t="str">
            <v>m2</v>
          </cell>
          <cell r="D184">
            <v>1</v>
          </cell>
          <cell r="E184" t="str">
            <v>Área CAD=</v>
          </cell>
          <cell r="F184">
            <v>25.88</v>
          </cell>
          <cell r="H184">
            <v>25.88</v>
          </cell>
        </row>
        <row r="185">
          <cell r="B185" t="str">
            <v>Estar Entrenador Mujeres y Hombres</v>
          </cell>
          <cell r="C185" t="str">
            <v>m2</v>
          </cell>
          <cell r="D185">
            <v>2</v>
          </cell>
          <cell r="E185" t="str">
            <v>Área CAD=</v>
          </cell>
          <cell r="F185">
            <v>25.79</v>
          </cell>
          <cell r="H185">
            <v>51.58</v>
          </cell>
        </row>
        <row r="186">
          <cell r="B186" t="str">
            <v>Estar Juez Hombres y Mujeres</v>
          </cell>
          <cell r="C186" t="str">
            <v>m2</v>
          </cell>
          <cell r="D186">
            <v>2</v>
          </cell>
          <cell r="E186" t="str">
            <v>Área CAD=</v>
          </cell>
          <cell r="F186">
            <v>25.79</v>
          </cell>
          <cell r="H186">
            <v>51.58</v>
          </cell>
        </row>
        <row r="187">
          <cell r="B187" t="str">
            <v>Admision Topico y pesaje</v>
          </cell>
          <cell r="C187" t="str">
            <v>m2</v>
          </cell>
          <cell r="D187">
            <v>1</v>
          </cell>
          <cell r="E187" t="str">
            <v>Área CAD=</v>
          </cell>
          <cell r="F187">
            <v>36.1</v>
          </cell>
          <cell r="H187">
            <v>36.1</v>
          </cell>
        </row>
        <row r="188">
          <cell r="B188" t="str">
            <v>Pasadizo Central (zona de Circulacion)</v>
          </cell>
          <cell r="C188" t="str">
            <v>m2</v>
          </cell>
          <cell r="D188">
            <v>1</v>
          </cell>
          <cell r="E188" t="str">
            <v>Área CAD=</v>
          </cell>
          <cell r="F188">
            <v>324.55</v>
          </cell>
          <cell r="H188">
            <v>324.55</v>
          </cell>
        </row>
        <row r="189">
          <cell r="B189" t="str">
            <v>Zona de Estiramiento</v>
          </cell>
          <cell r="C189" t="str">
            <v>m2</v>
          </cell>
          <cell r="D189">
            <v>1</v>
          </cell>
          <cell r="E189" t="str">
            <v>Área CAD=</v>
          </cell>
          <cell r="F189">
            <v>198.31</v>
          </cell>
          <cell r="H189">
            <v>198.31</v>
          </cell>
        </row>
        <row r="190">
          <cell r="B190" t="str">
            <v>Zona de Calentamiento 2</v>
          </cell>
          <cell r="C190" t="str">
            <v>m2</v>
          </cell>
          <cell r="D190">
            <v>1</v>
          </cell>
          <cell r="E190" t="str">
            <v>Área CAD=</v>
          </cell>
          <cell r="F190">
            <v>1408.63</v>
          </cell>
          <cell r="H190">
            <v>1408.63</v>
          </cell>
        </row>
        <row r="191">
          <cell r="B191" t="str">
            <v>Depósito de equipos deportivos</v>
          </cell>
          <cell r="C191" t="str">
            <v>m2</v>
          </cell>
          <cell r="D191">
            <v>1</v>
          </cell>
          <cell r="E191" t="str">
            <v>Área CAD=</v>
          </cell>
          <cell r="F191">
            <v>48.2</v>
          </cell>
          <cell r="H191">
            <v>48.2</v>
          </cell>
        </row>
        <row r="192">
          <cell r="B192" t="str">
            <v>Cuarto de maquinas 1 y 2</v>
          </cell>
          <cell r="C192" t="str">
            <v>m2</v>
          </cell>
          <cell r="D192">
            <v>1</v>
          </cell>
          <cell r="E192" t="str">
            <v>Área CAD=</v>
          </cell>
          <cell r="F192">
            <v>35</v>
          </cell>
          <cell r="H192">
            <v>35</v>
          </cell>
        </row>
        <row r="193">
          <cell r="B193" t="str">
            <v>Sauna 1 y 2</v>
          </cell>
          <cell r="C193" t="str">
            <v>m2</v>
          </cell>
          <cell r="D193">
            <v>2</v>
          </cell>
          <cell r="E193" t="str">
            <v>Área CAD=</v>
          </cell>
          <cell r="F193">
            <v>60.64</v>
          </cell>
          <cell r="H193">
            <v>121.28</v>
          </cell>
        </row>
        <row r="194">
          <cell r="B194" t="str">
            <v>SS.HH.</v>
          </cell>
          <cell r="C194" t="str">
            <v>m2</v>
          </cell>
          <cell r="D194">
            <v>2</v>
          </cell>
          <cell r="E194" t="str">
            <v>Área CAD=</v>
          </cell>
          <cell r="F194">
            <v>33</v>
          </cell>
          <cell r="H194">
            <v>66</v>
          </cell>
        </row>
        <row r="195">
          <cell r="B195" t="str">
            <v>Administración hombres y mujeres mas depósito</v>
          </cell>
          <cell r="C195" t="str">
            <v>m2</v>
          </cell>
          <cell r="D195">
            <v>2</v>
          </cell>
          <cell r="E195" t="str">
            <v>Área CAD=</v>
          </cell>
          <cell r="F195">
            <v>27.130000000000003</v>
          </cell>
          <cell r="H195">
            <v>54.260000000000005</v>
          </cell>
        </row>
        <row r="196">
          <cell r="B196" t="str">
            <v>Topico, administración y SS.HH.</v>
          </cell>
          <cell r="C196" t="str">
            <v>m2</v>
          </cell>
          <cell r="D196">
            <v>1</v>
          </cell>
          <cell r="E196" t="str">
            <v>Área CAD=</v>
          </cell>
          <cell r="F196">
            <v>42.980000000000004</v>
          </cell>
          <cell r="H196">
            <v>42.980000000000004</v>
          </cell>
        </row>
        <row r="197">
          <cell r="B197" t="str">
            <v>Escalera</v>
          </cell>
          <cell r="C197" t="str">
            <v>m2</v>
          </cell>
          <cell r="D197">
            <v>2</v>
          </cell>
          <cell r="E197" t="str">
            <v>Área CAD=</v>
          </cell>
          <cell r="F197">
            <v>29.7</v>
          </cell>
          <cell r="H197">
            <v>59.4</v>
          </cell>
        </row>
        <row r="198">
          <cell r="B198" t="str">
            <v>En exterior de consejeria mantenimiento y sala de personal</v>
          </cell>
          <cell r="C198" t="str">
            <v>m2</v>
          </cell>
          <cell r="D198">
            <v>1</v>
          </cell>
          <cell r="E198" t="str">
            <v>Área CAD=</v>
          </cell>
          <cell r="F198">
            <v>85.92</v>
          </cell>
          <cell r="H198">
            <v>85.92</v>
          </cell>
          <cell r="I198">
            <v>2949.8260000000005</v>
          </cell>
        </row>
        <row r="200">
          <cell r="A200" t="str">
            <v>03.05.02</v>
          </cell>
          <cell r="B200" t="str">
            <v>BASE DE HORMIGON DE 4" PARA GRADERIA SOBRE TERRENO</v>
          </cell>
        </row>
        <row r="201">
          <cell r="B201" t="str">
            <v>Area de Tribunas sobre terreno</v>
          </cell>
          <cell r="C201" t="str">
            <v>m2</v>
          </cell>
          <cell r="D201">
            <v>1</v>
          </cell>
          <cell r="E201" t="str">
            <v>Área CAD=</v>
          </cell>
          <cell r="F201">
            <v>655.1</v>
          </cell>
          <cell r="H201">
            <v>656.1</v>
          </cell>
          <cell r="I201">
            <v>656.1</v>
          </cell>
        </row>
        <row r="203">
          <cell r="A203" t="str">
            <v>03.05.03</v>
          </cell>
          <cell r="B203" t="str">
            <v>BASE GRANULAR, E=10 CM. EN PISTA ATLETICA</v>
          </cell>
          <cell r="C203" t="str">
            <v>m2</v>
          </cell>
          <cell r="D203">
            <v>1</v>
          </cell>
          <cell r="E203" t="str">
            <v>Area CAD=</v>
          </cell>
          <cell r="F203">
            <v>4385.83</v>
          </cell>
          <cell r="H203">
            <v>4386.83</v>
          </cell>
          <cell r="I203">
            <v>4386.83</v>
          </cell>
        </row>
        <row r="205">
          <cell r="A205" t="str">
            <v>03.05.04</v>
          </cell>
          <cell r="B205" t="str">
            <v>BASE DE ARENA, E=10 CM. EN PISTA ATLETICA</v>
          </cell>
          <cell r="C205" t="str">
            <v>m2</v>
          </cell>
          <cell r="D205">
            <v>1</v>
          </cell>
          <cell r="E205" t="str">
            <v>Area CAD=</v>
          </cell>
          <cell r="F205">
            <v>4385.83</v>
          </cell>
          <cell r="H205">
            <v>4386.83</v>
          </cell>
          <cell r="I205">
            <v>4386.83</v>
          </cell>
        </row>
        <row r="207">
          <cell r="A207" t="str">
            <v>04.00.00</v>
          </cell>
          <cell r="B207" t="str">
            <v>CONCRETO SIMPLE</v>
          </cell>
        </row>
        <row r="208">
          <cell r="A208" t="str">
            <v>04.01.00</v>
          </cell>
          <cell r="B208" t="str">
            <v>SOLADOS</v>
          </cell>
        </row>
        <row r="209">
          <cell r="A209" t="str">
            <v>04.01.01</v>
          </cell>
          <cell r="B209" t="str">
            <v>SOLADO EN VIGAS DE CIMENTACIÓN MEZCLA 1:12 C:H+30%PG</v>
          </cell>
          <cell r="C209" t="str">
            <v>m2</v>
          </cell>
          <cell r="D209">
            <v>1</v>
          </cell>
          <cell r="E209">
            <v>957.49999999999977</v>
          </cell>
          <cell r="F209">
            <v>0.4</v>
          </cell>
          <cell r="H209">
            <v>382.99999999999994</v>
          </cell>
          <cell r="I209">
            <v>382.99999999999994</v>
          </cell>
        </row>
        <row r="210">
          <cell r="A210" t="str">
            <v>04.01.02</v>
          </cell>
          <cell r="B210" t="str">
            <v>SOLADO EN  GRADERIA SOBRE TERRENO MEZCLA 1:12 C:H+30%PG</v>
          </cell>
          <cell r="C210" t="str">
            <v>m2</v>
          </cell>
          <cell r="D210">
            <v>1</v>
          </cell>
          <cell r="E210" t="str">
            <v>Area =</v>
          </cell>
          <cell r="F210">
            <v>655.1</v>
          </cell>
          <cell r="H210">
            <v>655.1</v>
          </cell>
          <cell r="I210">
            <v>655.1</v>
          </cell>
        </row>
        <row r="212">
          <cell r="A212" t="str">
            <v>04.01.03</v>
          </cell>
          <cell r="B212" t="str">
            <v>SOLADO EN  ZAPATAS MEZCLA 1:12 C:H+30%PG</v>
          </cell>
          <cell r="C212" t="str">
            <v>m2</v>
          </cell>
        </row>
        <row r="213">
          <cell r="B213" t="str">
            <v xml:space="preserve">Zapatas </v>
          </cell>
        </row>
        <row r="214">
          <cell r="B214" t="str">
            <v>Z-1 En eje A eje 8-36</v>
          </cell>
          <cell r="C214" t="str">
            <v>m3</v>
          </cell>
          <cell r="D214">
            <v>28</v>
          </cell>
          <cell r="E214">
            <v>2.5</v>
          </cell>
          <cell r="F214">
            <v>2.5</v>
          </cell>
          <cell r="H214">
            <v>175</v>
          </cell>
        </row>
        <row r="215">
          <cell r="B215" t="str">
            <v>Z-2 En eje B eje 8-36</v>
          </cell>
          <cell r="C215" t="str">
            <v>m3</v>
          </cell>
          <cell r="D215">
            <v>28</v>
          </cell>
          <cell r="E215">
            <v>5.75</v>
          </cell>
          <cell r="F215">
            <v>2.5</v>
          </cell>
          <cell r="H215">
            <v>402.5</v>
          </cell>
        </row>
        <row r="216">
          <cell r="B216" t="str">
            <v>Z-3 En eje C en eje 7 y eje 37</v>
          </cell>
          <cell r="C216" t="str">
            <v>m3</v>
          </cell>
          <cell r="D216">
            <v>1</v>
          </cell>
          <cell r="E216">
            <v>2</v>
          </cell>
          <cell r="F216">
            <v>2</v>
          </cell>
          <cell r="H216">
            <v>4</v>
          </cell>
        </row>
        <row r="217">
          <cell r="B217" t="str">
            <v>Z-4 En eje C entre ejes 2-6 y ejes 30-37</v>
          </cell>
          <cell r="C217" t="str">
            <v>m3</v>
          </cell>
          <cell r="D217">
            <v>14</v>
          </cell>
          <cell r="E217">
            <v>1.8</v>
          </cell>
          <cell r="F217">
            <v>1.8</v>
          </cell>
          <cell r="H217">
            <v>45.36</v>
          </cell>
          <cell r="I217">
            <v>626.86</v>
          </cell>
        </row>
        <row r="219">
          <cell r="A219" t="str">
            <v>04.02.00</v>
          </cell>
          <cell r="B219" t="str">
            <v>SUBCIMIENTOS Y SUBZAPATAS</v>
          </cell>
        </row>
        <row r="220">
          <cell r="A220" t="str">
            <v>04.02.01</v>
          </cell>
          <cell r="B220" t="str">
            <v>Subcimientos y subzapatas mezcla 1:12 C:H. + 30%  P.G.</v>
          </cell>
          <cell r="C220" t="str">
            <v>m3</v>
          </cell>
        </row>
        <row r="221">
          <cell r="B221" t="str">
            <v xml:space="preserve">Sub Zapatas </v>
          </cell>
        </row>
        <row r="222">
          <cell r="B222" t="str">
            <v>Z-1 En eje A eje 8-36</v>
          </cell>
          <cell r="C222" t="str">
            <v>m3</v>
          </cell>
          <cell r="D222">
            <v>28</v>
          </cell>
          <cell r="E222">
            <v>2.5</v>
          </cell>
          <cell r="F222">
            <v>2.5</v>
          </cell>
          <cell r="G222">
            <v>0.2</v>
          </cell>
          <cell r="H222">
            <v>35</v>
          </cell>
        </row>
        <row r="223">
          <cell r="B223" t="str">
            <v>Z-2 En eje B eje 8-36</v>
          </cell>
          <cell r="C223" t="str">
            <v>m3</v>
          </cell>
          <cell r="D223">
            <v>28</v>
          </cell>
          <cell r="E223">
            <v>5.75</v>
          </cell>
          <cell r="F223">
            <v>2.5</v>
          </cell>
          <cell r="G223">
            <v>0.2</v>
          </cell>
          <cell r="H223">
            <v>80.5</v>
          </cell>
        </row>
        <row r="224">
          <cell r="B224" t="str">
            <v>Z-3 En eje C en eje 7 y eje 37</v>
          </cell>
          <cell r="C224" t="str">
            <v>m3</v>
          </cell>
          <cell r="D224">
            <v>1</v>
          </cell>
          <cell r="E224">
            <v>2</v>
          </cell>
          <cell r="F224">
            <v>2</v>
          </cell>
          <cell r="G224">
            <v>0.2</v>
          </cell>
          <cell r="H224">
            <v>0.8</v>
          </cell>
        </row>
        <row r="225">
          <cell r="B225" t="str">
            <v>Z-4 En eje C entre ejes 2-6 y ejes 30-37</v>
          </cell>
          <cell r="C225" t="str">
            <v>m3</v>
          </cell>
          <cell r="D225">
            <v>14</v>
          </cell>
          <cell r="E225">
            <v>1.8</v>
          </cell>
          <cell r="F225">
            <v>1.8</v>
          </cell>
          <cell r="G225">
            <v>0.2</v>
          </cell>
          <cell r="H225">
            <v>9.072000000000001</v>
          </cell>
        </row>
        <row r="226">
          <cell r="B226" t="str">
            <v xml:space="preserve">Sub Cimentos </v>
          </cell>
        </row>
        <row r="227">
          <cell r="B227" t="str">
            <v xml:space="preserve">Eje C entre ejes (9 - 13) </v>
          </cell>
          <cell r="C227" t="str">
            <v>m3</v>
          </cell>
          <cell r="D227">
            <v>4</v>
          </cell>
          <cell r="E227">
            <v>6.74</v>
          </cell>
          <cell r="F227">
            <v>0.7</v>
          </cell>
          <cell r="G227">
            <v>0.2</v>
          </cell>
          <cell r="H227">
            <v>3.7744</v>
          </cell>
        </row>
        <row r="228">
          <cell r="B228" t="str">
            <v xml:space="preserve">Eje C entre ejes (13 - 14 Y 24-35) </v>
          </cell>
          <cell r="C228" t="str">
            <v>m3</v>
          </cell>
          <cell r="D228">
            <v>2</v>
          </cell>
          <cell r="E228">
            <v>5.57</v>
          </cell>
          <cell r="F228">
            <v>0.7</v>
          </cell>
          <cell r="G228">
            <v>0.2</v>
          </cell>
          <cell r="H228">
            <v>1.5596000000000001</v>
          </cell>
        </row>
        <row r="229">
          <cell r="B229" t="str">
            <v xml:space="preserve">Eje C entre ejes (14 - 24) </v>
          </cell>
          <cell r="C229" t="str">
            <v>m3</v>
          </cell>
          <cell r="D229">
            <v>10</v>
          </cell>
          <cell r="E229">
            <v>6.9</v>
          </cell>
          <cell r="F229">
            <v>0.7</v>
          </cell>
          <cell r="G229">
            <v>0.2</v>
          </cell>
          <cell r="H229">
            <v>9.66</v>
          </cell>
        </row>
        <row r="230">
          <cell r="B230" t="str">
            <v>Eje 9, 10, 11, 12, 13 entre ejes C-D</v>
          </cell>
          <cell r="C230" t="str">
            <v>m3</v>
          </cell>
          <cell r="D230">
            <v>5</v>
          </cell>
          <cell r="E230">
            <v>6.7</v>
          </cell>
          <cell r="F230">
            <v>0.7</v>
          </cell>
          <cell r="G230">
            <v>0.2</v>
          </cell>
          <cell r="H230">
            <v>4.6900000000000004</v>
          </cell>
        </row>
        <row r="231">
          <cell r="B231" t="str">
            <v>Ejes 14,16, 17, 18, 20, 21, 22, 23, 24, 25 entre ejes C-D</v>
          </cell>
          <cell r="C231" t="str">
            <v>m3</v>
          </cell>
          <cell r="D231">
            <v>10</v>
          </cell>
          <cell r="E231">
            <v>6.75</v>
          </cell>
          <cell r="F231">
            <v>0.7</v>
          </cell>
          <cell r="G231">
            <v>0.2</v>
          </cell>
          <cell r="H231">
            <v>9.4500000000000011</v>
          </cell>
        </row>
        <row r="232">
          <cell r="B232" t="str">
            <v>Eje 25 entre ejes A-B</v>
          </cell>
          <cell r="C232" t="str">
            <v>m3</v>
          </cell>
          <cell r="D232">
            <v>1</v>
          </cell>
          <cell r="E232">
            <v>6.45</v>
          </cell>
          <cell r="F232">
            <v>0.7</v>
          </cell>
          <cell r="G232">
            <v>0.2</v>
          </cell>
          <cell r="H232">
            <v>0.90300000000000002</v>
          </cell>
        </row>
        <row r="233">
          <cell r="B233" t="str">
            <v>Ejes 9', 10' y 11' entre ejes C-D</v>
          </cell>
          <cell r="C233" t="str">
            <v>m3</v>
          </cell>
          <cell r="D233">
            <v>3</v>
          </cell>
          <cell r="E233">
            <v>6.1</v>
          </cell>
          <cell r="F233">
            <v>0.7</v>
          </cell>
          <cell r="G233">
            <v>0.2</v>
          </cell>
          <cell r="H233">
            <v>2.5619999999999994</v>
          </cell>
        </row>
        <row r="234">
          <cell r="B234" t="str">
            <v xml:space="preserve">Eje C' entre ejes (9 - 12) </v>
          </cell>
          <cell r="C234" t="str">
            <v>m3</v>
          </cell>
          <cell r="D234">
            <v>3</v>
          </cell>
          <cell r="E234">
            <v>3.85</v>
          </cell>
          <cell r="F234">
            <v>0.7</v>
          </cell>
          <cell r="G234">
            <v>0.2</v>
          </cell>
          <cell r="H234">
            <v>1.6170000000000002</v>
          </cell>
        </row>
        <row r="235">
          <cell r="B235" t="str">
            <v>Ejes 14' y 19' entre ejes C-D</v>
          </cell>
          <cell r="C235" t="str">
            <v>m3</v>
          </cell>
          <cell r="D235">
            <v>2</v>
          </cell>
          <cell r="E235">
            <v>5.42</v>
          </cell>
          <cell r="F235">
            <v>0.7</v>
          </cell>
          <cell r="G235">
            <v>0.2</v>
          </cell>
          <cell r="H235">
            <v>1.5175999999999998</v>
          </cell>
        </row>
        <row r="236">
          <cell r="B236" t="str">
            <v>Ejes 16', 17', 22' y23' entre ejes C-D</v>
          </cell>
          <cell r="C236" t="str">
            <v>m3</v>
          </cell>
          <cell r="D236">
            <v>4</v>
          </cell>
          <cell r="E236">
            <v>7.23</v>
          </cell>
          <cell r="F236">
            <v>0.7</v>
          </cell>
          <cell r="G236">
            <v>0.2</v>
          </cell>
          <cell r="H236">
            <v>4.0488</v>
          </cell>
        </row>
        <row r="237">
          <cell r="B237" t="str">
            <v>Eje 24' entre ejes C-D</v>
          </cell>
          <cell r="C237" t="str">
            <v>m3</v>
          </cell>
          <cell r="D237">
            <v>1</v>
          </cell>
          <cell r="E237">
            <v>3.2</v>
          </cell>
          <cell r="F237">
            <v>0.7</v>
          </cell>
          <cell r="G237">
            <v>0.2</v>
          </cell>
          <cell r="H237">
            <v>0.44799999999999995</v>
          </cell>
        </row>
        <row r="238">
          <cell r="B238" t="str">
            <v>Cimentación de escalera</v>
          </cell>
          <cell r="C238" t="str">
            <v>m3</v>
          </cell>
          <cell r="D238">
            <v>2</v>
          </cell>
          <cell r="E238">
            <v>2.0499999999999998</v>
          </cell>
          <cell r="F238">
            <v>0.8</v>
          </cell>
          <cell r="G238">
            <v>0.2</v>
          </cell>
          <cell r="H238">
            <v>0.65600000000000003</v>
          </cell>
        </row>
        <row r="239">
          <cell r="B239" t="str">
            <v>Eje 36 entre ejes A-D</v>
          </cell>
          <cell r="C239" t="str">
            <v>m3</v>
          </cell>
          <cell r="D239">
            <v>1</v>
          </cell>
          <cell r="E239">
            <v>15.7</v>
          </cell>
          <cell r="F239">
            <v>0.7</v>
          </cell>
          <cell r="G239">
            <v>0.2</v>
          </cell>
          <cell r="H239">
            <v>2.198</v>
          </cell>
        </row>
        <row r="240">
          <cell r="B240" t="str">
            <v>Eje B entre ejes 8 - 25</v>
          </cell>
          <cell r="C240" t="str">
            <v>m3</v>
          </cell>
          <cell r="D240">
            <v>1</v>
          </cell>
          <cell r="E240">
            <v>101.64</v>
          </cell>
          <cell r="F240">
            <v>0.7</v>
          </cell>
          <cell r="G240">
            <v>0.2</v>
          </cell>
          <cell r="H240">
            <v>14.2296</v>
          </cell>
        </row>
        <row r="241">
          <cell r="B241" t="str">
            <v>Eje A entre ejes 25 - 36</v>
          </cell>
          <cell r="C241" t="str">
            <v>m3</v>
          </cell>
          <cell r="D241">
            <v>1</v>
          </cell>
          <cell r="E241">
            <v>86.88</v>
          </cell>
          <cell r="F241">
            <v>0.7</v>
          </cell>
          <cell r="G241">
            <v>0.2</v>
          </cell>
          <cell r="H241">
            <v>12.1632</v>
          </cell>
        </row>
        <row r="242">
          <cell r="B242" t="str">
            <v>Eje C' entre ejes 13 y 14 (estar y fisioterapia)</v>
          </cell>
          <cell r="C242" t="str">
            <v>m3</v>
          </cell>
          <cell r="D242">
            <v>1</v>
          </cell>
          <cell r="E242">
            <v>5.6</v>
          </cell>
          <cell r="F242">
            <v>0.7</v>
          </cell>
          <cell r="G242">
            <v>0.2</v>
          </cell>
          <cell r="H242">
            <v>0.78399999999999992</v>
          </cell>
        </row>
        <row r="243">
          <cell r="B243" t="str">
            <v>Entre ejes C-D y 16'-17' , 22'-23' (vestidor hombres y mujeres)</v>
          </cell>
          <cell r="C243" t="str">
            <v>m3</v>
          </cell>
          <cell r="D243">
            <v>2</v>
          </cell>
          <cell r="E243">
            <v>6</v>
          </cell>
          <cell r="F243">
            <v>0.7</v>
          </cell>
          <cell r="G243">
            <v>0.2</v>
          </cell>
          <cell r="H243">
            <v>1.6799999999999997</v>
          </cell>
        </row>
        <row r="244">
          <cell r="B244" t="str">
            <v>Entre ejes C - D y 20 - 21 (estar y fisioterapia)</v>
          </cell>
          <cell r="C244" t="str">
            <v>m3</v>
          </cell>
          <cell r="D244">
            <v>1</v>
          </cell>
          <cell r="E244">
            <v>6.6</v>
          </cell>
          <cell r="F244">
            <v>0.7</v>
          </cell>
          <cell r="G244">
            <v>0.2</v>
          </cell>
          <cell r="H244">
            <v>0.92399999999999993</v>
          </cell>
        </row>
        <row r="245">
          <cell r="B245" t="str">
            <v>Entre ejes C - D y 24 - 25 (doping)</v>
          </cell>
          <cell r="C245" t="str">
            <v>m3</v>
          </cell>
          <cell r="D245">
            <v>1</v>
          </cell>
          <cell r="E245">
            <v>5.6</v>
          </cell>
          <cell r="F245">
            <v>0.7</v>
          </cell>
          <cell r="G245">
            <v>0.2</v>
          </cell>
          <cell r="H245">
            <v>0.78399999999999992</v>
          </cell>
        </row>
        <row r="246">
          <cell r="B246" t="str">
            <v>En zona de estacionamiento</v>
          </cell>
        </row>
        <row r="247">
          <cell r="B247" t="str">
            <v>Eje A entre ejes 8 - 13, 16 - 17, 21 - 22, 24 - 25</v>
          </cell>
          <cell r="C247" t="str">
            <v>m3</v>
          </cell>
          <cell r="D247">
            <v>1</v>
          </cell>
          <cell r="E247">
            <v>58.87</v>
          </cell>
          <cell r="F247">
            <v>0.7</v>
          </cell>
          <cell r="G247">
            <v>0.2</v>
          </cell>
          <cell r="H247">
            <v>8.2417999999999996</v>
          </cell>
        </row>
        <row r="248">
          <cell r="B248" t="str">
            <v>Eje A' entre ejes 9 - 13 y  24 - 25</v>
          </cell>
          <cell r="C248" t="str">
            <v>m3</v>
          </cell>
          <cell r="D248">
            <v>1</v>
          </cell>
          <cell r="E248">
            <v>18.670000000000002</v>
          </cell>
          <cell r="F248">
            <v>0.7</v>
          </cell>
          <cell r="G248">
            <v>0.2</v>
          </cell>
          <cell r="H248">
            <v>2.6138000000000003</v>
          </cell>
        </row>
        <row r="249">
          <cell r="B249" t="str">
            <v>Entre ejes A - B y 23 - 24 (ss.hh, doping hombres y mujeres)</v>
          </cell>
          <cell r="C249" t="str">
            <v>m3</v>
          </cell>
          <cell r="D249">
            <v>1</v>
          </cell>
          <cell r="E249">
            <v>30.15</v>
          </cell>
          <cell r="F249">
            <v>0.7</v>
          </cell>
          <cell r="G249">
            <v>0.2</v>
          </cell>
          <cell r="H249">
            <v>4.2209999999999992</v>
          </cell>
        </row>
        <row r="250">
          <cell r="B250" t="str">
            <v>Eje 9, 10, 11, 12, 13, 24, 25 entre ejes A-B</v>
          </cell>
          <cell r="C250" t="str">
            <v>m3</v>
          </cell>
          <cell r="D250">
            <v>7</v>
          </cell>
          <cell r="E250">
            <v>6.45</v>
          </cell>
          <cell r="F250">
            <v>0.7</v>
          </cell>
          <cell r="G250">
            <v>0.2</v>
          </cell>
          <cell r="H250">
            <v>6.3209999999999997</v>
          </cell>
        </row>
        <row r="251">
          <cell r="B251" t="str">
            <v>Ejes 8', 9', 10', 11', 12' entre ejes A-B</v>
          </cell>
          <cell r="C251" t="str">
            <v>m3</v>
          </cell>
          <cell r="D251">
            <v>5</v>
          </cell>
          <cell r="E251">
            <v>6.9</v>
          </cell>
          <cell r="F251">
            <v>0.7</v>
          </cell>
          <cell r="G251">
            <v>0.2</v>
          </cell>
          <cell r="H251">
            <v>4.83</v>
          </cell>
        </row>
        <row r="252">
          <cell r="B252" t="str">
            <v>Eje 24'  entre ejes A-B</v>
          </cell>
          <cell r="C252" t="str">
            <v>m3</v>
          </cell>
          <cell r="D252">
            <v>1</v>
          </cell>
          <cell r="E252">
            <v>3.25</v>
          </cell>
          <cell r="F252">
            <v>0.7</v>
          </cell>
          <cell r="G252">
            <v>0.2</v>
          </cell>
          <cell r="H252">
            <v>0.45500000000000002</v>
          </cell>
          <cell r="I252">
            <v>225.7038</v>
          </cell>
        </row>
        <row r="254">
          <cell r="A254" t="str">
            <v>04.03.00</v>
          </cell>
          <cell r="B254" t="str">
            <v>CIMIENTOS</v>
          </cell>
        </row>
        <row r="255">
          <cell r="A255" t="str">
            <v>04.03.01</v>
          </cell>
          <cell r="B255" t="str">
            <v>CIMIENTOS CORRIDOS  F'C=140 KG/CM2+30% P.G.</v>
          </cell>
          <cell r="C255" t="str">
            <v>m3</v>
          </cell>
        </row>
        <row r="256">
          <cell r="B256" t="str">
            <v>Cimentación (En Zotano)</v>
          </cell>
        </row>
        <row r="257">
          <cell r="B257" t="str">
            <v xml:space="preserve">Eje C entre ejes (9 - 13) </v>
          </cell>
          <cell r="C257" t="str">
            <v>m3</v>
          </cell>
          <cell r="D257">
            <v>4</v>
          </cell>
          <cell r="E257">
            <v>6.74</v>
          </cell>
          <cell r="F257">
            <v>0.6</v>
          </cell>
          <cell r="G257">
            <v>0.7</v>
          </cell>
          <cell r="H257">
            <v>11.323199999999998</v>
          </cell>
        </row>
        <row r="258">
          <cell r="B258" t="str">
            <v xml:space="preserve">Eje C entre ejes (13 - 14 Y 24-35) </v>
          </cell>
          <cell r="C258" t="str">
            <v>m3</v>
          </cell>
          <cell r="D258">
            <v>2</v>
          </cell>
          <cell r="E258">
            <v>5.57</v>
          </cell>
          <cell r="F258">
            <v>0.6</v>
          </cell>
          <cell r="G258">
            <v>0.7</v>
          </cell>
          <cell r="H258">
            <v>4.6787999999999998</v>
          </cell>
        </row>
        <row r="259">
          <cell r="B259" t="str">
            <v xml:space="preserve">Eje C entre ejes (14 - 24) </v>
          </cell>
          <cell r="C259" t="str">
            <v>m3</v>
          </cell>
          <cell r="D259">
            <v>10</v>
          </cell>
          <cell r="E259">
            <v>6.9</v>
          </cell>
          <cell r="F259">
            <v>0.6</v>
          </cell>
          <cell r="G259">
            <v>0.7</v>
          </cell>
          <cell r="H259">
            <v>28.979999999999997</v>
          </cell>
        </row>
        <row r="260">
          <cell r="B260" t="str">
            <v>Eje 9, 10, 11, 12, 13 entre ejes C-D</v>
          </cell>
          <cell r="C260" t="str">
            <v>m3</v>
          </cell>
          <cell r="D260">
            <v>5</v>
          </cell>
          <cell r="E260">
            <v>6.7</v>
          </cell>
          <cell r="F260">
            <v>0.6</v>
          </cell>
          <cell r="G260">
            <v>0.7</v>
          </cell>
          <cell r="H260">
            <v>14.069999999999997</v>
          </cell>
        </row>
        <row r="261">
          <cell r="B261" t="str">
            <v>Ejes 14,16, 17, 18, 20, 21, 22, 23, 24, 25 entre ejes C-D</v>
          </cell>
          <cell r="C261" t="str">
            <v>m3</v>
          </cell>
          <cell r="D261">
            <v>10</v>
          </cell>
          <cell r="E261">
            <v>6.75</v>
          </cell>
          <cell r="F261">
            <v>0.6</v>
          </cell>
          <cell r="G261">
            <v>0.7</v>
          </cell>
          <cell r="H261">
            <v>28.349999999999998</v>
          </cell>
        </row>
        <row r="262">
          <cell r="B262" t="str">
            <v>Eje 25 entre ejes A-B</v>
          </cell>
          <cell r="C262" t="str">
            <v>m3</v>
          </cell>
          <cell r="D262">
            <v>1</v>
          </cell>
          <cell r="E262">
            <v>6.45</v>
          </cell>
          <cell r="F262">
            <v>0.6</v>
          </cell>
          <cell r="G262">
            <v>0.7</v>
          </cell>
          <cell r="H262">
            <v>2.7090000000000001</v>
          </cell>
        </row>
        <row r="263">
          <cell r="B263" t="str">
            <v>Ejes 9', 10' y 11' entre ejes C-D</v>
          </cell>
          <cell r="C263" t="str">
            <v>m3</v>
          </cell>
          <cell r="D263">
            <v>3</v>
          </cell>
          <cell r="E263">
            <v>6.1</v>
          </cell>
          <cell r="F263">
            <v>0.6</v>
          </cell>
          <cell r="G263">
            <v>0.7</v>
          </cell>
          <cell r="H263">
            <v>7.6859999999999982</v>
          </cell>
        </row>
        <row r="264">
          <cell r="B264" t="str">
            <v xml:space="preserve">Eje C' entre ejes (9 - 12) </v>
          </cell>
          <cell r="C264" t="str">
            <v>m3</v>
          </cell>
          <cell r="D264">
            <v>3</v>
          </cell>
          <cell r="E264">
            <v>3.85</v>
          </cell>
          <cell r="F264">
            <v>0.6</v>
          </cell>
          <cell r="G264">
            <v>0.7</v>
          </cell>
          <cell r="H264">
            <v>4.851</v>
          </cell>
        </row>
        <row r="265">
          <cell r="B265" t="str">
            <v>Ejes 14' y 19' entre ejes C-D</v>
          </cell>
          <cell r="C265" t="str">
            <v>m3</v>
          </cell>
          <cell r="D265">
            <v>2</v>
          </cell>
          <cell r="E265">
            <v>5.42</v>
          </cell>
          <cell r="F265">
            <v>0.6</v>
          </cell>
          <cell r="G265">
            <v>0.7</v>
          </cell>
          <cell r="H265">
            <v>4.5527999999999995</v>
          </cell>
        </row>
        <row r="266">
          <cell r="B266" t="str">
            <v>Ejes 16', 17', 22' y23' entre ejes C-D</v>
          </cell>
          <cell r="C266" t="str">
            <v>m3</v>
          </cell>
          <cell r="D266">
            <v>4</v>
          </cell>
          <cell r="E266">
            <v>7.23</v>
          </cell>
          <cell r="F266">
            <v>0.6</v>
          </cell>
          <cell r="G266">
            <v>0.7</v>
          </cell>
          <cell r="H266">
            <v>12.1464</v>
          </cell>
        </row>
        <row r="267">
          <cell r="B267" t="str">
            <v>Eje 24' entre ejes C-D</v>
          </cell>
          <cell r="C267" t="str">
            <v>m3</v>
          </cell>
          <cell r="D267">
            <v>1</v>
          </cell>
          <cell r="E267">
            <v>3.2</v>
          </cell>
          <cell r="F267">
            <v>0.6</v>
          </cell>
          <cell r="G267">
            <v>0.7</v>
          </cell>
          <cell r="H267">
            <v>1.3439999999999999</v>
          </cell>
        </row>
        <row r="268">
          <cell r="B268" t="str">
            <v>Cimentación de escalera</v>
          </cell>
          <cell r="C268" t="str">
            <v>m3</v>
          </cell>
          <cell r="D268">
            <v>2</v>
          </cell>
          <cell r="E268">
            <v>2.0499999999999998</v>
          </cell>
          <cell r="F268">
            <v>0.8</v>
          </cell>
          <cell r="G268">
            <v>0.8</v>
          </cell>
          <cell r="H268">
            <v>2.6240000000000001</v>
          </cell>
        </row>
        <row r="269">
          <cell r="B269" t="str">
            <v>Eje 36 entre ejes A-D</v>
          </cell>
          <cell r="C269" t="str">
            <v>m3</v>
          </cell>
          <cell r="D269">
            <v>1</v>
          </cell>
          <cell r="E269">
            <v>15.7</v>
          </cell>
          <cell r="F269">
            <v>0.6</v>
          </cell>
          <cell r="G269">
            <v>0.7</v>
          </cell>
          <cell r="H269">
            <v>6.5939999999999994</v>
          </cell>
        </row>
        <row r="270">
          <cell r="B270" t="str">
            <v>Eje B entre ejes 8 - 25</v>
          </cell>
          <cell r="C270" t="str">
            <v>m3</v>
          </cell>
          <cell r="D270">
            <v>1</v>
          </cell>
          <cell r="E270">
            <v>101.64</v>
          </cell>
          <cell r="F270">
            <v>0.6</v>
          </cell>
          <cell r="G270">
            <v>0.7</v>
          </cell>
          <cell r="H270">
            <v>42.688799999999993</v>
          </cell>
        </row>
        <row r="271">
          <cell r="B271" t="str">
            <v>Eje A entre ejes 25 - 36</v>
          </cell>
          <cell r="C271" t="str">
            <v>m3</v>
          </cell>
          <cell r="D271">
            <v>1</v>
          </cell>
          <cell r="E271">
            <v>86.88</v>
          </cell>
          <cell r="F271">
            <v>0.6</v>
          </cell>
          <cell r="G271">
            <v>0.7</v>
          </cell>
          <cell r="H271">
            <v>36.489599999999996</v>
          </cell>
        </row>
        <row r="272">
          <cell r="B272" t="str">
            <v>Eje C' entre ejes 13 y 14 (estar y fisioterapia)</v>
          </cell>
          <cell r="C272" t="str">
            <v>m3</v>
          </cell>
          <cell r="D272">
            <v>1</v>
          </cell>
          <cell r="E272">
            <v>5.6</v>
          </cell>
          <cell r="F272">
            <v>0.6</v>
          </cell>
          <cell r="G272">
            <v>0.7</v>
          </cell>
          <cell r="H272">
            <v>2.3519999999999999</v>
          </cell>
        </row>
        <row r="273">
          <cell r="B273" t="str">
            <v>Entre ejes C-D y 16'-17' , 22'-23' (vestidor hombres y mujeres)</v>
          </cell>
          <cell r="C273" t="str">
            <v>m3</v>
          </cell>
          <cell r="D273">
            <v>2</v>
          </cell>
          <cell r="E273">
            <v>6</v>
          </cell>
          <cell r="F273">
            <v>0.6</v>
          </cell>
          <cell r="G273">
            <v>0.7</v>
          </cell>
          <cell r="H273">
            <v>5.0399999999999991</v>
          </cell>
        </row>
        <row r="274">
          <cell r="B274" t="str">
            <v>Entre ejes C - D y 20 - 21 (estar y fisioterapia)</v>
          </cell>
          <cell r="C274" t="str">
            <v>m3</v>
          </cell>
          <cell r="D274">
            <v>1</v>
          </cell>
          <cell r="E274">
            <v>6.6</v>
          </cell>
          <cell r="F274">
            <v>0.6</v>
          </cell>
          <cell r="G274">
            <v>0.7</v>
          </cell>
          <cell r="H274">
            <v>2.7719999999999994</v>
          </cell>
        </row>
        <row r="275">
          <cell r="B275" t="str">
            <v>Entre ejes C - D y 24 - 25 (doping)</v>
          </cell>
          <cell r="C275" t="str">
            <v>m3</v>
          </cell>
          <cell r="D275">
            <v>1</v>
          </cell>
          <cell r="E275">
            <v>5.6</v>
          </cell>
          <cell r="F275">
            <v>0.6</v>
          </cell>
          <cell r="G275">
            <v>0.7</v>
          </cell>
          <cell r="H275">
            <v>2.3519999999999999</v>
          </cell>
        </row>
        <row r="276">
          <cell r="B276" t="str">
            <v>En zona de estacionamiento</v>
          </cell>
        </row>
        <row r="277">
          <cell r="B277" t="str">
            <v>Eje A entre ejes 8 - 13, 16 - 17, 21 - 22, 24 - 25</v>
          </cell>
          <cell r="C277" t="str">
            <v>m3</v>
          </cell>
          <cell r="D277">
            <v>1</v>
          </cell>
          <cell r="E277">
            <v>58.87</v>
          </cell>
          <cell r="F277">
            <v>0.6</v>
          </cell>
          <cell r="G277">
            <v>0.7</v>
          </cell>
          <cell r="H277">
            <v>24.725399999999997</v>
          </cell>
        </row>
        <row r="278">
          <cell r="B278" t="str">
            <v>Eje A' entre ejes 9 - 13 y  24 - 25</v>
          </cell>
          <cell r="C278" t="str">
            <v>m3</v>
          </cell>
          <cell r="D278">
            <v>1</v>
          </cell>
          <cell r="E278">
            <v>18.670000000000002</v>
          </cell>
          <cell r="F278">
            <v>0.6</v>
          </cell>
          <cell r="G278">
            <v>0.7</v>
          </cell>
          <cell r="H278">
            <v>7.8413999999999993</v>
          </cell>
        </row>
        <row r="279">
          <cell r="B279" t="str">
            <v>Entre ejes A - B y 23 - 24 (ss.hh, doping hombres y mujeres)</v>
          </cell>
          <cell r="C279" t="str">
            <v>m3</v>
          </cell>
          <cell r="D279">
            <v>1</v>
          </cell>
          <cell r="E279">
            <v>30.15</v>
          </cell>
          <cell r="F279">
            <v>0.6</v>
          </cell>
          <cell r="G279">
            <v>0.7</v>
          </cell>
          <cell r="H279">
            <v>12.662999999999998</v>
          </cell>
        </row>
        <row r="280">
          <cell r="B280" t="str">
            <v>Eje 9, 10, 11, 12, 13, 24, 25 entre ejes A-B</v>
          </cell>
          <cell r="C280" t="str">
            <v>m3</v>
          </cell>
          <cell r="D280">
            <v>7</v>
          </cell>
          <cell r="E280">
            <v>6.45</v>
          </cell>
          <cell r="F280">
            <v>0.6</v>
          </cell>
          <cell r="G280">
            <v>0.7</v>
          </cell>
          <cell r="H280">
            <v>18.962999999999997</v>
          </cell>
        </row>
        <row r="281">
          <cell r="B281" t="str">
            <v>Ejes 8', 9', 10', 11', 12' entre ejes A-B</v>
          </cell>
          <cell r="C281" t="str">
            <v>m3</v>
          </cell>
          <cell r="D281">
            <v>5</v>
          </cell>
          <cell r="E281">
            <v>6.9</v>
          </cell>
          <cell r="F281">
            <v>0.6</v>
          </cell>
          <cell r="G281">
            <v>0.7</v>
          </cell>
          <cell r="H281">
            <v>14.489999999999998</v>
          </cell>
        </row>
        <row r="282">
          <cell r="B282" t="str">
            <v>Eje 24'  entre ejes A-B</v>
          </cell>
          <cell r="C282" t="str">
            <v>m3</v>
          </cell>
          <cell r="D282">
            <v>1</v>
          </cell>
          <cell r="E282">
            <v>3.25</v>
          </cell>
          <cell r="F282">
            <v>0.6</v>
          </cell>
          <cell r="G282">
            <v>0.7</v>
          </cell>
          <cell r="H282">
            <v>1.365</v>
          </cell>
        </row>
        <row r="284">
          <cell r="B284" t="str">
            <v>Ensanche en falso piso</v>
          </cell>
        </row>
        <row r="285">
          <cell r="B285" t="str">
            <v>En SS.HH. Administracion hombres y mujeres</v>
          </cell>
          <cell r="C285" t="str">
            <v>m3</v>
          </cell>
          <cell r="D285">
            <v>2</v>
          </cell>
          <cell r="E285" t="str">
            <v>Area Cad=</v>
          </cell>
          <cell r="F285">
            <v>6.15</v>
          </cell>
          <cell r="G285">
            <v>0.15</v>
          </cell>
          <cell r="H285">
            <v>1.845</v>
          </cell>
        </row>
        <row r="286">
          <cell r="B286" t="str">
            <v>En ambientes para vestidor de atletas mujeres y hombres</v>
          </cell>
          <cell r="C286" t="str">
            <v>m3</v>
          </cell>
          <cell r="D286">
            <v>2</v>
          </cell>
          <cell r="E286" t="str">
            <v>Area Cad=</v>
          </cell>
          <cell r="F286">
            <v>22.4</v>
          </cell>
          <cell r="G286">
            <v>0.15</v>
          </cell>
          <cell r="H286">
            <v>6.72</v>
          </cell>
        </row>
        <row r="287">
          <cell r="B287" t="str">
            <v>En vestidor de entrenador y juez mujeres y hombres</v>
          </cell>
          <cell r="C287" t="str">
            <v>m3</v>
          </cell>
          <cell r="D287">
            <v>2</v>
          </cell>
          <cell r="E287" t="str">
            <v>Area Cad=</v>
          </cell>
          <cell r="F287">
            <v>7.45</v>
          </cell>
          <cell r="G287">
            <v>0.15</v>
          </cell>
          <cell r="H287">
            <v>2.2349999999999999</v>
          </cell>
        </row>
        <row r="288">
          <cell r="B288" t="str">
            <v>Cimentación de muro de sosteniento de sostenimiento</v>
          </cell>
          <cell r="C288" t="str">
            <v>m3</v>
          </cell>
          <cell r="D288">
            <v>1</v>
          </cell>
          <cell r="E288">
            <v>206.23000000000002</v>
          </cell>
          <cell r="F288">
            <v>2.4</v>
          </cell>
          <cell r="G288">
            <v>0.4</v>
          </cell>
          <cell r="H288">
            <v>197.98080000000002</v>
          </cell>
          <cell r="I288">
            <v>510.43220000000008</v>
          </cell>
        </row>
        <row r="290">
          <cell r="A290" t="str">
            <v>04.04.00</v>
          </cell>
          <cell r="B290" t="str">
            <v>SOBRECIMIENTO</v>
          </cell>
        </row>
        <row r="291">
          <cell r="A291" t="str">
            <v>04.04.01</v>
          </cell>
          <cell r="B291" t="str">
            <v>CONCRETO F'C=175 KG/CM2 PARA SOBRECIMIENTOS E=0.13m</v>
          </cell>
        </row>
        <row r="292">
          <cell r="B292" t="str">
            <v>En Zotano</v>
          </cell>
        </row>
        <row r="293">
          <cell r="B293" t="str">
            <v xml:space="preserve">Eje C entre ejes  9 - 13 </v>
          </cell>
          <cell r="C293" t="str">
            <v>m3</v>
          </cell>
          <cell r="D293">
            <v>4</v>
          </cell>
          <cell r="E293">
            <v>4.1399999999999997</v>
          </cell>
          <cell r="F293">
            <v>0.13</v>
          </cell>
          <cell r="G293">
            <v>0.75</v>
          </cell>
          <cell r="H293">
            <v>1.6146</v>
          </cell>
        </row>
        <row r="294">
          <cell r="B294" t="str">
            <v>Eje C entre ejes 13 - 14</v>
          </cell>
          <cell r="C294" t="str">
            <v>m3</v>
          </cell>
          <cell r="D294">
            <v>1</v>
          </cell>
          <cell r="E294">
            <v>4.82</v>
          </cell>
          <cell r="F294">
            <v>0.13</v>
          </cell>
          <cell r="G294">
            <v>0.75</v>
          </cell>
          <cell r="H294">
            <v>0.46995000000000003</v>
          </cell>
        </row>
        <row r="295">
          <cell r="B295" t="str">
            <v xml:space="preserve">Eje C entre ejes 24-35 </v>
          </cell>
          <cell r="C295" t="str">
            <v>m3</v>
          </cell>
          <cell r="D295">
            <v>1</v>
          </cell>
          <cell r="E295">
            <v>3.6700000000000004</v>
          </cell>
          <cell r="F295">
            <v>0.13</v>
          </cell>
          <cell r="G295">
            <v>0.75</v>
          </cell>
          <cell r="H295">
            <v>0.35782500000000006</v>
          </cell>
        </row>
        <row r="296">
          <cell r="B296" t="str">
            <v>Eje C entre ejes 14 - 15 y 19 - 20</v>
          </cell>
          <cell r="C296" t="str">
            <v>m3</v>
          </cell>
          <cell r="D296">
            <v>2</v>
          </cell>
          <cell r="E296">
            <v>4.3</v>
          </cell>
          <cell r="F296">
            <v>0.13</v>
          </cell>
          <cell r="G296">
            <v>0.75</v>
          </cell>
          <cell r="H296">
            <v>0.83849999999999991</v>
          </cell>
        </row>
        <row r="297">
          <cell r="B297" t="str">
            <v>Eje C entre ejes 15 - 16 y 18 - 19</v>
          </cell>
          <cell r="C297" t="str">
            <v>m3</v>
          </cell>
          <cell r="D297">
            <v>2</v>
          </cell>
          <cell r="E297">
            <v>6.15</v>
          </cell>
          <cell r="F297">
            <v>0.13</v>
          </cell>
          <cell r="G297">
            <v>0.75</v>
          </cell>
          <cell r="H297">
            <v>1.1992500000000001</v>
          </cell>
        </row>
        <row r="298">
          <cell r="B298" t="str">
            <v>Eje C entre ejes 16 - 17 y 17 - 18</v>
          </cell>
          <cell r="C298" t="str">
            <v>m3</v>
          </cell>
          <cell r="D298">
            <v>2</v>
          </cell>
          <cell r="E298">
            <v>5.01</v>
          </cell>
          <cell r="F298">
            <v>0.13</v>
          </cell>
          <cell r="G298">
            <v>0.75</v>
          </cell>
          <cell r="H298">
            <v>0.97694999999999999</v>
          </cell>
        </row>
        <row r="299">
          <cell r="B299" t="str">
            <v>Eje C entre ejes 20 - 21</v>
          </cell>
          <cell r="C299" t="str">
            <v>m3</v>
          </cell>
          <cell r="D299">
            <v>1</v>
          </cell>
          <cell r="E299">
            <v>6.15</v>
          </cell>
          <cell r="F299">
            <v>0.13</v>
          </cell>
          <cell r="G299">
            <v>0.75</v>
          </cell>
          <cell r="H299">
            <v>0.59962500000000007</v>
          </cell>
        </row>
        <row r="300">
          <cell r="B300" t="str">
            <v>Eje C entre ejes 21 - 22</v>
          </cell>
          <cell r="C300" t="str">
            <v>m3</v>
          </cell>
          <cell r="D300">
            <v>1</v>
          </cell>
          <cell r="E300">
            <v>4.3</v>
          </cell>
          <cell r="F300">
            <v>0.13</v>
          </cell>
          <cell r="G300">
            <v>0.75</v>
          </cell>
          <cell r="H300">
            <v>0.41924999999999996</v>
          </cell>
        </row>
        <row r="301">
          <cell r="B301" t="str">
            <v>Eje C entre ejes 22 - 23 y 23-24</v>
          </cell>
          <cell r="C301" t="str">
            <v>m3</v>
          </cell>
          <cell r="D301">
            <v>2</v>
          </cell>
          <cell r="E301">
            <v>5.01</v>
          </cell>
          <cell r="F301">
            <v>0.13</v>
          </cell>
          <cell r="G301">
            <v>0.75</v>
          </cell>
          <cell r="H301">
            <v>0.97694999999999999</v>
          </cell>
        </row>
        <row r="302">
          <cell r="B302" t="str">
            <v>Eje 9, 10, 11, 12, 13 entre ejes C-D</v>
          </cell>
          <cell r="C302" t="str">
            <v>m3</v>
          </cell>
          <cell r="D302">
            <v>5</v>
          </cell>
          <cell r="E302">
            <v>6</v>
          </cell>
          <cell r="F302">
            <v>0.13</v>
          </cell>
          <cell r="G302">
            <v>0.75</v>
          </cell>
          <cell r="H302">
            <v>2.9250000000000003</v>
          </cell>
        </row>
        <row r="303">
          <cell r="B303" t="str">
            <v>Ejes 14 entre ejes C-D</v>
          </cell>
          <cell r="C303" t="str">
            <v>m3</v>
          </cell>
          <cell r="D303">
            <v>1</v>
          </cell>
          <cell r="E303">
            <v>3.5999999999999996</v>
          </cell>
          <cell r="F303">
            <v>0.13</v>
          </cell>
          <cell r="G303">
            <v>0.75</v>
          </cell>
          <cell r="H303">
            <v>0.35099999999999998</v>
          </cell>
        </row>
        <row r="304">
          <cell r="B304" t="str">
            <v>Ejes 14' y 19' entre ejes C-D</v>
          </cell>
          <cell r="C304" t="str">
            <v>m3</v>
          </cell>
          <cell r="D304">
            <v>2</v>
          </cell>
          <cell r="E304">
            <v>3.5</v>
          </cell>
          <cell r="F304">
            <v>0.13</v>
          </cell>
          <cell r="G304">
            <v>0.75</v>
          </cell>
          <cell r="H304">
            <v>0.6825</v>
          </cell>
        </row>
        <row r="305">
          <cell r="B305" t="str">
            <v>Ejes 16, 18, 22 , 23 y 25 entre ejes C-D</v>
          </cell>
          <cell r="C305" t="str">
            <v>m3</v>
          </cell>
          <cell r="D305">
            <v>5</v>
          </cell>
          <cell r="E305">
            <v>5.95</v>
          </cell>
          <cell r="F305">
            <v>0.13</v>
          </cell>
          <cell r="G305">
            <v>0.75</v>
          </cell>
          <cell r="H305">
            <v>2.9006250000000002</v>
          </cell>
        </row>
        <row r="306">
          <cell r="B306" t="str">
            <v>Ejes 16', 17', 22' y23' entre ejes C-D</v>
          </cell>
          <cell r="C306" t="str">
            <v>m3</v>
          </cell>
          <cell r="D306">
            <v>4</v>
          </cell>
          <cell r="E306">
            <v>5.35</v>
          </cell>
          <cell r="F306">
            <v>0.13</v>
          </cell>
          <cell r="G306">
            <v>0.75</v>
          </cell>
          <cell r="H306">
            <v>2.0865</v>
          </cell>
        </row>
        <row r="307">
          <cell r="B307" t="str">
            <v>Ejes 20 entre ejes C-D</v>
          </cell>
          <cell r="C307" t="str">
            <v>m3</v>
          </cell>
          <cell r="D307">
            <v>1</v>
          </cell>
          <cell r="E307">
            <v>3.5999999999999996</v>
          </cell>
          <cell r="F307">
            <v>0.13</v>
          </cell>
          <cell r="G307">
            <v>0.75</v>
          </cell>
          <cell r="H307">
            <v>0.35099999999999998</v>
          </cell>
        </row>
        <row r="308">
          <cell r="B308" t="str">
            <v>Ejes 21 y 24 entre ejes C-D</v>
          </cell>
          <cell r="C308" t="str">
            <v>m3</v>
          </cell>
          <cell r="D308">
            <v>2</v>
          </cell>
          <cell r="E308">
            <v>6.05</v>
          </cell>
          <cell r="F308">
            <v>0.13</v>
          </cell>
          <cell r="G308">
            <v>0.75</v>
          </cell>
          <cell r="H308">
            <v>1.1797499999999999</v>
          </cell>
        </row>
        <row r="309">
          <cell r="B309" t="str">
            <v>Ejes 24' entre ejes A-B y C-D</v>
          </cell>
          <cell r="C309" t="str">
            <v>m3</v>
          </cell>
          <cell r="D309">
            <v>2</v>
          </cell>
          <cell r="E309">
            <v>3.45</v>
          </cell>
          <cell r="F309">
            <v>0.13</v>
          </cell>
          <cell r="G309">
            <v>0.75</v>
          </cell>
          <cell r="H309">
            <v>0.67275000000000007</v>
          </cell>
        </row>
        <row r="310">
          <cell r="B310" t="str">
            <v>Eje 13, 24 y 25 entre ejes A-B</v>
          </cell>
          <cell r="C310" t="str">
            <v>m3</v>
          </cell>
          <cell r="D310">
            <v>3</v>
          </cell>
          <cell r="E310">
            <v>5.7</v>
          </cell>
          <cell r="F310">
            <v>0.13</v>
          </cell>
          <cell r="G310">
            <v>0.75</v>
          </cell>
          <cell r="H310">
            <v>1.6672500000000001</v>
          </cell>
        </row>
        <row r="311">
          <cell r="B311" t="str">
            <v>Ejes 9', 10' y 11' entre ejes C-D</v>
          </cell>
          <cell r="C311" t="str">
            <v>m3</v>
          </cell>
          <cell r="D311">
            <v>3</v>
          </cell>
          <cell r="E311">
            <v>5.7</v>
          </cell>
          <cell r="F311">
            <v>0.13</v>
          </cell>
          <cell r="G311">
            <v>0.75</v>
          </cell>
          <cell r="H311">
            <v>1.6672500000000001</v>
          </cell>
        </row>
        <row r="312">
          <cell r="B312" t="str">
            <v xml:space="preserve">Eje C' entre ejes (9 - 12) </v>
          </cell>
          <cell r="C312" t="str">
            <v>m3</v>
          </cell>
          <cell r="D312">
            <v>3</v>
          </cell>
          <cell r="E312">
            <v>3.2</v>
          </cell>
          <cell r="F312">
            <v>0.13</v>
          </cell>
          <cell r="G312">
            <v>0.75</v>
          </cell>
          <cell r="H312">
            <v>0.93600000000000017</v>
          </cell>
        </row>
        <row r="313">
          <cell r="B313" t="str">
            <v>Eje 16 - 17, 21 - 22 entre ejes A-B (en escalera)</v>
          </cell>
          <cell r="C313" t="str">
            <v>m3</v>
          </cell>
          <cell r="D313">
            <v>4</v>
          </cell>
          <cell r="E313">
            <v>4.7</v>
          </cell>
          <cell r="F313">
            <v>0.13</v>
          </cell>
          <cell r="G313">
            <v>0.75</v>
          </cell>
          <cell r="H313">
            <v>1.8330000000000002</v>
          </cell>
        </row>
        <row r="314">
          <cell r="B314" t="str">
            <v>Ejes 36 entre ejes A-D</v>
          </cell>
          <cell r="C314" t="str">
            <v>m3</v>
          </cell>
          <cell r="D314">
            <v>1</v>
          </cell>
          <cell r="E314">
            <v>13.7</v>
          </cell>
          <cell r="F314">
            <v>0.13</v>
          </cell>
          <cell r="G314">
            <v>0.75</v>
          </cell>
          <cell r="H314">
            <v>1.33575</v>
          </cell>
        </row>
        <row r="315">
          <cell r="B315" t="str">
            <v>Eje B entre ejes 8 - 25 y 12 - 13</v>
          </cell>
          <cell r="C315" t="str">
            <v>m3</v>
          </cell>
          <cell r="D315">
            <v>2</v>
          </cell>
          <cell r="E315">
            <v>5.3</v>
          </cell>
          <cell r="F315">
            <v>0.13</v>
          </cell>
          <cell r="G315">
            <v>0.75</v>
          </cell>
          <cell r="H315">
            <v>1.0334999999999999</v>
          </cell>
        </row>
        <row r="316">
          <cell r="B316" t="str">
            <v>Eje B entre ejes 9 - 10 y 11 - 12</v>
          </cell>
          <cell r="C316" t="str">
            <v>m3</v>
          </cell>
          <cell r="D316">
            <v>2</v>
          </cell>
          <cell r="E316">
            <v>6.31</v>
          </cell>
          <cell r="F316">
            <v>0.13</v>
          </cell>
          <cell r="G316">
            <v>0.75</v>
          </cell>
          <cell r="H316">
            <v>1.23045</v>
          </cell>
        </row>
        <row r="317">
          <cell r="B317" t="str">
            <v>Eje B entre ejes 10 - 11</v>
          </cell>
          <cell r="C317" t="str">
            <v>m3</v>
          </cell>
          <cell r="D317">
            <v>2</v>
          </cell>
          <cell r="E317">
            <v>1.9500000000000002</v>
          </cell>
          <cell r="F317">
            <v>0.13</v>
          </cell>
          <cell r="G317">
            <v>0.75</v>
          </cell>
          <cell r="H317">
            <v>0.38025000000000009</v>
          </cell>
        </row>
        <row r="318">
          <cell r="B318" t="str">
            <v>Eje B entre ejes 13 - 14</v>
          </cell>
          <cell r="C318" t="str">
            <v>m3</v>
          </cell>
          <cell r="D318">
            <v>1</v>
          </cell>
          <cell r="E318">
            <v>4.82</v>
          </cell>
          <cell r="F318">
            <v>0.13</v>
          </cell>
          <cell r="G318">
            <v>0.75</v>
          </cell>
          <cell r="H318">
            <v>0.46995000000000003</v>
          </cell>
        </row>
        <row r="319">
          <cell r="B319" t="str">
            <v>Eje B entre ejes 14 - 16, 17 - 21 y 22 - 23</v>
          </cell>
          <cell r="C319" t="str">
            <v>m3</v>
          </cell>
          <cell r="D319">
            <v>7</v>
          </cell>
          <cell r="E319">
            <v>6.15</v>
          </cell>
          <cell r="F319">
            <v>0.13</v>
          </cell>
          <cell r="G319">
            <v>0.75</v>
          </cell>
          <cell r="H319">
            <v>4.197375000000001</v>
          </cell>
        </row>
        <row r="320">
          <cell r="B320" t="str">
            <v>Eje B entre ejes  24 y 25</v>
          </cell>
          <cell r="C320" t="str">
            <v>m3</v>
          </cell>
          <cell r="D320">
            <v>1</v>
          </cell>
          <cell r="E320">
            <v>3.68</v>
          </cell>
          <cell r="F320">
            <v>0.13</v>
          </cell>
          <cell r="G320">
            <v>0.75</v>
          </cell>
          <cell r="H320">
            <v>0.35880000000000001</v>
          </cell>
        </row>
        <row r="321">
          <cell r="B321" t="str">
            <v>Eje A'' entre ejes  9 - 10, y 11 - 12</v>
          </cell>
          <cell r="C321" t="str">
            <v>m3</v>
          </cell>
          <cell r="D321">
            <v>2</v>
          </cell>
          <cell r="E321">
            <v>2.2000000000000002</v>
          </cell>
          <cell r="F321">
            <v>0.13</v>
          </cell>
          <cell r="G321">
            <v>0.75</v>
          </cell>
          <cell r="H321">
            <v>0.42900000000000005</v>
          </cell>
        </row>
        <row r="322">
          <cell r="B322" t="str">
            <v>Eje A' entre ejes  10, y 11</v>
          </cell>
          <cell r="C322" t="str">
            <v>m3</v>
          </cell>
          <cell r="D322">
            <v>2</v>
          </cell>
          <cell r="E322">
            <v>2.4</v>
          </cell>
          <cell r="F322">
            <v>0.13</v>
          </cell>
          <cell r="G322">
            <v>0.75</v>
          </cell>
          <cell r="H322">
            <v>0.46799999999999997</v>
          </cell>
        </row>
        <row r="323">
          <cell r="B323" t="str">
            <v>Eje A' entre ejes  24 y 25</v>
          </cell>
          <cell r="C323" t="str">
            <v>m3</v>
          </cell>
          <cell r="D323">
            <v>1</v>
          </cell>
          <cell r="E323">
            <v>3.5999999999999996</v>
          </cell>
          <cell r="F323">
            <v>0.13</v>
          </cell>
          <cell r="G323">
            <v>0.75</v>
          </cell>
          <cell r="H323">
            <v>0.35099999999999998</v>
          </cell>
        </row>
        <row r="324">
          <cell r="B324" t="str">
            <v>Eje A entre ejes 16 - 17 y 21 - 22</v>
          </cell>
          <cell r="C324" t="str">
            <v>m3</v>
          </cell>
          <cell r="D324">
            <v>1</v>
          </cell>
          <cell r="E324">
            <v>6.15</v>
          </cell>
          <cell r="F324">
            <v>0.13</v>
          </cell>
          <cell r="G324">
            <v>0.75</v>
          </cell>
          <cell r="H324">
            <v>0.59962500000000007</v>
          </cell>
        </row>
        <row r="325">
          <cell r="B325" t="str">
            <v>Eje A entre ejes 24 - 25</v>
          </cell>
          <cell r="C325" t="str">
            <v>m3</v>
          </cell>
          <cell r="D325">
            <v>1</v>
          </cell>
          <cell r="E325">
            <v>4.82</v>
          </cell>
          <cell r="F325">
            <v>0.13</v>
          </cell>
          <cell r="G325">
            <v>0.75</v>
          </cell>
          <cell r="H325">
            <v>0.46995000000000003</v>
          </cell>
        </row>
        <row r="326">
          <cell r="B326" t="str">
            <v>Eje A entre ejes 25 - 36</v>
          </cell>
          <cell r="C326" t="str">
            <v>m3</v>
          </cell>
          <cell r="D326">
            <v>1</v>
          </cell>
          <cell r="E326">
            <v>86.88</v>
          </cell>
          <cell r="F326">
            <v>0.13</v>
          </cell>
          <cell r="G326">
            <v>0.75</v>
          </cell>
          <cell r="H326">
            <v>8.4708000000000006</v>
          </cell>
        </row>
        <row r="327">
          <cell r="B327" t="str">
            <v>Eje A entre ejes 8 - 9 y 12 - 13</v>
          </cell>
          <cell r="C327" t="str">
            <v>m3</v>
          </cell>
          <cell r="D327">
            <v>2</v>
          </cell>
          <cell r="E327">
            <v>7</v>
          </cell>
          <cell r="F327">
            <v>0.13</v>
          </cell>
          <cell r="G327">
            <v>0.75</v>
          </cell>
          <cell r="H327">
            <v>1.365</v>
          </cell>
        </row>
        <row r="328">
          <cell r="B328" t="str">
            <v>Eje A entre ejes 9 - 12</v>
          </cell>
          <cell r="C328" t="str">
            <v>m3</v>
          </cell>
          <cell r="D328">
            <v>3</v>
          </cell>
          <cell r="E328">
            <v>7.25</v>
          </cell>
          <cell r="F328">
            <v>0.13</v>
          </cell>
          <cell r="G328">
            <v>0.75</v>
          </cell>
          <cell r="H328">
            <v>2.120625</v>
          </cell>
        </row>
        <row r="329">
          <cell r="B329" t="str">
            <v>Eje 8' y 12' entre ejes A - B</v>
          </cell>
          <cell r="C329" t="str">
            <v>m3</v>
          </cell>
          <cell r="D329">
            <v>2</v>
          </cell>
          <cell r="E329">
            <v>6.8999999999999995</v>
          </cell>
          <cell r="F329">
            <v>0.13</v>
          </cell>
          <cell r="G329">
            <v>0.75</v>
          </cell>
          <cell r="H329">
            <v>1.3454999999999999</v>
          </cell>
        </row>
        <row r="330">
          <cell r="B330" t="str">
            <v>Eje 9 y 12 entre ejes A - B</v>
          </cell>
          <cell r="C330" t="str">
            <v>m3</v>
          </cell>
          <cell r="D330">
            <v>2</v>
          </cell>
          <cell r="E330">
            <v>4.6500000000000004</v>
          </cell>
          <cell r="F330">
            <v>0.13</v>
          </cell>
          <cell r="G330">
            <v>0.75</v>
          </cell>
          <cell r="H330">
            <v>0.90675000000000006</v>
          </cell>
        </row>
        <row r="331">
          <cell r="B331" t="str">
            <v>Eje 9'  y 11' entre ejes A-B</v>
          </cell>
          <cell r="C331" t="str">
            <v>m3</v>
          </cell>
          <cell r="D331">
            <v>2</v>
          </cell>
          <cell r="E331">
            <v>5</v>
          </cell>
          <cell r="F331">
            <v>0.13</v>
          </cell>
          <cell r="G331">
            <v>0.75</v>
          </cell>
          <cell r="H331">
            <v>0.97500000000000009</v>
          </cell>
        </row>
        <row r="332">
          <cell r="B332" t="str">
            <v>Ejes 10 y 11 entre ejes A-B</v>
          </cell>
          <cell r="C332" t="str">
            <v>m3</v>
          </cell>
          <cell r="D332">
            <v>2</v>
          </cell>
          <cell r="E332">
            <v>4.75</v>
          </cell>
          <cell r="F332">
            <v>0.13</v>
          </cell>
          <cell r="G332">
            <v>0.75</v>
          </cell>
          <cell r="H332">
            <v>0.92625000000000002</v>
          </cell>
        </row>
        <row r="333">
          <cell r="B333" t="str">
            <v>Ejes 10' entre ejes A-B</v>
          </cell>
          <cell r="C333" t="str">
            <v>m3</v>
          </cell>
          <cell r="D333">
            <v>1</v>
          </cell>
          <cell r="E333">
            <v>6.9</v>
          </cell>
          <cell r="F333">
            <v>0.13</v>
          </cell>
          <cell r="G333">
            <v>0.75</v>
          </cell>
          <cell r="H333">
            <v>0.67275000000000007</v>
          </cell>
        </row>
        <row r="334">
          <cell r="B334" t="str">
            <v>Entre ejes C' y 13 - 14 (Estar y fisioterapia)</v>
          </cell>
          <cell r="C334" t="str">
            <v>m3</v>
          </cell>
          <cell r="D334">
            <v>1</v>
          </cell>
          <cell r="E334">
            <v>5.6000000000000005</v>
          </cell>
          <cell r="F334">
            <v>0.13</v>
          </cell>
          <cell r="G334">
            <v>0.75</v>
          </cell>
          <cell r="H334">
            <v>0.54600000000000004</v>
          </cell>
        </row>
        <row r="335">
          <cell r="B335" t="str">
            <v>Entre ejes C'' y 16'-17' , 22'-23' (vestidor hombres y mujeres)</v>
          </cell>
          <cell r="C335" t="str">
            <v>m3</v>
          </cell>
          <cell r="D335">
            <v>2</v>
          </cell>
          <cell r="E335">
            <v>4.4000000000000004</v>
          </cell>
          <cell r="F335">
            <v>0.13</v>
          </cell>
          <cell r="G335">
            <v>0.75</v>
          </cell>
          <cell r="H335">
            <v>0.8580000000000001</v>
          </cell>
        </row>
        <row r="336">
          <cell r="B336" t="str">
            <v>Entre ejes C' y 20 - 21 (Estar y fisioterapia)</v>
          </cell>
          <cell r="C336" t="str">
            <v>m3</v>
          </cell>
          <cell r="D336">
            <v>1</v>
          </cell>
          <cell r="E336">
            <v>6.6000000000000005</v>
          </cell>
          <cell r="F336">
            <v>0.13</v>
          </cell>
          <cell r="G336">
            <v>0.75</v>
          </cell>
          <cell r="H336">
            <v>0.64350000000000007</v>
          </cell>
        </row>
        <row r="337">
          <cell r="B337" t="str">
            <v>Entre ejes C' y 24 - 25 (Pesaje)</v>
          </cell>
          <cell r="C337" t="str">
            <v>m3</v>
          </cell>
          <cell r="D337">
            <v>1</v>
          </cell>
          <cell r="E337">
            <v>3.7399999999999998</v>
          </cell>
          <cell r="F337">
            <v>0.13</v>
          </cell>
          <cell r="G337">
            <v>0.75</v>
          </cell>
          <cell r="H337">
            <v>0.36464999999999997</v>
          </cell>
        </row>
        <row r="338">
          <cell r="B338" t="str">
            <v>Ambientes para doping hombres y mujeres</v>
          </cell>
        </row>
        <row r="339">
          <cell r="B339" t="str">
            <v>Eje A entre ejes 23 y 24</v>
          </cell>
          <cell r="C339" t="str">
            <v>m3</v>
          </cell>
          <cell r="D339">
            <v>1</v>
          </cell>
          <cell r="E339">
            <v>6.25</v>
          </cell>
          <cell r="F339">
            <v>0.13</v>
          </cell>
          <cell r="G339">
            <v>0.75</v>
          </cell>
          <cell r="H339">
            <v>0.609375</v>
          </cell>
        </row>
        <row r="340">
          <cell r="B340" t="str">
            <v>Eje A' entre ejes 23 y 25</v>
          </cell>
          <cell r="C340" t="str">
            <v>m3</v>
          </cell>
          <cell r="D340">
            <v>1</v>
          </cell>
          <cell r="E340">
            <v>2</v>
          </cell>
          <cell r="F340">
            <v>0.13</v>
          </cell>
          <cell r="G340">
            <v>0.75</v>
          </cell>
          <cell r="H340">
            <v>0.19500000000000001</v>
          </cell>
        </row>
        <row r="341">
          <cell r="B341" t="str">
            <v>Eje 23 entre ejes A y B</v>
          </cell>
          <cell r="C341" t="str">
            <v>m3</v>
          </cell>
          <cell r="D341">
            <v>1</v>
          </cell>
          <cell r="E341">
            <v>5.7</v>
          </cell>
          <cell r="F341">
            <v>0.13</v>
          </cell>
          <cell r="G341">
            <v>0.75</v>
          </cell>
          <cell r="H341">
            <v>0.55575000000000008</v>
          </cell>
        </row>
        <row r="342">
          <cell r="B342" t="str">
            <v>Eje 23' entre ejes A y B</v>
          </cell>
          <cell r="C342" t="str">
            <v>m3</v>
          </cell>
          <cell r="D342">
            <v>2</v>
          </cell>
          <cell r="E342">
            <v>3.45</v>
          </cell>
          <cell r="F342">
            <v>0.13</v>
          </cell>
          <cell r="G342">
            <v>0.75</v>
          </cell>
          <cell r="H342">
            <v>0.67275000000000007</v>
          </cell>
        </row>
        <row r="343">
          <cell r="B343" t="str">
            <v>Eje 23'' entre ejes A y B</v>
          </cell>
          <cell r="C343" t="str">
            <v>m3</v>
          </cell>
          <cell r="D343">
            <v>1</v>
          </cell>
          <cell r="E343">
            <v>3.35</v>
          </cell>
          <cell r="F343">
            <v>0.13</v>
          </cell>
          <cell r="G343">
            <v>0.75</v>
          </cell>
          <cell r="H343">
            <v>0.32662500000000005</v>
          </cell>
        </row>
        <row r="344">
          <cell r="B344" t="str">
            <v>Eje B entre ejes 23 - 24</v>
          </cell>
          <cell r="C344" t="str">
            <v>m3</v>
          </cell>
          <cell r="D344">
            <v>1</v>
          </cell>
          <cell r="E344">
            <v>5.8500000000000005</v>
          </cell>
          <cell r="F344">
            <v>0.13</v>
          </cell>
          <cell r="G344">
            <v>0.75</v>
          </cell>
          <cell r="H344">
            <v>0.57037500000000008</v>
          </cell>
          <cell r="I344">
            <v>58.153875000000014</v>
          </cell>
        </row>
        <row r="346">
          <cell r="A346" t="str">
            <v>04.04.02</v>
          </cell>
          <cell r="B346" t="str">
            <v>ENCOFRADO Y DESENCOFRADO NORMAL PARA SOBRECIMIENTO</v>
          </cell>
        </row>
        <row r="347">
          <cell r="B347" t="str">
            <v>En Zotano</v>
          </cell>
          <cell r="G347" t="str">
            <v>(Ambos lados)</v>
          </cell>
        </row>
        <row r="348">
          <cell r="B348" t="str">
            <v xml:space="preserve">Eje C entre ejes  9 - 13 </v>
          </cell>
          <cell r="C348" t="str">
            <v>m2</v>
          </cell>
          <cell r="D348">
            <v>4</v>
          </cell>
          <cell r="E348">
            <v>4.1399999999999997</v>
          </cell>
          <cell r="G348">
            <v>1.5</v>
          </cell>
          <cell r="H348">
            <v>24.839999999999996</v>
          </cell>
        </row>
        <row r="349">
          <cell r="B349" t="str">
            <v>Eje C entre ejes 13 - 14</v>
          </cell>
          <cell r="C349" t="str">
            <v>m2</v>
          </cell>
          <cell r="D349">
            <v>1</v>
          </cell>
          <cell r="E349">
            <v>4.82</v>
          </cell>
          <cell r="G349">
            <v>1.5</v>
          </cell>
          <cell r="H349">
            <v>7.23</v>
          </cell>
        </row>
        <row r="350">
          <cell r="B350" t="str">
            <v xml:space="preserve">Eje C entre ejes 24-35 </v>
          </cell>
          <cell r="C350" t="str">
            <v>m2</v>
          </cell>
          <cell r="D350">
            <v>1</v>
          </cell>
          <cell r="E350">
            <v>3.6700000000000004</v>
          </cell>
          <cell r="G350">
            <v>1.5</v>
          </cell>
          <cell r="H350">
            <v>5.5050000000000008</v>
          </cell>
        </row>
        <row r="351">
          <cell r="B351" t="str">
            <v>Eje C entre ejes 14 - 15 y 19 - 20</v>
          </cell>
          <cell r="C351" t="str">
            <v>m2</v>
          </cell>
          <cell r="D351">
            <v>2</v>
          </cell>
          <cell r="E351">
            <v>4.3</v>
          </cell>
          <cell r="G351">
            <v>1.5</v>
          </cell>
          <cell r="H351">
            <v>12.899999999999999</v>
          </cell>
        </row>
        <row r="352">
          <cell r="B352" t="str">
            <v>Eje C entre ejes 15 - 16 y 18 - 19</v>
          </cell>
          <cell r="C352" t="str">
            <v>m2</v>
          </cell>
          <cell r="D352">
            <v>2</v>
          </cell>
          <cell r="E352">
            <v>6.15</v>
          </cell>
          <cell r="G352">
            <v>1.5</v>
          </cell>
          <cell r="H352">
            <v>18.450000000000003</v>
          </cell>
        </row>
        <row r="353">
          <cell r="B353" t="str">
            <v>Eje C entre ejes 16 - 17 y 17 - 18</v>
          </cell>
          <cell r="C353" t="str">
            <v>m2</v>
          </cell>
          <cell r="D353">
            <v>2</v>
          </cell>
          <cell r="E353">
            <v>5.01</v>
          </cell>
          <cell r="G353">
            <v>1.5</v>
          </cell>
          <cell r="H353">
            <v>15.03</v>
          </cell>
        </row>
        <row r="354">
          <cell r="B354" t="str">
            <v>Eje C entre ejes 20 - 21</v>
          </cell>
          <cell r="C354" t="str">
            <v>m2</v>
          </cell>
          <cell r="D354">
            <v>1</v>
          </cell>
          <cell r="E354">
            <v>6.15</v>
          </cell>
          <cell r="G354">
            <v>1.5</v>
          </cell>
          <cell r="H354">
            <v>9.2250000000000014</v>
          </cell>
        </row>
        <row r="355">
          <cell r="B355" t="str">
            <v>Eje C entre ejes 21 - 22</v>
          </cell>
          <cell r="C355" t="str">
            <v>m2</v>
          </cell>
          <cell r="D355">
            <v>1</v>
          </cell>
          <cell r="E355">
            <v>4.3</v>
          </cell>
          <cell r="G355">
            <v>1.5</v>
          </cell>
          <cell r="H355">
            <v>6.4499999999999993</v>
          </cell>
        </row>
        <row r="356">
          <cell r="B356" t="str">
            <v>Eje C entre ejes 22 - 23 y 23-24</v>
          </cell>
          <cell r="C356" t="str">
            <v>m2</v>
          </cell>
          <cell r="D356">
            <v>2</v>
          </cell>
          <cell r="E356">
            <v>5.01</v>
          </cell>
          <cell r="G356">
            <v>1.5</v>
          </cell>
          <cell r="H356">
            <v>15.03</v>
          </cell>
        </row>
        <row r="357">
          <cell r="B357" t="str">
            <v>Eje 9, 10, 11, 12, 13 entre ejes C-D</v>
          </cell>
          <cell r="C357" t="str">
            <v>m2</v>
          </cell>
          <cell r="D357">
            <v>5</v>
          </cell>
          <cell r="E357">
            <v>6</v>
          </cell>
          <cell r="G357">
            <v>1.5</v>
          </cell>
          <cell r="H357">
            <v>45</v>
          </cell>
        </row>
        <row r="358">
          <cell r="B358" t="str">
            <v>Ejes 14 entre ejes C-D</v>
          </cell>
          <cell r="C358" t="str">
            <v>m2</v>
          </cell>
          <cell r="D358">
            <v>1</v>
          </cell>
          <cell r="E358">
            <v>3.5999999999999996</v>
          </cell>
          <cell r="G358">
            <v>1.5</v>
          </cell>
          <cell r="H358">
            <v>5.3999999999999995</v>
          </cell>
        </row>
        <row r="359">
          <cell r="B359" t="str">
            <v>Ejes 14' y 19' entre ejes C-D</v>
          </cell>
          <cell r="C359" t="str">
            <v>m2</v>
          </cell>
          <cell r="D359">
            <v>2</v>
          </cell>
          <cell r="E359">
            <v>3.5</v>
          </cell>
          <cell r="G359">
            <v>1.5</v>
          </cell>
          <cell r="H359">
            <v>10.5</v>
          </cell>
        </row>
        <row r="360">
          <cell r="B360" t="str">
            <v>Ejes 16, 18, 22 , 23 y 25 entre ejes C-D</v>
          </cell>
          <cell r="C360" t="str">
            <v>m2</v>
          </cell>
          <cell r="D360">
            <v>5</v>
          </cell>
          <cell r="E360">
            <v>5.95</v>
          </cell>
          <cell r="G360">
            <v>1.5</v>
          </cell>
          <cell r="H360">
            <v>44.625</v>
          </cell>
        </row>
        <row r="361">
          <cell r="B361" t="str">
            <v>Ejes 16', 17', 22' y23' entre ejes C-D</v>
          </cell>
          <cell r="C361" t="str">
            <v>m2</v>
          </cell>
          <cell r="D361">
            <v>4</v>
          </cell>
          <cell r="E361">
            <v>5.35</v>
          </cell>
          <cell r="G361">
            <v>1.5</v>
          </cell>
          <cell r="H361">
            <v>32.099999999999994</v>
          </cell>
        </row>
        <row r="362">
          <cell r="B362" t="str">
            <v>Ejes 20 entre ejes C-D</v>
          </cell>
          <cell r="C362" t="str">
            <v>m2</v>
          </cell>
          <cell r="D362">
            <v>1</v>
          </cell>
          <cell r="E362">
            <v>3.5999999999999996</v>
          </cell>
          <cell r="G362">
            <v>1.5</v>
          </cell>
          <cell r="H362">
            <v>5.3999999999999995</v>
          </cell>
        </row>
        <row r="363">
          <cell r="B363" t="str">
            <v>Ejes 21 y 24 entre ejes C-D</v>
          </cell>
          <cell r="C363" t="str">
            <v>m2</v>
          </cell>
          <cell r="D363">
            <v>2</v>
          </cell>
          <cell r="E363">
            <v>6.05</v>
          </cell>
          <cell r="G363">
            <v>1.5</v>
          </cell>
          <cell r="H363">
            <v>18.149999999999999</v>
          </cell>
        </row>
        <row r="364">
          <cell r="B364" t="str">
            <v>Ejes 24' entre ejes A-B y C-D</v>
          </cell>
          <cell r="C364" t="str">
            <v>m2</v>
          </cell>
          <cell r="D364">
            <v>2</v>
          </cell>
          <cell r="E364">
            <v>3.45</v>
          </cell>
          <cell r="G364">
            <v>1.5</v>
          </cell>
          <cell r="H364">
            <v>10.350000000000001</v>
          </cell>
        </row>
        <row r="365">
          <cell r="B365" t="str">
            <v>Eje 13, 24 y 25 entre ejes A-B</v>
          </cell>
          <cell r="C365" t="str">
            <v>m2</v>
          </cell>
          <cell r="D365">
            <v>3</v>
          </cell>
          <cell r="E365">
            <v>5.7</v>
          </cell>
          <cell r="G365">
            <v>1.5</v>
          </cell>
          <cell r="H365">
            <v>25.650000000000002</v>
          </cell>
        </row>
        <row r="366">
          <cell r="B366" t="str">
            <v>Ejes 9', 10' y 11' entre ejes C-D</v>
          </cell>
          <cell r="C366" t="str">
            <v>m2</v>
          </cell>
          <cell r="D366">
            <v>3</v>
          </cell>
          <cell r="E366">
            <v>5.7</v>
          </cell>
          <cell r="G366">
            <v>1.5</v>
          </cell>
          <cell r="H366">
            <v>25.650000000000002</v>
          </cell>
        </row>
        <row r="367">
          <cell r="B367" t="str">
            <v xml:space="preserve">Eje C' entre ejes (9 - 12) </v>
          </cell>
          <cell r="C367" t="str">
            <v>m2</v>
          </cell>
          <cell r="D367">
            <v>3</v>
          </cell>
          <cell r="E367">
            <v>3.2</v>
          </cell>
          <cell r="G367">
            <v>1.5</v>
          </cell>
          <cell r="H367">
            <v>14.400000000000002</v>
          </cell>
        </row>
        <row r="368">
          <cell r="B368" t="str">
            <v>Eje 16 - 17, 21 - 22 entre ejes A-B (en escalera)</v>
          </cell>
          <cell r="C368" t="str">
            <v>m2</v>
          </cell>
          <cell r="D368">
            <v>4</v>
          </cell>
          <cell r="E368">
            <v>4.7</v>
          </cell>
          <cell r="G368">
            <v>1.5</v>
          </cell>
          <cell r="H368">
            <v>28.200000000000003</v>
          </cell>
        </row>
        <row r="369">
          <cell r="B369" t="str">
            <v>Ejes 36 entre ejes A-D</v>
          </cell>
          <cell r="C369" t="str">
            <v>m2</v>
          </cell>
          <cell r="D369">
            <v>1</v>
          </cell>
          <cell r="E369">
            <v>13.7</v>
          </cell>
          <cell r="G369">
            <v>1.5</v>
          </cell>
          <cell r="H369">
            <v>20.549999999999997</v>
          </cell>
        </row>
        <row r="370">
          <cell r="B370" t="str">
            <v>Eje B entre ejes 8 - 25 y 12 - 13</v>
          </cell>
          <cell r="C370" t="str">
            <v>m2</v>
          </cell>
          <cell r="D370">
            <v>2</v>
          </cell>
          <cell r="E370">
            <v>5.3</v>
          </cell>
          <cell r="G370">
            <v>1.5</v>
          </cell>
          <cell r="H370">
            <v>15.899999999999999</v>
          </cell>
        </row>
        <row r="371">
          <cell r="B371" t="str">
            <v>Eje B entre ejes 9 - 10 y 11 - 12</v>
          </cell>
          <cell r="C371" t="str">
            <v>m2</v>
          </cell>
          <cell r="D371">
            <v>2</v>
          </cell>
          <cell r="E371">
            <v>6.31</v>
          </cell>
          <cell r="G371">
            <v>1.5</v>
          </cell>
          <cell r="H371">
            <v>18.93</v>
          </cell>
        </row>
        <row r="372">
          <cell r="B372" t="str">
            <v>Eje B entre ejes 10 - 11</v>
          </cell>
          <cell r="C372" t="str">
            <v>m2</v>
          </cell>
          <cell r="D372">
            <v>2</v>
          </cell>
          <cell r="E372">
            <v>1.9500000000000002</v>
          </cell>
          <cell r="G372">
            <v>1.5</v>
          </cell>
          <cell r="H372">
            <v>5.8500000000000005</v>
          </cell>
        </row>
        <row r="373">
          <cell r="B373" t="str">
            <v>Eje B entre ejes 13 - 14</v>
          </cell>
          <cell r="C373" t="str">
            <v>m2</v>
          </cell>
          <cell r="D373">
            <v>1</v>
          </cell>
          <cell r="E373">
            <v>4.82</v>
          </cell>
          <cell r="G373">
            <v>1.5</v>
          </cell>
          <cell r="H373">
            <v>7.23</v>
          </cell>
        </row>
        <row r="374">
          <cell r="B374" t="str">
            <v>Eje B entre ejes 14 - 16, 17 - 21 y 22 - 24</v>
          </cell>
          <cell r="C374" t="str">
            <v>m2</v>
          </cell>
          <cell r="D374">
            <v>8</v>
          </cell>
          <cell r="E374">
            <v>6.15</v>
          </cell>
          <cell r="G374">
            <v>1.5</v>
          </cell>
          <cell r="H374">
            <v>73.800000000000011</v>
          </cell>
        </row>
        <row r="375">
          <cell r="B375" t="str">
            <v>Eje B entre ejes  24 y 25</v>
          </cell>
          <cell r="C375" t="str">
            <v>m2</v>
          </cell>
          <cell r="D375">
            <v>1</v>
          </cell>
          <cell r="E375">
            <v>3.68</v>
          </cell>
          <cell r="G375">
            <v>1.5</v>
          </cell>
          <cell r="H375">
            <v>5.5200000000000005</v>
          </cell>
        </row>
        <row r="376">
          <cell r="B376" t="str">
            <v>Eje A'' entre ejes  9 - 10, y 11 - 12</v>
          </cell>
          <cell r="C376" t="str">
            <v>m2</v>
          </cell>
          <cell r="D376">
            <v>2</v>
          </cell>
          <cell r="E376">
            <v>2.2000000000000002</v>
          </cell>
          <cell r="G376">
            <v>1.5</v>
          </cell>
          <cell r="H376">
            <v>6.6000000000000005</v>
          </cell>
        </row>
        <row r="377">
          <cell r="B377" t="str">
            <v>Eje A' entre ejes  10, y 11</v>
          </cell>
          <cell r="C377" t="str">
            <v>m2</v>
          </cell>
          <cell r="D377">
            <v>2</v>
          </cell>
          <cell r="E377">
            <v>2.4</v>
          </cell>
          <cell r="G377">
            <v>1.5</v>
          </cell>
          <cell r="H377">
            <v>7.1999999999999993</v>
          </cell>
        </row>
        <row r="378">
          <cell r="B378" t="str">
            <v>Eje A' entre ejes  24 y 25</v>
          </cell>
          <cell r="C378" t="str">
            <v>m2</v>
          </cell>
          <cell r="D378">
            <v>1</v>
          </cell>
          <cell r="E378">
            <v>3.5999999999999996</v>
          </cell>
          <cell r="G378">
            <v>1.5</v>
          </cell>
          <cell r="H378">
            <v>5.3999999999999995</v>
          </cell>
        </row>
        <row r="379">
          <cell r="B379" t="str">
            <v>Eje A entre ejes 16 - 17 y 21 - 22</v>
          </cell>
          <cell r="C379" t="str">
            <v>m2</v>
          </cell>
          <cell r="D379">
            <v>1</v>
          </cell>
          <cell r="E379">
            <v>6.15</v>
          </cell>
          <cell r="G379">
            <v>1.5</v>
          </cell>
          <cell r="H379">
            <v>9.2250000000000014</v>
          </cell>
        </row>
        <row r="380">
          <cell r="B380" t="str">
            <v>Eje A entre ejes 24 - 25</v>
          </cell>
          <cell r="C380" t="str">
            <v>m2</v>
          </cell>
          <cell r="D380">
            <v>1</v>
          </cell>
          <cell r="E380">
            <v>4.82</v>
          </cell>
          <cell r="G380">
            <v>1.5</v>
          </cell>
          <cell r="H380">
            <v>7.23</v>
          </cell>
        </row>
        <row r="381">
          <cell r="B381" t="str">
            <v>Eje A entre ejes 25 - 36</v>
          </cell>
          <cell r="C381" t="str">
            <v>m2</v>
          </cell>
          <cell r="D381">
            <v>1</v>
          </cell>
          <cell r="E381">
            <v>86.88</v>
          </cell>
          <cell r="G381">
            <v>1.5</v>
          </cell>
          <cell r="H381">
            <v>130.32</v>
          </cell>
        </row>
        <row r="382">
          <cell r="B382" t="str">
            <v>Eje A entre ejes 8 - 9 y 12 - 13</v>
          </cell>
          <cell r="C382" t="str">
            <v>m2</v>
          </cell>
          <cell r="D382">
            <v>2</v>
          </cell>
          <cell r="E382">
            <v>7</v>
          </cell>
          <cell r="G382">
            <v>1.5</v>
          </cell>
          <cell r="H382">
            <v>21</v>
          </cell>
        </row>
        <row r="383">
          <cell r="B383" t="str">
            <v>Eje A entre ejes 9 - 12</v>
          </cell>
          <cell r="C383" t="str">
            <v>m2</v>
          </cell>
          <cell r="D383">
            <v>3</v>
          </cell>
          <cell r="E383">
            <v>7.25</v>
          </cell>
          <cell r="G383">
            <v>1.5</v>
          </cell>
          <cell r="H383">
            <v>32.625</v>
          </cell>
        </row>
        <row r="384">
          <cell r="B384" t="str">
            <v>Eje 8' y 12' entre ejes A - B</v>
          </cell>
          <cell r="C384" t="str">
            <v>m2</v>
          </cell>
          <cell r="D384">
            <v>2</v>
          </cell>
          <cell r="E384">
            <v>6.8999999999999995</v>
          </cell>
          <cell r="G384">
            <v>1.5</v>
          </cell>
          <cell r="H384">
            <v>20.7</v>
          </cell>
        </row>
        <row r="385">
          <cell r="B385" t="str">
            <v>Eje 9 y 12 entre ejes A - B</v>
          </cell>
          <cell r="C385" t="str">
            <v>m2</v>
          </cell>
          <cell r="D385">
            <v>2</v>
          </cell>
          <cell r="E385">
            <v>4.6500000000000004</v>
          </cell>
          <cell r="G385">
            <v>1.5</v>
          </cell>
          <cell r="H385">
            <v>13.950000000000001</v>
          </cell>
        </row>
        <row r="386">
          <cell r="B386" t="str">
            <v>Eje 9'  y 11' entre ejes A-B</v>
          </cell>
          <cell r="C386" t="str">
            <v>m2</v>
          </cell>
          <cell r="D386">
            <v>2</v>
          </cell>
          <cell r="E386">
            <v>5</v>
          </cell>
          <cell r="G386">
            <v>1.5</v>
          </cell>
          <cell r="H386">
            <v>15</v>
          </cell>
        </row>
        <row r="387">
          <cell r="B387" t="str">
            <v>Ejes 10 y 11 entre ejes A-B</v>
          </cell>
          <cell r="C387" t="str">
            <v>m2</v>
          </cell>
          <cell r="D387">
            <v>2</v>
          </cell>
          <cell r="E387">
            <v>4.75</v>
          </cell>
          <cell r="G387">
            <v>1.5</v>
          </cell>
          <cell r="H387">
            <v>14.25</v>
          </cell>
        </row>
        <row r="388">
          <cell r="B388" t="str">
            <v>Ejes 10' entre ejes A-B</v>
          </cell>
          <cell r="C388" t="str">
            <v>m2</v>
          </cell>
          <cell r="D388">
            <v>1</v>
          </cell>
          <cell r="E388">
            <v>6.9</v>
          </cell>
          <cell r="G388">
            <v>1.5</v>
          </cell>
          <cell r="H388">
            <v>10.350000000000001</v>
          </cell>
        </row>
        <row r="389">
          <cell r="B389" t="str">
            <v>Entre ejes C' y 13 - 14 (Estar y fisioterapia)</v>
          </cell>
          <cell r="C389" t="str">
            <v>m2</v>
          </cell>
          <cell r="D389">
            <v>1</v>
          </cell>
          <cell r="E389">
            <v>5.6000000000000005</v>
          </cell>
          <cell r="G389">
            <v>1.5</v>
          </cell>
          <cell r="H389">
            <v>8.4</v>
          </cell>
        </row>
        <row r="390">
          <cell r="B390" t="str">
            <v>Entre ejes C'' y 16'-17' , 22'-23' (vestidor hombres y mujeres)</v>
          </cell>
          <cell r="C390" t="str">
            <v>m2</v>
          </cell>
          <cell r="D390">
            <v>2</v>
          </cell>
          <cell r="E390">
            <v>4.4000000000000004</v>
          </cell>
          <cell r="G390">
            <v>1.5</v>
          </cell>
          <cell r="H390">
            <v>13.200000000000001</v>
          </cell>
        </row>
        <row r="391">
          <cell r="B391" t="str">
            <v>Entre ejes C' y 20 - 21 (Estar y fisioterapia)</v>
          </cell>
          <cell r="C391" t="str">
            <v>m2</v>
          </cell>
          <cell r="D391">
            <v>1</v>
          </cell>
          <cell r="E391">
            <v>6.6000000000000005</v>
          </cell>
          <cell r="G391">
            <v>1.5</v>
          </cell>
          <cell r="H391">
            <v>9.9</v>
          </cell>
        </row>
        <row r="392">
          <cell r="B392" t="str">
            <v>Entre ejes C' y 24 - 25 (pesaje)</v>
          </cell>
          <cell r="C392" t="str">
            <v>m2</v>
          </cell>
          <cell r="D392">
            <v>1</v>
          </cell>
          <cell r="E392">
            <v>3.7399999999999998</v>
          </cell>
          <cell r="G392">
            <v>1.5</v>
          </cell>
          <cell r="H392">
            <v>5.6099999999999994</v>
          </cell>
        </row>
        <row r="393">
          <cell r="B393" t="str">
            <v>Ambientes para doping hombres y mujeres</v>
          </cell>
        </row>
        <row r="394">
          <cell r="B394" t="str">
            <v>Eje A entre ejes 23 y 24</v>
          </cell>
          <cell r="C394" t="str">
            <v>m3</v>
          </cell>
          <cell r="D394">
            <v>1</v>
          </cell>
          <cell r="E394">
            <v>6.25</v>
          </cell>
          <cell r="G394">
            <v>1.5</v>
          </cell>
          <cell r="H394">
            <v>9.375</v>
          </cell>
        </row>
        <row r="395">
          <cell r="B395" t="str">
            <v>Eje A' entre ejes 23 y 25</v>
          </cell>
          <cell r="C395" t="str">
            <v>m3</v>
          </cell>
          <cell r="D395">
            <v>1</v>
          </cell>
          <cell r="E395">
            <v>2</v>
          </cell>
          <cell r="G395">
            <v>1.5</v>
          </cell>
          <cell r="H395">
            <v>3</v>
          </cell>
        </row>
        <row r="396">
          <cell r="B396" t="str">
            <v>Eje 23 entre ejes A y B</v>
          </cell>
          <cell r="C396" t="str">
            <v>m3</v>
          </cell>
          <cell r="D396">
            <v>1</v>
          </cell>
          <cell r="E396">
            <v>5.7</v>
          </cell>
          <cell r="G396">
            <v>1.5</v>
          </cell>
          <cell r="H396">
            <v>8.5500000000000007</v>
          </cell>
        </row>
        <row r="397">
          <cell r="B397" t="str">
            <v>Eje 23' entre ejes A y B</v>
          </cell>
          <cell r="C397" t="str">
            <v>m3</v>
          </cell>
          <cell r="D397">
            <v>2</v>
          </cell>
          <cell r="E397">
            <v>3.45</v>
          </cell>
          <cell r="G397">
            <v>1.5</v>
          </cell>
          <cell r="H397">
            <v>10.350000000000001</v>
          </cell>
        </row>
        <row r="398">
          <cell r="B398" t="str">
            <v>Eje 23'' entre ejes A y B</v>
          </cell>
          <cell r="C398" t="str">
            <v>m3</v>
          </cell>
          <cell r="D398">
            <v>1</v>
          </cell>
          <cell r="E398">
            <v>3.35</v>
          </cell>
          <cell r="G398">
            <v>1.5</v>
          </cell>
          <cell r="H398">
            <v>5.0250000000000004</v>
          </cell>
        </row>
        <row r="399">
          <cell r="B399" t="str">
            <v>Eje B entre ejes 23 - 24</v>
          </cell>
          <cell r="C399" t="str">
            <v>m3</v>
          </cell>
          <cell r="D399">
            <v>1</v>
          </cell>
          <cell r="E399">
            <v>5.8500000000000005</v>
          </cell>
          <cell r="G399">
            <v>1.5</v>
          </cell>
          <cell r="H399">
            <v>8.7750000000000004</v>
          </cell>
          <cell r="I399">
            <v>903.9000000000002</v>
          </cell>
        </row>
        <row r="401">
          <cell r="A401" t="str">
            <v>05.01.02</v>
          </cell>
          <cell r="B401" t="str">
            <v>ACERO fy=4200 kg/cm2 GRADO 60 EN SOBRECIMIENTO</v>
          </cell>
          <cell r="C401" t="str">
            <v>kg</v>
          </cell>
        </row>
        <row r="402">
          <cell r="B402" t="str">
            <v>Se ha considerado 25 Kg/m3 de volumen de concreto</v>
          </cell>
          <cell r="C402" t="str">
            <v>kg</v>
          </cell>
          <cell r="D402">
            <v>1</v>
          </cell>
          <cell r="E402">
            <v>1453.8468750000004</v>
          </cell>
          <cell r="H402">
            <v>1453.8468750000004</v>
          </cell>
          <cell r="I402">
            <v>1453.8468750000004</v>
          </cell>
        </row>
        <row r="404">
          <cell r="A404" t="str">
            <v>04.05.00</v>
          </cell>
          <cell r="B404" t="str">
            <v>FALSO PISO</v>
          </cell>
        </row>
        <row r="405">
          <cell r="A405" t="str">
            <v>04.05.01</v>
          </cell>
          <cell r="B405" t="str">
            <v>FALSO PISO MEZCLA  1:8 CEMENTO-HORMIGON E=4"</v>
          </cell>
          <cell r="C405" t="str">
            <v>m2</v>
          </cell>
        </row>
        <row r="406">
          <cell r="B406" t="str">
            <v xml:space="preserve">En Zotano </v>
          </cell>
          <cell r="F406" t="str">
            <v>Área CAD (m2)</v>
          </cell>
        </row>
        <row r="407">
          <cell r="B407" t="str">
            <v>Sala cardiovascular y sala parafina</v>
          </cell>
          <cell r="C407" t="str">
            <v>m2</v>
          </cell>
          <cell r="D407">
            <v>1</v>
          </cell>
          <cell r="E407" t="str">
            <v>Área CAD=</v>
          </cell>
          <cell r="F407">
            <v>46.750399999999999</v>
          </cell>
          <cell r="H407">
            <v>46.750399999999999</v>
          </cell>
        </row>
        <row r="408">
          <cell r="B408" t="str">
            <v>Sala electromagnetismo y  sala de corriente</v>
          </cell>
          <cell r="C408" t="str">
            <v>m2</v>
          </cell>
          <cell r="D408">
            <v>1</v>
          </cell>
          <cell r="E408" t="str">
            <v>Área CAD=</v>
          </cell>
          <cell r="F408">
            <v>46.750399999999999</v>
          </cell>
          <cell r="H408">
            <v>46.750399999999999</v>
          </cell>
        </row>
        <row r="409">
          <cell r="B409" t="str">
            <v>Sala ultrasonido y magnetoterapia</v>
          </cell>
          <cell r="C409" t="str">
            <v>m2</v>
          </cell>
          <cell r="D409">
            <v>1</v>
          </cell>
          <cell r="E409" t="str">
            <v>Área CAD=</v>
          </cell>
          <cell r="F409">
            <v>46.750399999999999</v>
          </cell>
          <cell r="H409">
            <v>46.750399999999999</v>
          </cell>
        </row>
        <row r="410">
          <cell r="B410" t="str">
            <v>Gimnacio Damas</v>
          </cell>
          <cell r="C410" t="str">
            <v>m2</v>
          </cell>
          <cell r="D410">
            <v>1</v>
          </cell>
          <cell r="E410" t="str">
            <v>Área CAD=</v>
          </cell>
          <cell r="F410">
            <v>48.2</v>
          </cell>
          <cell r="H410">
            <v>48.2</v>
          </cell>
        </row>
        <row r="411">
          <cell r="B411" t="str">
            <v>Fisioterapia</v>
          </cell>
          <cell r="C411" t="str">
            <v>m2</v>
          </cell>
          <cell r="D411">
            <v>1</v>
          </cell>
          <cell r="E411" t="str">
            <v>Área CAD=</v>
          </cell>
          <cell r="F411">
            <v>21.985499999999998</v>
          </cell>
          <cell r="H411">
            <v>21.985499999999998</v>
          </cell>
        </row>
        <row r="412">
          <cell r="B412" t="str">
            <v>Estar atletas vestidor mujeres</v>
          </cell>
          <cell r="C412" t="str">
            <v>m2</v>
          </cell>
          <cell r="D412">
            <v>1</v>
          </cell>
          <cell r="E412" t="str">
            <v>Área CAD=</v>
          </cell>
          <cell r="F412">
            <v>21.986000000000001</v>
          </cell>
          <cell r="H412">
            <v>21.986000000000001</v>
          </cell>
        </row>
        <row r="413">
          <cell r="B413" t="str">
            <v>Atletas vestidor mujeres y hombres</v>
          </cell>
          <cell r="C413" t="str">
            <v>m2</v>
          </cell>
          <cell r="D413">
            <v>2</v>
          </cell>
          <cell r="E413" t="str">
            <v>Área CAD=</v>
          </cell>
          <cell r="F413">
            <v>105.285</v>
          </cell>
          <cell r="H413">
            <v>210.57</v>
          </cell>
        </row>
        <row r="414">
          <cell r="B414" t="str">
            <v>Estar entrenador mujeres y hombres</v>
          </cell>
          <cell r="C414" t="str">
            <v>m2</v>
          </cell>
          <cell r="D414">
            <v>2</v>
          </cell>
          <cell r="E414" t="str">
            <v>Área CAD=</v>
          </cell>
          <cell r="F414">
            <v>25.785</v>
          </cell>
          <cell r="H414">
            <v>51.57</v>
          </cell>
        </row>
        <row r="415">
          <cell r="B415" t="str">
            <v>Vestidor mujeres y hombres</v>
          </cell>
          <cell r="C415" t="str">
            <v>m2</v>
          </cell>
          <cell r="D415">
            <v>2</v>
          </cell>
          <cell r="E415" t="str">
            <v>Área CAD=</v>
          </cell>
          <cell r="F415">
            <v>50.835000000000001</v>
          </cell>
          <cell r="H415">
            <v>101.67</v>
          </cell>
        </row>
        <row r="416">
          <cell r="B416" t="str">
            <v>Fisioterapia, Sauna - ducha, Depósito</v>
          </cell>
          <cell r="C416" t="str">
            <v>m2</v>
          </cell>
          <cell r="D416">
            <v>1</v>
          </cell>
          <cell r="E416" t="str">
            <v>Área CAD=</v>
          </cell>
          <cell r="F416">
            <v>25.8</v>
          </cell>
          <cell r="H416">
            <v>25.8</v>
          </cell>
        </row>
        <row r="417">
          <cell r="B417" t="str">
            <v>Estar atletas vestidor hombres</v>
          </cell>
          <cell r="C417" t="str">
            <v>m2</v>
          </cell>
          <cell r="D417">
            <v>1</v>
          </cell>
          <cell r="E417" t="str">
            <v>Área CAD=</v>
          </cell>
          <cell r="F417">
            <v>25.8</v>
          </cell>
          <cell r="H417">
            <v>25.8</v>
          </cell>
        </row>
        <row r="418">
          <cell r="B418" t="str">
            <v>Gimnacio Hombres</v>
          </cell>
          <cell r="C418" t="str">
            <v>m2</v>
          </cell>
          <cell r="D418">
            <v>1</v>
          </cell>
          <cell r="E418" t="str">
            <v>Área CAD=</v>
          </cell>
          <cell r="F418">
            <v>52.63</v>
          </cell>
          <cell r="H418">
            <v>52.63</v>
          </cell>
        </row>
        <row r="419">
          <cell r="B419" t="str">
            <v>Estar Juez Hombres y Mujeres</v>
          </cell>
          <cell r="C419" t="str">
            <v>m2</v>
          </cell>
          <cell r="D419">
            <v>2</v>
          </cell>
          <cell r="E419" t="str">
            <v>Área CAD=</v>
          </cell>
          <cell r="F419">
            <v>25.785</v>
          </cell>
          <cell r="H419">
            <v>51.57</v>
          </cell>
        </row>
        <row r="420">
          <cell r="B420" t="str">
            <v>Doping, Espera y  SS.HH.</v>
          </cell>
          <cell r="C420" t="str">
            <v>m2</v>
          </cell>
          <cell r="D420">
            <v>1</v>
          </cell>
          <cell r="E420" t="str">
            <v>Área CAD=</v>
          </cell>
          <cell r="F420">
            <v>43.72</v>
          </cell>
          <cell r="H420">
            <v>43.72</v>
          </cell>
        </row>
        <row r="421">
          <cell r="B421" t="str">
            <v>Zona de Circulacion</v>
          </cell>
          <cell r="C421" t="str">
            <v>m2</v>
          </cell>
          <cell r="D421">
            <v>1</v>
          </cell>
          <cell r="E421" t="str">
            <v>Área CAD=</v>
          </cell>
          <cell r="F421">
            <v>327.39</v>
          </cell>
          <cell r="H421">
            <v>327.39</v>
          </cell>
        </row>
        <row r="422">
          <cell r="B422" t="str">
            <v>Zona de Calentamiento 1</v>
          </cell>
          <cell r="C422" t="str">
            <v>m2</v>
          </cell>
          <cell r="D422">
            <v>1</v>
          </cell>
          <cell r="E422" t="str">
            <v>Área CAD=</v>
          </cell>
          <cell r="F422">
            <v>396.85</v>
          </cell>
          <cell r="H422">
            <v>396.85</v>
          </cell>
        </row>
        <row r="423">
          <cell r="B423" t="str">
            <v>Zona de Calentamiento 2</v>
          </cell>
          <cell r="C423" t="str">
            <v>m2</v>
          </cell>
          <cell r="D423">
            <v>1</v>
          </cell>
          <cell r="E423" t="str">
            <v>Área CAD=</v>
          </cell>
          <cell r="F423">
            <v>1408.63</v>
          </cell>
          <cell r="H423">
            <v>1408.63</v>
          </cell>
        </row>
        <row r="424">
          <cell r="B424" t="str">
            <v>Depósito de equipos deportivos</v>
          </cell>
          <cell r="C424" t="str">
            <v>m2</v>
          </cell>
          <cell r="D424">
            <v>1</v>
          </cell>
          <cell r="E424" t="str">
            <v>Área CAD=</v>
          </cell>
          <cell r="F424">
            <v>48.2</v>
          </cell>
          <cell r="H424">
            <v>48.2</v>
          </cell>
        </row>
        <row r="425">
          <cell r="B425" t="str">
            <v>Cuarto de maquinas 1 y 2</v>
          </cell>
          <cell r="C425" t="str">
            <v>m2</v>
          </cell>
          <cell r="D425">
            <v>1</v>
          </cell>
          <cell r="E425" t="str">
            <v>Área CAD=</v>
          </cell>
          <cell r="F425">
            <v>35</v>
          </cell>
          <cell r="H425">
            <v>35</v>
          </cell>
        </row>
        <row r="426">
          <cell r="B426" t="str">
            <v>Sauna 1 y 2</v>
          </cell>
          <cell r="C426" t="str">
            <v>m2</v>
          </cell>
          <cell r="D426">
            <v>2</v>
          </cell>
          <cell r="E426" t="str">
            <v>Área CAD=</v>
          </cell>
          <cell r="F426">
            <v>60.64</v>
          </cell>
          <cell r="H426">
            <v>121.28</v>
          </cell>
        </row>
        <row r="427">
          <cell r="B427" t="str">
            <v>SS.HH.</v>
          </cell>
          <cell r="C427" t="str">
            <v>m2</v>
          </cell>
          <cell r="D427">
            <v>2</v>
          </cell>
          <cell r="E427" t="str">
            <v>Área CAD=</v>
          </cell>
          <cell r="F427">
            <v>33</v>
          </cell>
          <cell r="H427">
            <v>66</v>
          </cell>
        </row>
        <row r="428">
          <cell r="B428" t="str">
            <v>Administración hombres y mujeres mas depósito</v>
          </cell>
          <cell r="C428" t="str">
            <v>m2</v>
          </cell>
          <cell r="D428">
            <v>2</v>
          </cell>
          <cell r="E428" t="str">
            <v>Área CAD=</v>
          </cell>
          <cell r="F428">
            <v>27.130000000000003</v>
          </cell>
          <cell r="H428">
            <v>54.260000000000005</v>
          </cell>
        </row>
        <row r="429">
          <cell r="B429" t="str">
            <v>Topico, administración y SS.HH.</v>
          </cell>
          <cell r="C429" t="str">
            <v>m2</v>
          </cell>
          <cell r="D429">
            <v>1</v>
          </cell>
          <cell r="E429" t="str">
            <v>Área CAD=</v>
          </cell>
          <cell r="F429">
            <v>42.980000000000004</v>
          </cell>
          <cell r="H429">
            <v>42.980000000000004</v>
          </cell>
        </row>
        <row r="430">
          <cell r="B430" t="str">
            <v>Escalera</v>
          </cell>
          <cell r="C430" t="str">
            <v>m2</v>
          </cell>
          <cell r="D430">
            <v>2</v>
          </cell>
          <cell r="E430" t="str">
            <v>Área CAD=</v>
          </cell>
          <cell r="F430">
            <v>29.7</v>
          </cell>
          <cell r="H430">
            <v>59.4</v>
          </cell>
        </row>
        <row r="431">
          <cell r="B431" t="str">
            <v>En exterior de consejeria mantenimiento y sala de personal</v>
          </cell>
          <cell r="C431" t="str">
            <v>m2</v>
          </cell>
          <cell r="D431">
            <v>1</v>
          </cell>
          <cell r="E431" t="str">
            <v>Área CAD=</v>
          </cell>
          <cell r="F431">
            <v>85.92</v>
          </cell>
          <cell r="H431">
            <v>85.92</v>
          </cell>
          <cell r="I431">
            <v>3441.6627000000003</v>
          </cell>
        </row>
        <row r="433">
          <cell r="A433" t="str">
            <v>05.00.00</v>
          </cell>
          <cell r="B433" t="str">
            <v>CONCRETO ARMADO</v>
          </cell>
        </row>
        <row r="434">
          <cell r="A434" t="str">
            <v>05.01.00</v>
          </cell>
          <cell r="B434" t="str">
            <v>ZAPATAS</v>
          </cell>
        </row>
        <row r="435">
          <cell r="A435" t="str">
            <v>05.01.01</v>
          </cell>
          <cell r="B435" t="str">
            <v>CONCRETO PREMEZCLADO F'C=280 KG/CM2  ZAPATAS</v>
          </cell>
          <cell r="C435" t="str">
            <v>m3</v>
          </cell>
        </row>
        <row r="436">
          <cell r="B436" t="str">
            <v xml:space="preserve">Sub Zapatas </v>
          </cell>
        </row>
        <row r="437">
          <cell r="B437" t="str">
            <v>Z-1 En eje A eje 8-36</v>
          </cell>
          <cell r="C437" t="str">
            <v>m3</v>
          </cell>
          <cell r="D437">
            <v>28</v>
          </cell>
          <cell r="E437">
            <v>2.5</v>
          </cell>
          <cell r="F437">
            <v>2.5</v>
          </cell>
          <cell r="G437">
            <v>0.6</v>
          </cell>
          <cell r="H437">
            <v>105</v>
          </cell>
        </row>
        <row r="438">
          <cell r="B438" t="str">
            <v>Z-2 En eje B eje 8-36</v>
          </cell>
          <cell r="C438" t="str">
            <v>m3</v>
          </cell>
          <cell r="D438">
            <v>28</v>
          </cell>
          <cell r="E438">
            <v>5.75</v>
          </cell>
          <cell r="F438">
            <v>2.5</v>
          </cell>
          <cell r="G438">
            <v>0.6</v>
          </cell>
          <cell r="H438">
            <v>241.5</v>
          </cell>
        </row>
        <row r="439">
          <cell r="B439" t="str">
            <v>Z-3 En eje C en eje 37</v>
          </cell>
          <cell r="C439" t="str">
            <v>m3</v>
          </cell>
          <cell r="D439">
            <v>1</v>
          </cell>
          <cell r="E439">
            <v>2</v>
          </cell>
          <cell r="F439">
            <v>2</v>
          </cell>
          <cell r="G439">
            <v>0.6</v>
          </cell>
          <cell r="H439">
            <v>2.4</v>
          </cell>
        </row>
        <row r="440">
          <cell r="B440" t="str">
            <v>Z-4 En eje D entre ejes 2-8 y ejes 30-37</v>
          </cell>
          <cell r="C440" t="str">
            <v>m3</v>
          </cell>
          <cell r="D440">
            <v>15</v>
          </cell>
          <cell r="E440">
            <v>1.8</v>
          </cell>
          <cell r="F440">
            <v>1.8</v>
          </cell>
          <cell r="G440">
            <v>0.6</v>
          </cell>
          <cell r="H440">
            <v>29.16</v>
          </cell>
          <cell r="I440">
            <v>378.06</v>
          </cell>
        </row>
        <row r="442">
          <cell r="A442" t="str">
            <v>05.01.02</v>
          </cell>
          <cell r="B442" t="str">
            <v>ENCOFRADO Y DESENCOFRADO NORMAL EN ZAPATAS</v>
          </cell>
        </row>
        <row r="443">
          <cell r="B443" t="str">
            <v>Z-1 En eje A eje 8-36</v>
          </cell>
          <cell r="C443" t="str">
            <v>m3</v>
          </cell>
          <cell r="D443">
            <v>28</v>
          </cell>
          <cell r="E443">
            <v>10</v>
          </cell>
          <cell r="G443">
            <v>0.6</v>
          </cell>
          <cell r="H443">
            <v>168</v>
          </cell>
        </row>
        <row r="444">
          <cell r="B444" t="str">
            <v>Z-2 En eje B eje 8-36</v>
          </cell>
          <cell r="C444" t="str">
            <v>m3</v>
          </cell>
          <cell r="D444">
            <v>28</v>
          </cell>
          <cell r="E444">
            <v>16.5</v>
          </cell>
          <cell r="G444">
            <v>0.6</v>
          </cell>
          <cell r="H444">
            <v>277.2</v>
          </cell>
        </row>
        <row r="445">
          <cell r="B445" t="str">
            <v>Z-3 En eje C en eje 7 y eje 37</v>
          </cell>
          <cell r="C445" t="str">
            <v>m3</v>
          </cell>
          <cell r="D445">
            <v>2</v>
          </cell>
          <cell r="E445">
            <v>8</v>
          </cell>
          <cell r="G445">
            <v>0.6</v>
          </cell>
          <cell r="H445">
            <v>9.6</v>
          </cell>
        </row>
        <row r="446">
          <cell r="B446" t="str">
            <v>Z-4 En eje C entre ejes 2-6 y ejes 30-37</v>
          </cell>
          <cell r="C446" t="str">
            <v>m3</v>
          </cell>
          <cell r="D446">
            <v>13</v>
          </cell>
          <cell r="E446">
            <v>7.2</v>
          </cell>
          <cell r="G446">
            <v>0.6</v>
          </cell>
          <cell r="H446">
            <v>56.160000000000004</v>
          </cell>
          <cell r="I446">
            <v>510.96000000000004</v>
          </cell>
        </row>
        <row r="448">
          <cell r="A448" t="str">
            <v>05.01.02</v>
          </cell>
          <cell r="B448" t="str">
            <v>ACERO fy=4200 kg/cm2 GRADO 60 en ZAPATAS</v>
          </cell>
          <cell r="C448" t="str">
            <v>kg</v>
          </cell>
        </row>
        <row r="449">
          <cell r="B449" t="str">
            <v>Se ha considerado 40 Kg/m3 de volumen de concreto</v>
          </cell>
          <cell r="C449" t="str">
            <v>kg</v>
          </cell>
          <cell r="D449">
            <v>1</v>
          </cell>
          <cell r="E449">
            <v>15122.4</v>
          </cell>
          <cell r="H449">
            <v>15122.4</v>
          </cell>
          <cell r="I449">
            <v>15122.4</v>
          </cell>
        </row>
        <row r="451">
          <cell r="A451" t="str">
            <v>05.02.00</v>
          </cell>
          <cell r="B451" t="str">
            <v>VIGAS DE CIMENTACIÓN</v>
          </cell>
        </row>
        <row r="452">
          <cell r="A452" t="str">
            <v>05.02.01</v>
          </cell>
          <cell r="B452" t="str">
            <v>CONCRETO EN VIGAS DE CIMENTACIÓN f'c=210 kg/cm2</v>
          </cell>
          <cell r="C452" t="str">
            <v>m3</v>
          </cell>
        </row>
        <row r="453">
          <cell r="B453" t="str">
            <v>Eje A entre ejes 8-36, V-C (40x40)cm</v>
          </cell>
          <cell r="C453" t="str">
            <v>m3</v>
          </cell>
          <cell r="D453">
            <v>1</v>
          </cell>
          <cell r="E453">
            <v>198.38</v>
          </cell>
          <cell r="F453">
            <v>0.4</v>
          </cell>
          <cell r="G453">
            <v>0.4</v>
          </cell>
          <cell r="H453">
            <v>31.740800000000004</v>
          </cell>
        </row>
        <row r="454">
          <cell r="B454" t="str">
            <v>Eje B entre ejes 8-36, V-C (40x40)cm</v>
          </cell>
          <cell r="C454" t="str">
            <v>m3</v>
          </cell>
          <cell r="D454">
            <v>1</v>
          </cell>
          <cell r="E454">
            <v>188</v>
          </cell>
          <cell r="F454">
            <v>0.4</v>
          </cell>
          <cell r="G454">
            <v>0.4</v>
          </cell>
          <cell r="H454">
            <v>30.080000000000002</v>
          </cell>
        </row>
        <row r="455">
          <cell r="B455" t="str">
            <v>Eje C entre ejes 1-37, V-C (40x40)cm</v>
          </cell>
          <cell r="C455" t="str">
            <v>m3</v>
          </cell>
          <cell r="D455">
            <v>1</v>
          </cell>
          <cell r="E455">
            <v>234.36</v>
          </cell>
          <cell r="F455">
            <v>0.4</v>
          </cell>
          <cell r="G455">
            <v>0.4</v>
          </cell>
          <cell r="H455">
            <v>37.497600000000006</v>
          </cell>
        </row>
        <row r="456">
          <cell r="B456" t="str">
            <v>Eje D entre ejes 1-9 y 29  -37 V-C (40x40)cm</v>
          </cell>
          <cell r="C456" t="str">
            <v>m3</v>
          </cell>
          <cell r="D456">
            <v>16</v>
          </cell>
          <cell r="E456">
            <v>5.9</v>
          </cell>
          <cell r="F456">
            <v>0.4</v>
          </cell>
          <cell r="G456">
            <v>0.4</v>
          </cell>
          <cell r="H456">
            <v>15.104000000000003</v>
          </cell>
        </row>
        <row r="457">
          <cell r="B457" t="str">
            <v>Eje 1-8 y eje 37 entre ejes C-D, V-C (40x40)cm</v>
          </cell>
          <cell r="C457" t="str">
            <v>m3</v>
          </cell>
          <cell r="D457">
            <v>8</v>
          </cell>
          <cell r="E457">
            <v>6.55</v>
          </cell>
          <cell r="F457">
            <v>0.4</v>
          </cell>
          <cell r="G457">
            <v>0.4</v>
          </cell>
          <cell r="H457">
            <v>8.3840000000000003</v>
          </cell>
        </row>
        <row r="458">
          <cell r="B458" t="str">
            <v>Eje 9-36 entre ejes A-D, V-C (40x40)cm</v>
          </cell>
          <cell r="C458" t="str">
            <v>m3</v>
          </cell>
          <cell r="D458">
            <v>28</v>
          </cell>
          <cell r="E458">
            <v>15.999999999999998</v>
          </cell>
          <cell r="F458">
            <v>0.4</v>
          </cell>
          <cell r="G458">
            <v>0.4</v>
          </cell>
          <cell r="H458">
            <v>71.679999999999993</v>
          </cell>
          <cell r="I458">
            <v>194.4864</v>
          </cell>
        </row>
        <row r="460">
          <cell r="A460" t="str">
            <v>05.02.02</v>
          </cell>
          <cell r="B460" t="str">
            <v>ENCOFRADO Y DESENCOFRADO NORMAL EN VIGAS DE CIMENTACIÓN</v>
          </cell>
        </row>
        <row r="461">
          <cell r="B461" t="str">
            <v>Eje A entre ejes 8-36, V-C (40x40)cm</v>
          </cell>
          <cell r="C461" t="str">
            <v>m3</v>
          </cell>
          <cell r="D461">
            <v>1</v>
          </cell>
          <cell r="E461">
            <v>198.38</v>
          </cell>
          <cell r="G461">
            <v>0.8</v>
          </cell>
          <cell r="H461">
            <v>158.70400000000001</v>
          </cell>
        </row>
        <row r="462">
          <cell r="B462" t="str">
            <v>Eje B entre ejes 8-36, V-C (40x40)cm</v>
          </cell>
          <cell r="C462" t="str">
            <v>m3</v>
          </cell>
          <cell r="D462">
            <v>1</v>
          </cell>
          <cell r="E462">
            <v>188</v>
          </cell>
          <cell r="G462">
            <v>0.8</v>
          </cell>
          <cell r="H462">
            <v>150.4</v>
          </cell>
        </row>
        <row r="463">
          <cell r="B463" t="str">
            <v>Eje C entre ejes 1-37, V-C (40x40)cm</v>
          </cell>
          <cell r="C463" t="str">
            <v>m3</v>
          </cell>
          <cell r="D463">
            <v>1</v>
          </cell>
          <cell r="E463">
            <v>234.36</v>
          </cell>
          <cell r="G463">
            <v>0.8</v>
          </cell>
          <cell r="H463">
            <v>187.48800000000003</v>
          </cell>
        </row>
        <row r="464">
          <cell r="B464" t="str">
            <v>Eje D entre ejes 1-9 y 29  -37 V-C (40x40)cm</v>
          </cell>
          <cell r="C464" t="str">
            <v>m3</v>
          </cell>
          <cell r="D464">
            <v>16</v>
          </cell>
          <cell r="E464">
            <v>5.9</v>
          </cell>
          <cell r="G464">
            <v>0.8</v>
          </cell>
          <cell r="H464">
            <v>75.52000000000001</v>
          </cell>
        </row>
        <row r="465">
          <cell r="B465" t="str">
            <v>Eje 1-8 y eje 37 entre ejes C-D, V-C (40x40)cm</v>
          </cell>
          <cell r="C465" t="str">
            <v>m3</v>
          </cell>
          <cell r="D465">
            <v>8</v>
          </cell>
          <cell r="E465">
            <v>6.55</v>
          </cell>
          <cell r="G465">
            <v>0.8</v>
          </cell>
          <cell r="H465">
            <v>41.92</v>
          </cell>
        </row>
        <row r="466">
          <cell r="B466" t="str">
            <v>Eje 9-36 entre ejes A-D, V-C (40x40)cm</v>
          </cell>
          <cell r="C466" t="str">
            <v>m3</v>
          </cell>
          <cell r="D466">
            <v>28</v>
          </cell>
          <cell r="E466">
            <v>15.999999999999998</v>
          </cell>
          <cell r="G466">
            <v>0.8</v>
          </cell>
          <cell r="H466">
            <v>358.4</v>
          </cell>
          <cell r="I466">
            <v>972.43200000000002</v>
          </cell>
        </row>
        <row r="468">
          <cell r="A468" t="str">
            <v>05.02.03</v>
          </cell>
          <cell r="B468" t="str">
            <v>ACERO fy=4200 kg/cm2 GRADO 60 en VIGAS DE CIMENTACIÓN</v>
          </cell>
        </row>
        <row r="469">
          <cell r="B469" t="str">
            <v>Se ha considerado 49.5 Kg/m3 de volumen de concreto</v>
          </cell>
          <cell r="C469" t="str">
            <v>kg</v>
          </cell>
          <cell r="D469">
            <v>1</v>
          </cell>
          <cell r="E469">
            <v>9627.0768000000007</v>
          </cell>
          <cell r="H469">
            <v>9627.0768000000007</v>
          </cell>
          <cell r="I469">
            <v>9627.0768000000007</v>
          </cell>
        </row>
        <row r="471">
          <cell r="A471" t="str">
            <v>05.03.00</v>
          </cell>
          <cell r="B471" t="str">
            <v xml:space="preserve">COLUMNAS </v>
          </cell>
        </row>
        <row r="472">
          <cell r="A472" t="str">
            <v>05.03.01</v>
          </cell>
          <cell r="B472" t="str">
            <v>CONCRETO PREMEZCLADO F'C=280 KG/CM2 EN COLUMNAS</v>
          </cell>
          <cell r="E472" t="str">
            <v>Area (m2)</v>
          </cell>
        </row>
        <row r="473">
          <cell r="B473" t="str">
            <v>B-LOQUE -1</v>
          </cell>
        </row>
        <row r="474">
          <cell r="B474" t="str">
            <v>En eje A entre eje 1 y 7 columnas 30x70 cm</v>
          </cell>
          <cell r="C474" t="str">
            <v>m3</v>
          </cell>
          <cell r="D474">
            <v>7</v>
          </cell>
          <cell r="E474">
            <v>0.7</v>
          </cell>
          <cell r="F474">
            <v>0.30000000000000004</v>
          </cell>
          <cell r="G474">
            <v>8.73</v>
          </cell>
          <cell r="H474">
            <v>12.8331</v>
          </cell>
        </row>
        <row r="475">
          <cell r="B475" t="str">
            <v>En eje B entre eje 1 y 7 columnas 30x70 cm</v>
          </cell>
          <cell r="C475" t="str">
            <v>m3</v>
          </cell>
          <cell r="D475">
            <v>7</v>
          </cell>
          <cell r="E475">
            <v>0.7</v>
          </cell>
          <cell r="F475">
            <v>0.30000000000000004</v>
          </cell>
          <cell r="G475">
            <v>5.4</v>
          </cell>
          <cell r="H475">
            <v>7.9380000000000006</v>
          </cell>
          <cell r="I475">
            <v>20.771100000000001</v>
          </cell>
        </row>
        <row r="477">
          <cell r="A477" t="str">
            <v>05.03.02</v>
          </cell>
          <cell r="B477" t="str">
            <v xml:space="preserve">ENCOFRADO Y DESENCOFRADO CARAVISTA EN COLUMNAS </v>
          </cell>
          <cell r="E477" t="str">
            <v>Primetro (m)</v>
          </cell>
        </row>
        <row r="478">
          <cell r="B478" t="str">
            <v>B-LOQUE -1</v>
          </cell>
        </row>
        <row r="479">
          <cell r="B479" t="str">
            <v>En eje A entre eje 1 y 7 columnas 30x70 cm</v>
          </cell>
          <cell r="C479" t="str">
            <v>m2</v>
          </cell>
          <cell r="D479">
            <v>7</v>
          </cell>
          <cell r="E479">
            <v>2</v>
          </cell>
          <cell r="G479">
            <v>8.73</v>
          </cell>
          <cell r="H479">
            <v>122.22</v>
          </cell>
        </row>
        <row r="480">
          <cell r="B480" t="str">
            <v>En eje B entre eje 1 y 7 columnas 30x70 cm</v>
          </cell>
          <cell r="C480" t="str">
            <v>m2</v>
          </cell>
          <cell r="D480">
            <v>7</v>
          </cell>
          <cell r="E480">
            <v>2</v>
          </cell>
          <cell r="G480">
            <v>5.4</v>
          </cell>
          <cell r="H480">
            <v>75.600000000000009</v>
          </cell>
          <cell r="I480">
            <v>197.82</v>
          </cell>
        </row>
        <row r="482">
          <cell r="A482" t="str">
            <v>05.03.03</v>
          </cell>
          <cell r="B482" t="str">
            <v>ACERO fy=4200 kg/cm2 GRADO 60 EN COLUMNAS</v>
          </cell>
          <cell r="C482" t="str">
            <v>kg</v>
          </cell>
        </row>
        <row r="483">
          <cell r="B483" t="str">
            <v>Se ha considerado 220 Kg/m3 de volumen de concreto</v>
          </cell>
          <cell r="C483" t="str">
            <v>kg</v>
          </cell>
          <cell r="D483">
            <v>1</v>
          </cell>
          <cell r="E483">
            <v>4569.6419999999998</v>
          </cell>
          <cell r="I483">
            <v>4569.6419999999998</v>
          </cell>
        </row>
        <row r="485">
          <cell r="A485" t="str">
            <v>05.04.00</v>
          </cell>
          <cell r="B485" t="str">
            <v>VIGAS</v>
          </cell>
        </row>
        <row r="486">
          <cell r="A486" t="str">
            <v>05.04.01</v>
          </cell>
          <cell r="B486" t="str">
            <v>CONCRETO PREMEZCLADO F'C=280 KG/CM2 EN VIGAS</v>
          </cell>
          <cell r="C486" t="str">
            <v>m3</v>
          </cell>
        </row>
        <row r="487">
          <cell r="B487" t="str">
            <v>B-LOQUE -1</v>
          </cell>
        </row>
        <row r="488">
          <cell r="B488" t="str">
            <v>V-100  en ejes A-B entre 1-7</v>
          </cell>
          <cell r="C488" t="str">
            <v>m3</v>
          </cell>
          <cell r="D488">
            <v>7</v>
          </cell>
          <cell r="E488">
            <v>4.17</v>
          </cell>
          <cell r="F488">
            <v>0.30000000000000004</v>
          </cell>
          <cell r="G488">
            <v>0.5</v>
          </cell>
          <cell r="H488">
            <v>4.3785000000000007</v>
          </cell>
        </row>
        <row r="489">
          <cell r="B489" t="str">
            <v>V-200 en ejes A-B entre 1-7</v>
          </cell>
          <cell r="C489" t="str">
            <v>m3</v>
          </cell>
          <cell r="D489">
            <v>7</v>
          </cell>
          <cell r="E489">
            <v>7.34</v>
          </cell>
          <cell r="F489">
            <v>0.30000000000000004</v>
          </cell>
          <cell r="G489">
            <v>0.60000000000000009</v>
          </cell>
          <cell r="H489">
            <v>9.248400000000002</v>
          </cell>
        </row>
        <row r="490">
          <cell r="B490" t="str">
            <v>V-201 en ejes A-B entre 1-7</v>
          </cell>
          <cell r="C490" t="str">
            <v>m3</v>
          </cell>
          <cell r="D490">
            <v>7</v>
          </cell>
          <cell r="E490" t="str">
            <v>Area (m2)=</v>
          </cell>
          <cell r="F490">
            <v>0.98</v>
          </cell>
          <cell r="G490">
            <v>0.30000000000000004</v>
          </cell>
          <cell r="H490">
            <v>2.0580000000000003</v>
          </cell>
        </row>
        <row r="491">
          <cell r="B491" t="str">
            <v>VA-1 eje B entre ejes 1 – 7</v>
          </cell>
          <cell r="C491" t="str">
            <v>m3</v>
          </cell>
          <cell r="D491">
            <v>1</v>
          </cell>
          <cell r="E491">
            <v>38.049999999999997</v>
          </cell>
          <cell r="F491">
            <v>0.3</v>
          </cell>
          <cell r="G491">
            <v>0.6</v>
          </cell>
          <cell r="H491">
            <v>6.8489999999999993</v>
          </cell>
        </row>
        <row r="492">
          <cell r="B492" t="str">
            <v>VA-2 eje A entre ejes 1 – 8</v>
          </cell>
          <cell r="C492" t="str">
            <v>m3</v>
          </cell>
          <cell r="D492">
            <v>2</v>
          </cell>
          <cell r="E492">
            <v>42.1</v>
          </cell>
          <cell r="F492">
            <v>0.3</v>
          </cell>
          <cell r="G492">
            <v>0.6</v>
          </cell>
          <cell r="H492">
            <v>15.156000000000001</v>
          </cell>
          <cell r="I492">
            <v>37.689900000000002</v>
          </cell>
        </row>
        <row r="494">
          <cell r="A494" t="str">
            <v>05.04.02</v>
          </cell>
          <cell r="B494" t="str">
            <v>ENCOFRADO Y DESENCOFRADO CARAVISTA EN VIGAS</v>
          </cell>
        </row>
        <row r="495">
          <cell r="B495" t="str">
            <v>B-LOQUE -1</v>
          </cell>
          <cell r="E495" t="str">
            <v>Primetro (m)</v>
          </cell>
        </row>
        <row r="496">
          <cell r="B496" t="str">
            <v>V-100  en ejes A-B entre 1-7</v>
          </cell>
          <cell r="C496" t="str">
            <v>m2</v>
          </cell>
          <cell r="D496">
            <v>7</v>
          </cell>
          <cell r="E496">
            <v>4.17</v>
          </cell>
          <cell r="G496">
            <v>1.3</v>
          </cell>
          <cell r="H496">
            <v>37.946999999999996</v>
          </cell>
        </row>
        <row r="497">
          <cell r="B497" t="str">
            <v>V-200 en ejes A-B entre 1-7</v>
          </cell>
          <cell r="C497" t="str">
            <v>m2</v>
          </cell>
          <cell r="D497">
            <v>7</v>
          </cell>
          <cell r="E497">
            <v>7.34</v>
          </cell>
          <cell r="G497">
            <v>1.34</v>
          </cell>
          <cell r="H497">
            <v>68.849199999999996</v>
          </cell>
        </row>
        <row r="498">
          <cell r="B498" t="str">
            <v>V-201 en ejes A-B entre 1-7</v>
          </cell>
          <cell r="C498" t="str">
            <v>m2</v>
          </cell>
          <cell r="D498">
            <v>7</v>
          </cell>
          <cell r="E498" t="str">
            <v>Area (m2)=</v>
          </cell>
          <cell r="F498">
            <v>2.6349999999999998</v>
          </cell>
          <cell r="H498">
            <v>18.445</v>
          </cell>
        </row>
        <row r="499">
          <cell r="B499" t="str">
            <v>VA-1 eje B entre ejes 1 – 7</v>
          </cell>
          <cell r="C499" t="str">
            <v>m2</v>
          </cell>
          <cell r="D499">
            <v>1</v>
          </cell>
          <cell r="E499">
            <v>38.049999999999997</v>
          </cell>
          <cell r="G499">
            <v>1.5000000000000002</v>
          </cell>
          <cell r="H499">
            <v>57.075000000000003</v>
          </cell>
        </row>
        <row r="500">
          <cell r="B500" t="str">
            <v>VA-2 eje A entre ejes 1 – 8</v>
          </cell>
          <cell r="C500" t="str">
            <v>m2</v>
          </cell>
          <cell r="D500">
            <v>2</v>
          </cell>
          <cell r="E500">
            <v>42.1</v>
          </cell>
          <cell r="G500">
            <v>1.5000000000000002</v>
          </cell>
          <cell r="H500">
            <v>126.30000000000003</v>
          </cell>
          <cell r="I500">
            <v>308.61619999999999</v>
          </cell>
        </row>
        <row r="502">
          <cell r="A502" t="str">
            <v>05.04.03</v>
          </cell>
          <cell r="B502" t="str">
            <v>ACERO fy=4200 kg/cm2 GRADO 60 en VIGAS</v>
          </cell>
          <cell r="C502" t="str">
            <v>kg</v>
          </cell>
        </row>
        <row r="503">
          <cell r="B503" t="str">
            <v>Se ha considerado 122 Kg/m3 de volumen de concreto</v>
          </cell>
          <cell r="C503" t="str">
            <v>kg</v>
          </cell>
          <cell r="D503">
            <v>1</v>
          </cell>
          <cell r="E503">
            <v>4598.1678000000002</v>
          </cell>
          <cell r="I503">
            <v>4598.1678000000002</v>
          </cell>
        </row>
        <row r="505">
          <cell r="A505" t="str">
            <v>05.05.00</v>
          </cell>
          <cell r="B505" t="str">
            <v>GRADERIAS ENTRE PORTICOS</v>
          </cell>
        </row>
        <row r="506">
          <cell r="A506" t="str">
            <v>05.05.01</v>
          </cell>
          <cell r="B506" t="str">
            <v>CONCRETO PREMEZCLADO F'C=280 KG/CM2 EN GRADERIAS ENTRE PORTICOS</v>
          </cell>
        </row>
        <row r="507">
          <cell r="B507" t="str">
            <v>B-LOQUE -1</v>
          </cell>
        </row>
        <row r="508">
          <cell r="B508" t="str">
            <v>Area de graderias en planta</v>
          </cell>
          <cell r="C508" t="str">
            <v>m3</v>
          </cell>
          <cell r="D508">
            <v>1</v>
          </cell>
          <cell r="E508">
            <v>3038.8100000000004</v>
          </cell>
          <cell r="G508">
            <v>0.12</v>
          </cell>
          <cell r="H508">
            <v>364.65720000000005</v>
          </cell>
        </row>
        <row r="510">
          <cell r="B510" t="str">
            <v>Vigas de graderias (verticales)</v>
          </cell>
        </row>
        <row r="511">
          <cell r="B511" t="str">
            <v>Graderia 01</v>
          </cell>
          <cell r="C511" t="str">
            <v>m3</v>
          </cell>
          <cell r="D511">
            <v>1</v>
          </cell>
          <cell r="E511">
            <v>36.950000000000003</v>
          </cell>
          <cell r="F511">
            <v>0.17</v>
          </cell>
          <cell r="G511">
            <v>0.42</v>
          </cell>
          <cell r="H511">
            <v>2.6382300000000005</v>
          </cell>
        </row>
        <row r="512">
          <cell r="B512" t="str">
            <v>Graderia 02</v>
          </cell>
          <cell r="C512" t="str">
            <v>m3</v>
          </cell>
          <cell r="D512">
            <v>1</v>
          </cell>
          <cell r="E512">
            <v>37.5</v>
          </cell>
          <cell r="F512">
            <v>0.17</v>
          </cell>
          <cell r="G512">
            <v>0.42</v>
          </cell>
          <cell r="H512">
            <v>2.6775000000000002</v>
          </cell>
        </row>
        <row r="513">
          <cell r="B513" t="str">
            <v>Graderia 03</v>
          </cell>
          <cell r="C513" t="str">
            <v>m3</v>
          </cell>
          <cell r="D513">
            <v>1</v>
          </cell>
          <cell r="E513">
            <v>38.020000000000003</v>
          </cell>
          <cell r="F513">
            <v>0.17</v>
          </cell>
          <cell r="G513">
            <v>0.42</v>
          </cell>
          <cell r="H513">
            <v>2.7146280000000003</v>
          </cell>
        </row>
        <row r="514">
          <cell r="B514" t="str">
            <v>Graderia 04</v>
          </cell>
          <cell r="C514" t="str">
            <v>m3</v>
          </cell>
          <cell r="D514">
            <v>1</v>
          </cell>
          <cell r="E514">
            <v>38.56</v>
          </cell>
          <cell r="F514">
            <v>0.17</v>
          </cell>
          <cell r="G514">
            <v>0.42</v>
          </cell>
          <cell r="H514">
            <v>2.7531840000000005</v>
          </cell>
        </row>
        <row r="515">
          <cell r="B515" t="str">
            <v>Graderia 05</v>
          </cell>
          <cell r="C515" t="str">
            <v>m3</v>
          </cell>
          <cell r="D515">
            <v>1</v>
          </cell>
          <cell r="E515">
            <v>39.1</v>
          </cell>
          <cell r="F515">
            <v>0.17</v>
          </cell>
          <cell r="G515">
            <v>0.42</v>
          </cell>
          <cell r="H515">
            <v>2.7917400000000003</v>
          </cell>
        </row>
        <row r="516">
          <cell r="B516" t="str">
            <v>Graderia 06</v>
          </cell>
          <cell r="C516" t="str">
            <v>m3</v>
          </cell>
          <cell r="D516">
            <v>1</v>
          </cell>
          <cell r="E516">
            <v>39.65</v>
          </cell>
          <cell r="F516">
            <v>0.17</v>
          </cell>
          <cell r="G516">
            <v>0.42</v>
          </cell>
          <cell r="H516">
            <v>2.83101</v>
          </cell>
        </row>
        <row r="517">
          <cell r="B517" t="str">
            <v>Graderia 07</v>
          </cell>
          <cell r="C517" t="str">
            <v>m3</v>
          </cell>
          <cell r="D517">
            <v>1</v>
          </cell>
          <cell r="E517">
            <v>40.17</v>
          </cell>
          <cell r="F517">
            <v>0.17</v>
          </cell>
          <cell r="G517">
            <v>0.45</v>
          </cell>
          <cell r="H517">
            <v>3.0730050000000007</v>
          </cell>
        </row>
        <row r="518">
          <cell r="B518" t="str">
            <v>Graderia 08</v>
          </cell>
          <cell r="C518" t="str">
            <v>m3</v>
          </cell>
          <cell r="D518">
            <v>1</v>
          </cell>
          <cell r="E518">
            <v>40.700000000000003</v>
          </cell>
          <cell r="F518">
            <v>0.17</v>
          </cell>
          <cell r="G518">
            <v>0.45</v>
          </cell>
          <cell r="H518">
            <v>3.1135500000000005</v>
          </cell>
        </row>
        <row r="519">
          <cell r="B519" t="str">
            <v>Graderia 09</v>
          </cell>
          <cell r="C519" t="str">
            <v>m3</v>
          </cell>
          <cell r="D519">
            <v>1</v>
          </cell>
          <cell r="E519">
            <v>41.25</v>
          </cell>
          <cell r="F519">
            <v>0.17</v>
          </cell>
          <cell r="G519">
            <v>0.45</v>
          </cell>
          <cell r="H519">
            <v>3.1556250000000001</v>
          </cell>
        </row>
        <row r="520">
          <cell r="B520" t="str">
            <v>Graderia 10</v>
          </cell>
          <cell r="C520" t="str">
            <v>m3</v>
          </cell>
          <cell r="D520">
            <v>1</v>
          </cell>
          <cell r="E520">
            <v>41.79</v>
          </cell>
          <cell r="F520">
            <v>0.17</v>
          </cell>
          <cell r="G520">
            <v>0.45</v>
          </cell>
          <cell r="H520">
            <v>3.1969350000000003</v>
          </cell>
        </row>
        <row r="521">
          <cell r="B521" t="str">
            <v>Muro de concreto armado 1</v>
          </cell>
          <cell r="C521" t="str">
            <v>m3</v>
          </cell>
          <cell r="D521">
            <v>2</v>
          </cell>
          <cell r="E521">
            <v>6.2</v>
          </cell>
          <cell r="F521">
            <v>0.15</v>
          </cell>
          <cell r="G521">
            <v>1.3</v>
          </cell>
          <cell r="H521">
            <v>2.4179999999999997</v>
          </cell>
        </row>
        <row r="522">
          <cell r="B522" t="str">
            <v>Muro de concreto armado 2</v>
          </cell>
          <cell r="C522" t="str">
            <v>m3</v>
          </cell>
          <cell r="D522">
            <v>3</v>
          </cell>
          <cell r="E522">
            <v>5.63</v>
          </cell>
          <cell r="F522">
            <v>0.15</v>
          </cell>
          <cell r="G522">
            <v>1.3</v>
          </cell>
          <cell r="H522">
            <v>3.2935500000000002</v>
          </cell>
        </row>
        <row r="523">
          <cell r="B523" t="str">
            <v>Muro de concreto armado 3</v>
          </cell>
          <cell r="C523" t="str">
            <v>m3</v>
          </cell>
          <cell r="D523">
            <v>1</v>
          </cell>
          <cell r="E523">
            <v>6.2</v>
          </cell>
          <cell r="F523">
            <v>0.15</v>
          </cell>
          <cell r="G523">
            <v>1.3</v>
          </cell>
          <cell r="H523">
            <v>1.2089999999999999</v>
          </cell>
        </row>
        <row r="524">
          <cell r="B524" t="str">
            <v>cerramiento de muros 1, 2 y 3</v>
          </cell>
          <cell r="C524" t="str">
            <v>m3</v>
          </cell>
          <cell r="D524">
            <v>12</v>
          </cell>
          <cell r="E524" t="str">
            <v>Area CAD(m2)=</v>
          </cell>
          <cell r="F524">
            <v>1.1000000000000001</v>
          </cell>
          <cell r="G524">
            <v>0.15</v>
          </cell>
          <cell r="H524">
            <v>1.98</v>
          </cell>
        </row>
        <row r="525">
          <cell r="B525" t="str">
            <v>Area de discapacitados en planta</v>
          </cell>
          <cell r="C525" t="str">
            <v>m3</v>
          </cell>
          <cell r="D525">
            <v>1</v>
          </cell>
          <cell r="E525" t="str">
            <v>Area CAD(m2)=</v>
          </cell>
          <cell r="F525">
            <v>52.95</v>
          </cell>
          <cell r="G525">
            <v>0.12</v>
          </cell>
          <cell r="H525">
            <v>6.3540000000000001</v>
          </cell>
        </row>
        <row r="526">
          <cell r="B526" t="str">
            <v xml:space="preserve">Pasos en tribunas 1° Nivel </v>
          </cell>
          <cell r="C526" t="str">
            <v>m2</v>
          </cell>
          <cell r="H526">
            <v>0</v>
          </cell>
        </row>
        <row r="527">
          <cell r="B527" t="str">
            <v>Eje 1 y 7 entre A - B (pasos laterales)    contrapasos de 0,14m</v>
          </cell>
          <cell r="C527" t="str">
            <v>m2</v>
          </cell>
          <cell r="D527">
            <v>10</v>
          </cell>
          <cell r="E527">
            <v>0.6</v>
          </cell>
          <cell r="F527">
            <v>0.53500000000000003</v>
          </cell>
          <cell r="G527">
            <v>0.21</v>
          </cell>
          <cell r="H527">
            <v>0.67409999999999992</v>
          </cell>
        </row>
        <row r="528">
          <cell r="B528" t="str">
            <v xml:space="preserve"> contrapasos de 0,15m</v>
          </cell>
          <cell r="C528" t="str">
            <v>m2</v>
          </cell>
          <cell r="D528">
            <v>8</v>
          </cell>
          <cell r="E528">
            <v>0.6</v>
          </cell>
          <cell r="F528">
            <v>0.53500000000000003</v>
          </cell>
          <cell r="G528">
            <v>0.22500000000000001</v>
          </cell>
          <cell r="H528">
            <v>0.57779999999999998</v>
          </cell>
        </row>
        <row r="529">
          <cell r="B529" t="str">
            <v xml:space="preserve"> contrapaso inicio de gradas</v>
          </cell>
          <cell r="C529" t="str">
            <v>m2</v>
          </cell>
          <cell r="D529">
            <v>2</v>
          </cell>
          <cell r="E529">
            <v>0.6</v>
          </cell>
          <cell r="F529">
            <v>0.26500000000000001</v>
          </cell>
          <cell r="G529">
            <v>0.14000000000000001</v>
          </cell>
          <cell r="H529">
            <v>4.4520000000000004E-2</v>
          </cell>
        </row>
        <row r="530">
          <cell r="B530" t="str">
            <v>Eje 2 - 6 entre A – B (pasos intermedios)    contrapasos de 0,14m</v>
          </cell>
          <cell r="C530" t="str">
            <v>m2</v>
          </cell>
          <cell r="D530">
            <v>25</v>
          </cell>
          <cell r="E530">
            <v>1.2</v>
          </cell>
          <cell r="F530">
            <v>0.53500000000000003</v>
          </cell>
          <cell r="G530">
            <v>0.21</v>
          </cell>
          <cell r="H530">
            <v>3.3704999999999998</v>
          </cell>
        </row>
        <row r="531">
          <cell r="B531" t="str">
            <v xml:space="preserve"> contrapasos de 0,15m</v>
          </cell>
          <cell r="C531" t="str">
            <v>m2</v>
          </cell>
          <cell r="D531">
            <v>20</v>
          </cell>
          <cell r="E531">
            <v>1.2</v>
          </cell>
          <cell r="F531">
            <v>0.53500000000000003</v>
          </cell>
          <cell r="G531">
            <v>0.22500000000000001</v>
          </cell>
          <cell r="H531">
            <v>2.8890000000000002</v>
          </cell>
        </row>
        <row r="532">
          <cell r="B532" t="str">
            <v xml:space="preserve"> contrapaso inicio de gradas</v>
          </cell>
          <cell r="C532" t="str">
            <v>m2</v>
          </cell>
          <cell r="D532">
            <v>5</v>
          </cell>
          <cell r="E532">
            <v>1.2</v>
          </cell>
          <cell r="F532">
            <v>0.26500000000000001</v>
          </cell>
          <cell r="G532">
            <v>0.14000000000000001</v>
          </cell>
          <cell r="H532">
            <v>0.22260000000000002</v>
          </cell>
        </row>
        <row r="533">
          <cell r="B533" t="str">
            <v>B-LOQUE -2</v>
          </cell>
        </row>
        <row r="534">
          <cell r="B534" t="str">
            <v xml:space="preserve">Pasos en tribunas 2° Nivel </v>
          </cell>
          <cell r="C534" t="str">
            <v>m2</v>
          </cell>
          <cell r="H534">
            <v>0</v>
          </cell>
        </row>
        <row r="535">
          <cell r="B535" t="str">
            <v>Eje 8 y 36 entre A - B (mitad de pasos)</v>
          </cell>
          <cell r="C535" t="str">
            <v>m2</v>
          </cell>
          <cell r="D535">
            <v>16</v>
          </cell>
          <cell r="E535">
            <v>1.2</v>
          </cell>
          <cell r="F535">
            <v>0.53200000000000003</v>
          </cell>
          <cell r="G535">
            <v>0.22499999999999998</v>
          </cell>
          <cell r="H535">
            <v>2.2982399999999998</v>
          </cell>
        </row>
        <row r="536">
          <cell r="B536" t="str">
            <v>Eje 9, 10, 13-15, 23-25, 28-30, 33-35 entre A - C</v>
          </cell>
          <cell r="C536" t="str">
            <v>m2</v>
          </cell>
          <cell r="D536">
            <v>112</v>
          </cell>
          <cell r="E536">
            <v>1.2</v>
          </cell>
          <cell r="F536">
            <v>0.53200000000000003</v>
          </cell>
          <cell r="G536">
            <v>0.22499999999999998</v>
          </cell>
          <cell r="H536">
            <v>16.087680000000002</v>
          </cell>
        </row>
        <row r="537">
          <cell r="B537" t="str">
            <v>Eje 11, 12, 16-17, 21-22, 26-27, 31-32 entre A - C</v>
          </cell>
          <cell r="C537" t="str">
            <v>m2</v>
          </cell>
          <cell r="D537">
            <v>65</v>
          </cell>
          <cell r="E537">
            <v>1.2</v>
          </cell>
          <cell r="F537">
            <v>0.53200000000000003</v>
          </cell>
          <cell r="G537">
            <v>0.22499999999999998</v>
          </cell>
          <cell r="H537">
            <v>9.3365999999999989</v>
          </cell>
        </row>
        <row r="538">
          <cell r="B538" t="str">
            <v>Eje 18, 19, 20 entre A - C</v>
          </cell>
          <cell r="C538" t="str">
            <v>m2</v>
          </cell>
          <cell r="D538">
            <v>18</v>
          </cell>
          <cell r="E538">
            <v>1.2</v>
          </cell>
          <cell r="F538">
            <v>0.53200000000000003</v>
          </cell>
          <cell r="G538">
            <v>0.22499999999999998</v>
          </cell>
          <cell r="H538">
            <v>2.5855199999999994</v>
          </cell>
          <cell r="I538">
            <v>446.94371699999999</v>
          </cell>
        </row>
        <row r="540">
          <cell r="A540" t="str">
            <v>05.05.02</v>
          </cell>
          <cell r="B540" t="str">
            <v>ENCOFRADO Y DESENCOFRADO CARAVISTA EN GRADERIAS /PORTICOS</v>
          </cell>
        </row>
        <row r="541">
          <cell r="B541" t="str">
            <v>Area de graderias en planta</v>
          </cell>
          <cell r="C541" t="str">
            <v>m2</v>
          </cell>
          <cell r="D541">
            <v>1</v>
          </cell>
          <cell r="E541">
            <v>3038.8100000000004</v>
          </cell>
          <cell r="G541">
            <v>0.12</v>
          </cell>
          <cell r="H541">
            <v>364.65720000000005</v>
          </cell>
        </row>
        <row r="542">
          <cell r="B542" t="str">
            <v xml:space="preserve">Graderias verticales </v>
          </cell>
        </row>
        <row r="543">
          <cell r="B543" t="str">
            <v>Graderia 01</v>
          </cell>
          <cell r="C543" t="str">
            <v>m2</v>
          </cell>
          <cell r="D543">
            <v>2</v>
          </cell>
          <cell r="E543">
            <v>228.3</v>
          </cell>
          <cell r="G543">
            <v>0.35</v>
          </cell>
          <cell r="H543">
            <v>159.81</v>
          </cell>
        </row>
        <row r="544">
          <cell r="B544" t="str">
            <v>Graderia 02</v>
          </cell>
          <cell r="C544" t="str">
            <v>m2</v>
          </cell>
          <cell r="D544">
            <v>2</v>
          </cell>
          <cell r="E544">
            <v>230.36</v>
          </cell>
          <cell r="G544">
            <v>0.35</v>
          </cell>
          <cell r="H544">
            <v>161.25200000000001</v>
          </cell>
        </row>
        <row r="545">
          <cell r="B545" t="str">
            <v>Graderia 03</v>
          </cell>
          <cell r="C545" t="str">
            <v>m2</v>
          </cell>
          <cell r="D545">
            <v>2</v>
          </cell>
          <cell r="E545">
            <v>232.43</v>
          </cell>
          <cell r="G545">
            <v>0.35</v>
          </cell>
          <cell r="H545">
            <v>162.70099999999999</v>
          </cell>
        </row>
        <row r="546">
          <cell r="B546" t="str">
            <v>Graderia 04</v>
          </cell>
          <cell r="C546" t="str">
            <v>m2</v>
          </cell>
          <cell r="D546">
            <v>2</v>
          </cell>
          <cell r="E546">
            <v>234.5</v>
          </cell>
          <cell r="G546">
            <v>0.35</v>
          </cell>
          <cell r="H546">
            <v>164.14999999999998</v>
          </cell>
        </row>
        <row r="547">
          <cell r="B547" t="str">
            <v>Graderia 05</v>
          </cell>
          <cell r="C547" t="str">
            <v>m2</v>
          </cell>
          <cell r="D547">
            <v>2</v>
          </cell>
          <cell r="E547">
            <v>246.56</v>
          </cell>
          <cell r="G547">
            <v>0.35</v>
          </cell>
          <cell r="H547">
            <v>172.59199999999998</v>
          </cell>
        </row>
        <row r="548">
          <cell r="B548" t="str">
            <v>Graderia 06</v>
          </cell>
          <cell r="C548" t="str">
            <v>m2</v>
          </cell>
          <cell r="D548">
            <v>2</v>
          </cell>
          <cell r="E548">
            <v>238.62</v>
          </cell>
          <cell r="G548">
            <v>0.35</v>
          </cell>
          <cell r="H548">
            <v>167.03399999999999</v>
          </cell>
        </row>
        <row r="549">
          <cell r="B549" t="str">
            <v>Graderia 07</v>
          </cell>
          <cell r="C549" t="str">
            <v>m2</v>
          </cell>
          <cell r="D549">
            <v>2</v>
          </cell>
          <cell r="E549">
            <v>240.7</v>
          </cell>
          <cell r="G549">
            <v>0.35</v>
          </cell>
          <cell r="H549">
            <v>168.48999999999998</v>
          </cell>
        </row>
        <row r="550">
          <cell r="B550" t="str">
            <v>Graderia 08</v>
          </cell>
          <cell r="C550" t="str">
            <v>m2</v>
          </cell>
          <cell r="D550">
            <v>2</v>
          </cell>
          <cell r="E550">
            <v>242.75</v>
          </cell>
          <cell r="G550">
            <v>0.35</v>
          </cell>
          <cell r="H550">
            <v>169.92499999999998</v>
          </cell>
        </row>
        <row r="551">
          <cell r="B551" t="str">
            <v>Graderia 09</v>
          </cell>
          <cell r="C551" t="str">
            <v>m2</v>
          </cell>
          <cell r="D551">
            <v>2</v>
          </cell>
          <cell r="E551">
            <v>244.82</v>
          </cell>
          <cell r="G551">
            <v>0.35</v>
          </cell>
          <cell r="H551">
            <v>171.374</v>
          </cell>
        </row>
        <row r="552">
          <cell r="B552" t="str">
            <v>Graderia 10</v>
          </cell>
          <cell r="C552" t="str">
            <v>m2</v>
          </cell>
          <cell r="D552">
            <v>2</v>
          </cell>
          <cell r="E552">
            <v>157.38</v>
          </cell>
          <cell r="G552">
            <v>0.45</v>
          </cell>
          <cell r="H552">
            <v>141.642</v>
          </cell>
        </row>
        <row r="553">
          <cell r="B553" t="str">
            <v>Graderia 11</v>
          </cell>
          <cell r="C553" t="str">
            <v>m2</v>
          </cell>
          <cell r="D553">
            <v>2</v>
          </cell>
          <cell r="E553">
            <v>158.18</v>
          </cell>
          <cell r="G553">
            <v>0.45</v>
          </cell>
          <cell r="H553">
            <v>142.36200000000002</v>
          </cell>
        </row>
        <row r="554">
          <cell r="B554" t="str">
            <v>Graderia 12</v>
          </cell>
          <cell r="C554" t="str">
            <v>m2</v>
          </cell>
          <cell r="D554">
            <v>2</v>
          </cell>
          <cell r="E554">
            <v>159.35</v>
          </cell>
          <cell r="G554">
            <v>0.45</v>
          </cell>
          <cell r="H554">
            <v>143.41499999999999</v>
          </cell>
        </row>
        <row r="555">
          <cell r="B555" t="str">
            <v>Graderia 13</v>
          </cell>
          <cell r="C555" t="str">
            <v>m2</v>
          </cell>
          <cell r="D555">
            <v>2</v>
          </cell>
          <cell r="E555">
            <v>206.04</v>
          </cell>
          <cell r="G555">
            <v>0.45</v>
          </cell>
          <cell r="H555">
            <v>185.43600000000001</v>
          </cell>
        </row>
        <row r="556">
          <cell r="B556" t="str">
            <v>Graderia 14</v>
          </cell>
          <cell r="C556" t="str">
            <v>m2</v>
          </cell>
          <cell r="D556">
            <v>2</v>
          </cell>
          <cell r="E556">
            <v>207.48</v>
          </cell>
          <cell r="G556">
            <v>0.45</v>
          </cell>
          <cell r="H556">
            <v>186.732</v>
          </cell>
        </row>
        <row r="557">
          <cell r="B557" t="str">
            <v>Graderia 15</v>
          </cell>
          <cell r="C557" t="str">
            <v>m2</v>
          </cell>
          <cell r="D557">
            <v>2</v>
          </cell>
          <cell r="E557">
            <v>208.92</v>
          </cell>
          <cell r="G557">
            <v>0.45</v>
          </cell>
          <cell r="H557">
            <v>188.02799999999999</v>
          </cell>
        </row>
        <row r="558">
          <cell r="B558" t="str">
            <v>Graderia 16</v>
          </cell>
          <cell r="C558" t="str">
            <v>m2</v>
          </cell>
          <cell r="D558">
            <v>2</v>
          </cell>
          <cell r="E558">
            <v>210.35</v>
          </cell>
          <cell r="G558">
            <v>0.45</v>
          </cell>
          <cell r="H558">
            <v>189.315</v>
          </cell>
        </row>
        <row r="559">
          <cell r="B559" t="str">
            <v>Graderia 17</v>
          </cell>
          <cell r="C559" t="str">
            <v>m2</v>
          </cell>
          <cell r="D559">
            <v>2</v>
          </cell>
          <cell r="E559">
            <v>211.79</v>
          </cell>
          <cell r="G559">
            <v>0.45</v>
          </cell>
          <cell r="H559">
            <v>190.61099999999999</v>
          </cell>
        </row>
        <row r="560">
          <cell r="B560" t="str">
            <v>Graderia 18</v>
          </cell>
          <cell r="C560" t="str">
            <v>m2</v>
          </cell>
          <cell r="D560">
            <v>2</v>
          </cell>
          <cell r="E560">
            <v>213.22</v>
          </cell>
          <cell r="G560">
            <v>0.45</v>
          </cell>
          <cell r="H560">
            <v>191.898</v>
          </cell>
        </row>
        <row r="561">
          <cell r="B561" t="str">
            <v>Graderia 19</v>
          </cell>
          <cell r="C561" t="str">
            <v>m2</v>
          </cell>
          <cell r="D561">
            <v>2</v>
          </cell>
          <cell r="E561">
            <v>214.66</v>
          </cell>
          <cell r="G561">
            <v>0.45</v>
          </cell>
          <cell r="H561">
            <v>193.19399999999999</v>
          </cell>
        </row>
        <row r="562">
          <cell r="B562" t="str">
            <v>VS-2 (zona de cubiculos para periodistas</v>
          </cell>
          <cell r="C562" t="str">
            <v>m3</v>
          </cell>
          <cell r="D562">
            <v>1</v>
          </cell>
          <cell r="E562">
            <v>27.6</v>
          </cell>
          <cell r="G562">
            <v>1.9</v>
          </cell>
          <cell r="H562">
            <v>52.44</v>
          </cell>
        </row>
        <row r="563">
          <cell r="B563" t="str">
            <v xml:space="preserve">Pasos en tribunas 1° Nivel </v>
          </cell>
          <cell r="C563" t="str">
            <v>m2</v>
          </cell>
          <cell r="H563">
            <v>0</v>
          </cell>
        </row>
        <row r="564">
          <cell r="B564" t="str">
            <v>Eje 1 y 37 entre C - D (mitad de pasos)</v>
          </cell>
          <cell r="C564" t="str">
            <v>m2</v>
          </cell>
          <cell r="D564">
            <v>18</v>
          </cell>
          <cell r="E564">
            <v>1.4</v>
          </cell>
          <cell r="G564">
            <v>0.17499999999999999</v>
          </cell>
          <cell r="H564">
            <v>4.4099999999999993</v>
          </cell>
        </row>
        <row r="565">
          <cell r="B565" t="str">
            <v>Eje 8 y 36 entre C - D</v>
          </cell>
          <cell r="C565" t="str">
            <v>m2</v>
          </cell>
          <cell r="D565">
            <v>18</v>
          </cell>
          <cell r="E565">
            <v>2</v>
          </cell>
          <cell r="G565">
            <v>0.17499999999999999</v>
          </cell>
          <cell r="H565">
            <v>6.3</v>
          </cell>
        </row>
        <row r="566">
          <cell r="B566" t="str">
            <v>Eje 2 - 7 entre C - D</v>
          </cell>
          <cell r="C566" t="str">
            <v>m2</v>
          </cell>
          <cell r="D566">
            <v>54</v>
          </cell>
          <cell r="E566">
            <v>2</v>
          </cell>
          <cell r="G566">
            <v>0.17499999999999999</v>
          </cell>
          <cell r="H566">
            <v>18.899999999999999</v>
          </cell>
        </row>
        <row r="567">
          <cell r="B567" t="str">
            <v>Eje 9, 10, 13-15, 23-25, 28-30, 33-35 entre A - C</v>
          </cell>
          <cell r="C567" t="str">
            <v>m2</v>
          </cell>
          <cell r="D567">
            <v>126</v>
          </cell>
          <cell r="E567">
            <v>2</v>
          </cell>
          <cell r="G567">
            <v>0.17499999999999999</v>
          </cell>
          <cell r="H567">
            <v>44.099999999999994</v>
          </cell>
        </row>
        <row r="568">
          <cell r="B568" t="str">
            <v>Eje 11, 12, 16-17, 21-22, 26-27, 31-32 entre A - C</v>
          </cell>
          <cell r="C568" t="str">
            <v>m2</v>
          </cell>
          <cell r="D568">
            <v>90</v>
          </cell>
          <cell r="E568">
            <v>2</v>
          </cell>
          <cell r="G568">
            <v>0.17499999999999999</v>
          </cell>
          <cell r="H568">
            <v>31.499999999999996</v>
          </cell>
        </row>
        <row r="569">
          <cell r="B569" t="str">
            <v>Eje 18, 19, 20 entre A - C</v>
          </cell>
          <cell r="C569" t="str">
            <v>m2</v>
          </cell>
          <cell r="D569">
            <v>27</v>
          </cell>
          <cell r="E569">
            <v>2</v>
          </cell>
          <cell r="G569">
            <v>0.17499999999999999</v>
          </cell>
          <cell r="H569">
            <v>9.4499999999999993</v>
          </cell>
        </row>
        <row r="570">
          <cell r="B570" t="str">
            <v xml:space="preserve">Pasos en tribunas 2° Nivel </v>
          </cell>
          <cell r="C570" t="str">
            <v>m2</v>
          </cell>
          <cell r="H570">
            <v>0</v>
          </cell>
        </row>
        <row r="571">
          <cell r="B571" t="str">
            <v>Eje 8 y 36 entre A - B (mitad de pasos)</v>
          </cell>
          <cell r="C571" t="str">
            <v>m2</v>
          </cell>
          <cell r="D571">
            <v>16</v>
          </cell>
          <cell r="E571">
            <v>0.59939999999999993</v>
          </cell>
          <cell r="H571">
            <v>9.5903999999999989</v>
          </cell>
        </row>
        <row r="572">
          <cell r="B572" t="str">
            <v>Eje 9, 10, 13-15, 23-25, 28-30, 33-35 entre A - C</v>
          </cell>
          <cell r="C572" t="str">
            <v>m2</v>
          </cell>
          <cell r="D572">
            <v>112</v>
          </cell>
          <cell r="E572">
            <v>0.59939999999999993</v>
          </cell>
          <cell r="H572">
            <v>67.132799999999989</v>
          </cell>
        </row>
        <row r="573">
          <cell r="B573" t="str">
            <v>Eje 11, 12, 16-17, 21-22, 26-27, 31-32 entre A - C</v>
          </cell>
          <cell r="C573" t="str">
            <v>m2</v>
          </cell>
          <cell r="D573">
            <v>65</v>
          </cell>
          <cell r="E573">
            <v>0.59939999999999993</v>
          </cell>
          <cell r="H573">
            <v>38.960999999999999</v>
          </cell>
        </row>
        <row r="574">
          <cell r="B574" t="str">
            <v>Eje 18, 19, 20 entre A - C</v>
          </cell>
          <cell r="C574" t="str">
            <v>m2</v>
          </cell>
          <cell r="D574">
            <v>18</v>
          </cell>
          <cell r="E574">
            <v>0.59939999999999993</v>
          </cell>
          <cell r="H574">
            <v>10.789199999999999</v>
          </cell>
          <cell r="I574">
            <v>3908.1915999999997</v>
          </cell>
        </row>
        <row r="576">
          <cell r="A576" t="str">
            <v>05.05.03</v>
          </cell>
          <cell r="B576" t="str">
            <v>ACERO fy=4200 kg/cm2 GRADO 60 EN GRADERIAS ENTRE PORTICOS</v>
          </cell>
        </row>
        <row r="577">
          <cell r="B577" t="str">
            <v>Se ha considerado 80 Kg/m3 de volumen de concreto</v>
          </cell>
          <cell r="C577" t="str">
            <v>kg</v>
          </cell>
          <cell r="D577">
            <v>1</v>
          </cell>
          <cell r="E577">
            <v>35755.497360000001</v>
          </cell>
          <cell r="H577">
            <v>35755.497360000001</v>
          </cell>
          <cell r="I577">
            <v>35755.497360000001</v>
          </cell>
        </row>
        <row r="579">
          <cell r="A579" t="str">
            <v>05.06.00</v>
          </cell>
          <cell r="B579" t="str">
            <v>GRADERIAS SOBRE TERRENO</v>
          </cell>
        </row>
        <row r="580">
          <cell r="A580" t="str">
            <v>05.06.01</v>
          </cell>
          <cell r="B580" t="str">
            <v>CONCRETO PREMEZCLADO F'C=280 KG/CM2 EN GRADERIAS S/TERRENO</v>
          </cell>
        </row>
        <row r="581">
          <cell r="B581" t="str">
            <v>pasos de 0.40 x 120</v>
          </cell>
          <cell r="C581" t="str">
            <v>m2</v>
          </cell>
          <cell r="D581">
            <v>113</v>
          </cell>
          <cell r="E581">
            <v>1.2</v>
          </cell>
          <cell r="F581">
            <v>0.4</v>
          </cell>
          <cell r="G581">
            <v>0.17499999999999999</v>
          </cell>
          <cell r="H581">
            <v>9.4919999999999991</v>
          </cell>
        </row>
        <row r="582">
          <cell r="B582" t="str">
            <v>En graderias sobre terreno</v>
          </cell>
          <cell r="C582" t="str">
            <v>m3</v>
          </cell>
          <cell r="D582">
            <v>1</v>
          </cell>
          <cell r="E582">
            <v>113.2</v>
          </cell>
          <cell r="F582">
            <v>8.75</v>
          </cell>
          <cell r="G582">
            <v>0.12</v>
          </cell>
          <cell r="H582">
            <v>118.86</v>
          </cell>
          <cell r="I582">
            <v>128.352</v>
          </cell>
        </row>
        <row r="584">
          <cell r="A584" t="str">
            <v>05.06.02</v>
          </cell>
          <cell r="B584" t="str">
            <v>ENCOFRADO Y DESENCOFRADO CARAVISTA EN GRADERIAS S/TERRENO</v>
          </cell>
        </row>
        <row r="585">
          <cell r="B585" t="str">
            <v>En graderias sobre terreno (contrapasos)</v>
          </cell>
          <cell r="C585" t="str">
            <v>m2</v>
          </cell>
          <cell r="D585">
            <v>1</v>
          </cell>
          <cell r="E585">
            <v>132.5</v>
          </cell>
          <cell r="G585">
            <v>4</v>
          </cell>
          <cell r="H585">
            <v>530</v>
          </cell>
        </row>
        <row r="586">
          <cell r="B586" t="str">
            <v>pasos de 0.40 x 120</v>
          </cell>
          <cell r="C586" t="str">
            <v>m2</v>
          </cell>
          <cell r="D586">
            <v>113</v>
          </cell>
          <cell r="E586">
            <v>2</v>
          </cell>
          <cell r="G586">
            <v>0.17499999999999999</v>
          </cell>
          <cell r="H586">
            <v>39.549999999999997</v>
          </cell>
          <cell r="I586">
            <v>569.54999999999995</v>
          </cell>
        </row>
        <row r="588">
          <cell r="A588" t="str">
            <v>05.06.03</v>
          </cell>
          <cell r="B588" t="str">
            <v>ACERO fy=4200 kg/cm2 GRADO 60 EN GRADERIAS S/TERRENO</v>
          </cell>
          <cell r="F588" t="str">
            <v>Peso (Kg/m)</v>
          </cell>
        </row>
        <row r="589">
          <cell r="B589" t="str">
            <v>Acero longitudinal Ø 3/8"</v>
          </cell>
          <cell r="C589" t="str">
            <v>kg</v>
          </cell>
          <cell r="D589">
            <v>29</v>
          </cell>
          <cell r="E589">
            <v>126</v>
          </cell>
          <cell r="F589">
            <v>0.56000000000000005</v>
          </cell>
          <cell r="H589">
            <v>2046.2400000000002</v>
          </cell>
        </row>
        <row r="590">
          <cell r="B590" t="str">
            <v>Acero transversal Ø 3/8"</v>
          </cell>
          <cell r="C590" t="str">
            <v>kg</v>
          </cell>
          <cell r="D590">
            <v>377</v>
          </cell>
          <cell r="E590">
            <v>8.8000000000000007</v>
          </cell>
          <cell r="F590">
            <v>0.56000000000000005</v>
          </cell>
          <cell r="H590">
            <v>1857.8560000000004</v>
          </cell>
          <cell r="I590">
            <v>3904.0960000000005</v>
          </cell>
        </row>
        <row r="592">
          <cell r="A592" t="str">
            <v>05.07.00</v>
          </cell>
          <cell r="B592" t="str">
            <v>COLUMNETAS</v>
          </cell>
        </row>
        <row r="593">
          <cell r="A593" t="str">
            <v>05.07.01</v>
          </cell>
          <cell r="B593" t="str">
            <v>CONCRETO EN COLUMNETAS f'c=210 kg/cm2</v>
          </cell>
          <cell r="C593" t="str">
            <v>m3</v>
          </cell>
        </row>
        <row r="594">
          <cell r="B594" t="str">
            <v xml:space="preserve">En Zotano </v>
          </cell>
        </row>
        <row r="595">
          <cell r="B595" t="str">
            <v xml:space="preserve">Eje C entre ejes (7 - 13) </v>
          </cell>
          <cell r="C595" t="str">
            <v>m3</v>
          </cell>
          <cell r="D595">
            <v>24</v>
          </cell>
          <cell r="E595">
            <v>0.25</v>
          </cell>
          <cell r="F595">
            <v>0.13</v>
          </cell>
          <cell r="G595">
            <v>3.4</v>
          </cell>
          <cell r="H595">
            <v>2.6520000000000001</v>
          </cell>
        </row>
        <row r="596">
          <cell r="B596" t="str">
            <v xml:space="preserve">Eje C entre ejes (13 - 14 Y 24-35) </v>
          </cell>
          <cell r="C596" t="str">
            <v>m3</v>
          </cell>
          <cell r="D596">
            <v>6</v>
          </cell>
          <cell r="E596">
            <v>0.25</v>
          </cell>
          <cell r="F596">
            <v>0.13</v>
          </cell>
          <cell r="G596">
            <v>3.4</v>
          </cell>
          <cell r="H596">
            <v>0.66300000000000003</v>
          </cell>
        </row>
        <row r="597">
          <cell r="B597" t="str">
            <v xml:space="preserve">Eje C entre ejes (14-15, 16-17, 19-20, 21-22, 23-24) </v>
          </cell>
          <cell r="C597" t="str">
            <v>m3</v>
          </cell>
          <cell r="D597">
            <v>24</v>
          </cell>
          <cell r="E597">
            <v>0.25</v>
          </cell>
          <cell r="F597">
            <v>0.13</v>
          </cell>
          <cell r="G597">
            <v>3.4</v>
          </cell>
          <cell r="H597">
            <v>2.6520000000000001</v>
          </cell>
        </row>
        <row r="598">
          <cell r="B598" t="str">
            <v xml:space="preserve">Eje C entre ejes (18-19 ) </v>
          </cell>
          <cell r="C598" t="str">
            <v>m3</v>
          </cell>
          <cell r="D598">
            <v>4</v>
          </cell>
          <cell r="E598">
            <v>0.25</v>
          </cell>
          <cell r="F598">
            <v>0.13</v>
          </cell>
          <cell r="G598">
            <v>3.4</v>
          </cell>
          <cell r="H598">
            <v>0.442</v>
          </cell>
        </row>
        <row r="599">
          <cell r="B599" t="str">
            <v xml:space="preserve">Eje C entre ejes (15-16, 17-18, 20- 21, 22-23) </v>
          </cell>
          <cell r="C599" t="str">
            <v>m3</v>
          </cell>
          <cell r="D599">
            <v>12</v>
          </cell>
          <cell r="E599">
            <v>0.25</v>
          </cell>
          <cell r="F599">
            <v>0.13</v>
          </cell>
          <cell r="G599">
            <v>3.4</v>
          </cell>
          <cell r="H599">
            <v>1.3260000000000001</v>
          </cell>
        </row>
        <row r="600">
          <cell r="B600" t="str">
            <v>Eje 7-13 entre ejes C-D</v>
          </cell>
          <cell r="C600" t="str">
            <v>m3</v>
          </cell>
          <cell r="D600">
            <v>21</v>
          </cell>
          <cell r="E600">
            <v>0.25</v>
          </cell>
          <cell r="F600">
            <v>0.13</v>
          </cell>
          <cell r="G600">
            <v>3.4</v>
          </cell>
          <cell r="H600">
            <v>2.3205</v>
          </cell>
        </row>
        <row r="601">
          <cell r="B601" t="str">
            <v>Ejes 16,18, 19, 20, 22, 25 entre ejes C-D</v>
          </cell>
          <cell r="C601" t="str">
            <v>m3</v>
          </cell>
          <cell r="D601">
            <v>24</v>
          </cell>
          <cell r="E601">
            <v>0.25</v>
          </cell>
          <cell r="F601">
            <v>0.13</v>
          </cell>
          <cell r="G601">
            <v>3.4</v>
          </cell>
          <cell r="H601">
            <v>2.6520000000000001</v>
          </cell>
        </row>
        <row r="602">
          <cell r="B602" t="str">
            <v>Ejes 25 entre ejes A-B</v>
          </cell>
          <cell r="C602" t="str">
            <v>m3</v>
          </cell>
          <cell r="D602">
            <v>3</v>
          </cell>
          <cell r="E602">
            <v>0.25</v>
          </cell>
          <cell r="F602">
            <v>0.13</v>
          </cell>
          <cell r="G602">
            <v>3.4</v>
          </cell>
          <cell r="H602">
            <v>0.33150000000000002</v>
          </cell>
        </row>
        <row r="603">
          <cell r="B603" t="str">
            <v>Eje A entre ejes 25-36</v>
          </cell>
          <cell r="C603" t="str">
            <v>m3</v>
          </cell>
          <cell r="D603">
            <v>33</v>
          </cell>
          <cell r="E603">
            <v>0.25</v>
          </cell>
          <cell r="F603">
            <v>0.13</v>
          </cell>
          <cell r="G603">
            <v>3.4</v>
          </cell>
          <cell r="H603">
            <v>3.6465000000000001</v>
          </cell>
        </row>
        <row r="604">
          <cell r="B604" t="str">
            <v>Eje C entre ejes 36-37</v>
          </cell>
          <cell r="C604" t="str">
            <v>m3</v>
          </cell>
          <cell r="D604">
            <v>3</v>
          </cell>
          <cell r="E604">
            <v>0.25</v>
          </cell>
          <cell r="F604">
            <v>0.13</v>
          </cell>
          <cell r="G604">
            <v>3.4</v>
          </cell>
          <cell r="H604">
            <v>0.33150000000000002</v>
          </cell>
        </row>
        <row r="605">
          <cell r="B605" t="str">
            <v>Ejes 36 entre ejes A-C</v>
          </cell>
          <cell r="C605" t="str">
            <v>m3</v>
          </cell>
          <cell r="D605">
            <v>5</v>
          </cell>
          <cell r="E605">
            <v>0.25</v>
          </cell>
          <cell r="F605">
            <v>0.13</v>
          </cell>
          <cell r="G605">
            <v>3.4</v>
          </cell>
          <cell r="H605">
            <v>0.55249999999999999</v>
          </cell>
        </row>
        <row r="606">
          <cell r="B606" t="str">
            <v>Ejes 37 entre ejes C-D</v>
          </cell>
          <cell r="C606" t="str">
            <v>m3</v>
          </cell>
          <cell r="D606">
            <v>3</v>
          </cell>
          <cell r="E606">
            <v>0.25</v>
          </cell>
          <cell r="F606">
            <v>0.13</v>
          </cell>
          <cell r="G606">
            <v>3.4</v>
          </cell>
          <cell r="H606">
            <v>0.33150000000000002</v>
          </cell>
        </row>
        <row r="607">
          <cell r="B607" t="str">
            <v>En Cubiculos para periodistas</v>
          </cell>
          <cell r="H607">
            <v>0</v>
          </cell>
        </row>
        <row r="608">
          <cell r="B608" t="str">
            <v xml:space="preserve">Eje A entre ejes 17 - 18 y 20 - 21 </v>
          </cell>
          <cell r="C608" t="str">
            <v>m3</v>
          </cell>
          <cell r="D608">
            <v>12</v>
          </cell>
          <cell r="E608">
            <v>0.25</v>
          </cell>
          <cell r="F608">
            <v>0.13</v>
          </cell>
          <cell r="G608">
            <v>2.35</v>
          </cell>
          <cell r="H608">
            <v>0.91650000000000009</v>
          </cell>
        </row>
        <row r="609">
          <cell r="B609" t="str">
            <v xml:space="preserve">Eje A' entre ejes 17 - 18 y 20 - 21 </v>
          </cell>
          <cell r="C609" t="str">
            <v>m3</v>
          </cell>
          <cell r="D609">
            <v>6</v>
          </cell>
          <cell r="E609">
            <v>0.25</v>
          </cell>
          <cell r="F609">
            <v>0.13</v>
          </cell>
          <cell r="G609">
            <v>1</v>
          </cell>
          <cell r="H609">
            <v>0.19500000000000001</v>
          </cell>
        </row>
        <row r="610">
          <cell r="B610" t="str">
            <v>Eje A' entre ejes  18 - 20</v>
          </cell>
          <cell r="C610" t="str">
            <v>m3</v>
          </cell>
          <cell r="D610">
            <v>6</v>
          </cell>
          <cell r="E610">
            <v>0.25</v>
          </cell>
          <cell r="F610">
            <v>0.13</v>
          </cell>
          <cell r="G610">
            <v>1</v>
          </cell>
          <cell r="H610">
            <v>0.19500000000000001</v>
          </cell>
        </row>
        <row r="611">
          <cell r="B611" t="str">
            <v>Eje 17, 21 entre ejes A y A'</v>
          </cell>
          <cell r="C611" t="str">
            <v>m3</v>
          </cell>
          <cell r="D611">
            <v>6</v>
          </cell>
          <cell r="E611">
            <v>0.25</v>
          </cell>
          <cell r="F611">
            <v>0.13</v>
          </cell>
          <cell r="G611">
            <v>2.35</v>
          </cell>
          <cell r="H611">
            <v>0.45825000000000005</v>
          </cell>
        </row>
        <row r="612">
          <cell r="B612" t="str">
            <v>Ejes 18, 19,y 20 entre ejes A y A'</v>
          </cell>
          <cell r="C612" t="str">
            <v>m3</v>
          </cell>
          <cell r="D612">
            <v>6</v>
          </cell>
          <cell r="E612">
            <v>1.3</v>
          </cell>
          <cell r="F612">
            <v>0.13</v>
          </cell>
          <cell r="G612">
            <v>2.35</v>
          </cell>
          <cell r="H612">
            <v>2.3829000000000007</v>
          </cell>
        </row>
        <row r="613">
          <cell r="B613" t="str">
            <v>En ambientes interiores</v>
          </cell>
          <cell r="H613">
            <v>0</v>
          </cell>
        </row>
        <row r="614">
          <cell r="B614" t="str">
            <v>CA-2 Eje A entre ejes 8 - 36</v>
          </cell>
          <cell r="C614" t="str">
            <v>m3</v>
          </cell>
          <cell r="D614">
            <v>86</v>
          </cell>
          <cell r="E614">
            <v>0.25</v>
          </cell>
          <cell r="F614">
            <v>0.13</v>
          </cell>
          <cell r="G614">
            <v>2.8</v>
          </cell>
          <cell r="H614">
            <v>7.8259999999999996</v>
          </cell>
        </row>
        <row r="615">
          <cell r="B615" t="str">
            <v>CA-1 Eje B entre ejes 8 - 36</v>
          </cell>
          <cell r="C615" t="str">
            <v>m3</v>
          </cell>
          <cell r="D615">
            <v>108</v>
          </cell>
          <cell r="E615">
            <v>0.25</v>
          </cell>
          <cell r="F615">
            <v>0.13</v>
          </cell>
          <cell r="G615">
            <v>2.8</v>
          </cell>
          <cell r="H615">
            <v>9.8279999999999994</v>
          </cell>
        </row>
        <row r="616">
          <cell r="B616" t="str">
            <v>CA-1 Eje 1-8-37 entre ejes A - B</v>
          </cell>
          <cell r="C616" t="str">
            <v>m3</v>
          </cell>
          <cell r="D616">
            <v>151</v>
          </cell>
          <cell r="E616">
            <v>0.25</v>
          </cell>
          <cell r="F616">
            <v>0.13</v>
          </cell>
          <cell r="G616">
            <v>2.8</v>
          </cell>
          <cell r="H616">
            <v>13.740999999999998</v>
          </cell>
        </row>
        <row r="617">
          <cell r="B617" t="str">
            <v>En parapeto de tribunas</v>
          </cell>
          <cell r="H617">
            <v>0</v>
          </cell>
        </row>
        <row r="618">
          <cell r="B618" t="str">
            <v>CA-2 Eje 1 y 37 entre ejes C - D</v>
          </cell>
          <cell r="C618" t="str">
            <v>m3</v>
          </cell>
          <cell r="D618">
            <v>8</v>
          </cell>
          <cell r="E618">
            <v>0.25</v>
          </cell>
          <cell r="F618">
            <v>0.13</v>
          </cell>
          <cell r="G618">
            <v>1.2</v>
          </cell>
          <cell r="H618">
            <v>0.312</v>
          </cell>
        </row>
        <row r="619">
          <cell r="B619" t="str">
            <v>CA-2 Eje 8 y 36 entre ejes A - B</v>
          </cell>
          <cell r="C619" t="str">
            <v>m3</v>
          </cell>
          <cell r="D619">
            <v>6</v>
          </cell>
          <cell r="E619">
            <v>0.25</v>
          </cell>
          <cell r="F619">
            <v>0.13</v>
          </cell>
          <cell r="G619">
            <v>1.2</v>
          </cell>
          <cell r="H619">
            <v>0.23399999999999999</v>
          </cell>
        </row>
        <row r="620">
          <cell r="B620" t="str">
            <v>CA-2 Eje C entre ejes 1 - 8 y 36 - 37</v>
          </cell>
          <cell r="C620" t="str">
            <v>m3</v>
          </cell>
          <cell r="D620">
            <v>21</v>
          </cell>
          <cell r="E620">
            <v>0.25</v>
          </cell>
          <cell r="F620">
            <v>0.13</v>
          </cell>
          <cell r="G620">
            <v>2</v>
          </cell>
          <cell r="H620">
            <v>1.365</v>
          </cell>
        </row>
        <row r="621">
          <cell r="B621" t="str">
            <v>CA-2 Eje A entre ejes 8 - 36</v>
          </cell>
          <cell r="C621" t="str">
            <v>m3</v>
          </cell>
          <cell r="D621">
            <v>70</v>
          </cell>
          <cell r="E621">
            <v>0.25</v>
          </cell>
          <cell r="F621">
            <v>0.13</v>
          </cell>
          <cell r="G621">
            <v>2</v>
          </cell>
          <cell r="H621">
            <v>4.55</v>
          </cell>
          <cell r="I621">
            <v>59.904649999999997</v>
          </cell>
        </row>
        <row r="623">
          <cell r="A623" t="str">
            <v>05.07.02</v>
          </cell>
          <cell r="B623" t="str">
            <v>ENCOFRADO Y DESENCOFRADO NORMAL EN COLUMNETAS</v>
          </cell>
          <cell r="C623" t="str">
            <v>m2</v>
          </cell>
        </row>
        <row r="624">
          <cell r="B624" t="str">
            <v xml:space="preserve">En Zotano </v>
          </cell>
        </row>
        <row r="625">
          <cell r="B625" t="str">
            <v xml:space="preserve">Eje C entre ejes (7 - 13) </v>
          </cell>
          <cell r="C625" t="str">
            <v>m3</v>
          </cell>
          <cell r="D625">
            <v>24</v>
          </cell>
          <cell r="E625">
            <v>0.63</v>
          </cell>
          <cell r="G625">
            <v>3.4</v>
          </cell>
          <cell r="H625">
            <v>51.408000000000001</v>
          </cell>
        </row>
        <row r="626">
          <cell r="B626" t="str">
            <v xml:space="preserve">Eje C entre ejes (13 - 14 Y 24-35) </v>
          </cell>
          <cell r="C626" t="str">
            <v>m3</v>
          </cell>
          <cell r="D626">
            <v>6</v>
          </cell>
          <cell r="E626">
            <v>0.63</v>
          </cell>
          <cell r="G626">
            <v>3.4</v>
          </cell>
          <cell r="H626">
            <v>12.852</v>
          </cell>
        </row>
        <row r="627">
          <cell r="B627" t="str">
            <v xml:space="preserve">Eje C entre ejes (14-15, 16-17, 19-20, 21-22, 23-24) </v>
          </cell>
          <cell r="C627" t="str">
            <v>m2</v>
          </cell>
          <cell r="D627">
            <v>24</v>
          </cell>
          <cell r="E627">
            <v>0.63</v>
          </cell>
          <cell r="G627">
            <v>3.4</v>
          </cell>
          <cell r="H627">
            <v>51.408000000000001</v>
          </cell>
        </row>
        <row r="628">
          <cell r="B628" t="str">
            <v xml:space="preserve">Eje C entre ejes (18-19 ) </v>
          </cell>
          <cell r="C628" t="str">
            <v>m3</v>
          </cell>
          <cell r="D628">
            <v>4</v>
          </cell>
          <cell r="E628">
            <v>0.63</v>
          </cell>
          <cell r="G628">
            <v>3.4</v>
          </cell>
          <cell r="H628">
            <v>8.5679999999999996</v>
          </cell>
        </row>
        <row r="629">
          <cell r="B629" t="str">
            <v xml:space="preserve">Eje C entre ejes (15-16, 17-18, 20- 21, 22-23) </v>
          </cell>
          <cell r="C629" t="str">
            <v>m2</v>
          </cell>
          <cell r="D629">
            <v>12</v>
          </cell>
          <cell r="E629">
            <v>0.63</v>
          </cell>
          <cell r="G629">
            <v>3.4</v>
          </cell>
          <cell r="H629">
            <v>25.704000000000001</v>
          </cell>
        </row>
        <row r="630">
          <cell r="B630" t="str">
            <v>Eje 7-13 entre ejes C-D</v>
          </cell>
          <cell r="C630" t="str">
            <v>m2</v>
          </cell>
          <cell r="D630">
            <v>21</v>
          </cell>
          <cell r="E630">
            <v>0.63</v>
          </cell>
          <cell r="G630">
            <v>3.4</v>
          </cell>
          <cell r="H630">
            <v>44.981999999999999</v>
          </cell>
        </row>
        <row r="631">
          <cell r="B631" t="str">
            <v>Ejes 16,18, 19, 20, 22, 25 entre ejes C-D</v>
          </cell>
          <cell r="C631" t="str">
            <v>m2</v>
          </cell>
          <cell r="D631">
            <v>24</v>
          </cell>
          <cell r="E631">
            <v>0.63</v>
          </cell>
          <cell r="G631">
            <v>3.4</v>
          </cell>
          <cell r="H631">
            <v>51.408000000000001</v>
          </cell>
        </row>
        <row r="632">
          <cell r="B632" t="str">
            <v>Ejes 25 entre ejes A-B</v>
          </cell>
          <cell r="C632" t="str">
            <v>m2</v>
          </cell>
          <cell r="D632">
            <v>3</v>
          </cell>
          <cell r="E632">
            <v>0.63</v>
          </cell>
          <cell r="G632">
            <v>3.4</v>
          </cell>
          <cell r="H632">
            <v>6.4260000000000002</v>
          </cell>
        </row>
        <row r="633">
          <cell r="B633" t="str">
            <v>Eje A entre ejes 25-36</v>
          </cell>
          <cell r="C633" t="str">
            <v>m2</v>
          </cell>
          <cell r="D633">
            <v>33</v>
          </cell>
          <cell r="E633">
            <v>0.63</v>
          </cell>
          <cell r="G633">
            <v>3.4</v>
          </cell>
          <cell r="H633">
            <v>70.685999999999993</v>
          </cell>
        </row>
        <row r="634">
          <cell r="B634" t="str">
            <v>Eje C entre ejes 36-37</v>
          </cell>
          <cell r="C634" t="str">
            <v>m2</v>
          </cell>
          <cell r="D634">
            <v>3</v>
          </cell>
          <cell r="E634">
            <v>0.63</v>
          </cell>
          <cell r="G634">
            <v>3.4</v>
          </cell>
          <cell r="H634">
            <v>6.4260000000000002</v>
          </cell>
        </row>
        <row r="635">
          <cell r="B635" t="str">
            <v>Ejes 36 entre ejes A-C</v>
          </cell>
          <cell r="C635" t="str">
            <v>m2</v>
          </cell>
          <cell r="D635">
            <v>5</v>
          </cell>
          <cell r="E635">
            <v>0.63</v>
          </cell>
          <cell r="G635">
            <v>3.4</v>
          </cell>
          <cell r="H635">
            <v>10.709999999999999</v>
          </cell>
        </row>
        <row r="636">
          <cell r="B636" t="str">
            <v>Ejes 37 entre ejes C-D</v>
          </cell>
          <cell r="C636" t="str">
            <v>m2</v>
          </cell>
          <cell r="D636">
            <v>3</v>
          </cell>
          <cell r="E636">
            <v>0.63</v>
          </cell>
          <cell r="G636">
            <v>3.4</v>
          </cell>
          <cell r="H636">
            <v>6.4260000000000002</v>
          </cell>
        </row>
        <row r="637">
          <cell r="B637" t="str">
            <v>En Cubiculos para periodistas</v>
          </cell>
          <cell r="H637">
            <v>0</v>
          </cell>
        </row>
        <row r="638">
          <cell r="B638" t="str">
            <v xml:space="preserve">Eje A entre ejes 17 - 18 y 20 - 21 </v>
          </cell>
          <cell r="C638" t="str">
            <v>m2</v>
          </cell>
          <cell r="D638">
            <v>12</v>
          </cell>
          <cell r="E638">
            <v>0.63</v>
          </cell>
          <cell r="G638">
            <v>2.35</v>
          </cell>
          <cell r="H638">
            <v>17.766000000000002</v>
          </cell>
        </row>
        <row r="639">
          <cell r="B639" t="str">
            <v xml:space="preserve">Eje A' entre ejes 17 - 18 y 20 - 21 </v>
          </cell>
          <cell r="C639" t="str">
            <v>m2</v>
          </cell>
          <cell r="D639">
            <v>6</v>
          </cell>
          <cell r="E639">
            <v>0.63</v>
          </cell>
          <cell r="G639">
            <v>1</v>
          </cell>
          <cell r="H639">
            <v>3.7800000000000002</v>
          </cell>
        </row>
        <row r="640">
          <cell r="B640" t="str">
            <v>Eje A' entre ejes  18 - 20</v>
          </cell>
          <cell r="C640" t="str">
            <v>m2</v>
          </cell>
          <cell r="D640">
            <v>6</v>
          </cell>
          <cell r="E640">
            <v>0.63</v>
          </cell>
          <cell r="G640">
            <v>1</v>
          </cell>
          <cell r="H640">
            <v>3.7800000000000002</v>
          </cell>
        </row>
        <row r="641">
          <cell r="B641" t="str">
            <v>Eje 17, 21 entre ejes A y A'</v>
          </cell>
          <cell r="C641" t="str">
            <v>m2</v>
          </cell>
          <cell r="D641">
            <v>6</v>
          </cell>
          <cell r="E641">
            <v>0.63</v>
          </cell>
          <cell r="G641">
            <v>2.35</v>
          </cell>
          <cell r="H641">
            <v>8.8830000000000009</v>
          </cell>
        </row>
        <row r="642">
          <cell r="B642" t="str">
            <v>Ejes 18, 19,y 20 entre ejes A y A'</v>
          </cell>
          <cell r="C642" t="str">
            <v>m2</v>
          </cell>
          <cell r="D642">
            <v>6</v>
          </cell>
          <cell r="E642">
            <v>0.63</v>
          </cell>
          <cell r="G642">
            <v>2.35</v>
          </cell>
          <cell r="H642">
            <v>8.8830000000000009</v>
          </cell>
        </row>
        <row r="643">
          <cell r="B643" t="str">
            <v>En ambientes interiores</v>
          </cell>
          <cell r="H643">
            <v>0</v>
          </cell>
        </row>
        <row r="644">
          <cell r="B644" t="str">
            <v>CA-2 Eje A entre ejes 8 - 36</v>
          </cell>
          <cell r="C644" t="str">
            <v>m2</v>
          </cell>
          <cell r="D644">
            <v>86</v>
          </cell>
          <cell r="E644">
            <v>0.63</v>
          </cell>
          <cell r="G644">
            <v>2.1</v>
          </cell>
          <cell r="H644">
            <v>113.77800000000001</v>
          </cell>
        </row>
        <row r="645">
          <cell r="B645" t="str">
            <v>CA-1 Eje B entre ejes 8 - 36</v>
          </cell>
          <cell r="C645" t="str">
            <v>m2</v>
          </cell>
          <cell r="D645">
            <v>108</v>
          </cell>
          <cell r="E645">
            <v>0.63</v>
          </cell>
          <cell r="G645">
            <v>2.9</v>
          </cell>
          <cell r="H645">
            <v>197.316</v>
          </cell>
        </row>
        <row r="646">
          <cell r="B646" t="str">
            <v>CA-1 Eje 1-8-37 entre ejes A - B</v>
          </cell>
          <cell r="C646" t="str">
            <v>m2</v>
          </cell>
          <cell r="D646">
            <v>151</v>
          </cell>
          <cell r="E646">
            <v>0.63</v>
          </cell>
          <cell r="G646">
            <v>3</v>
          </cell>
          <cell r="H646">
            <v>285.39</v>
          </cell>
        </row>
        <row r="647">
          <cell r="B647" t="str">
            <v>En parapeto de tribunas</v>
          </cell>
          <cell r="H647">
            <v>0</v>
          </cell>
        </row>
        <row r="648">
          <cell r="B648" t="str">
            <v>CA-2 Eje 1 y 37 entre ejes C - D</v>
          </cell>
          <cell r="C648" t="str">
            <v>m2</v>
          </cell>
          <cell r="D648">
            <v>8</v>
          </cell>
          <cell r="E648">
            <v>0.5</v>
          </cell>
          <cell r="G648">
            <v>1.2</v>
          </cell>
          <cell r="H648">
            <v>4.8</v>
          </cell>
        </row>
        <row r="649">
          <cell r="B649" t="str">
            <v>CA-2 Eje 8 y 36 entre ejes A - B</v>
          </cell>
          <cell r="C649" t="str">
            <v>m2</v>
          </cell>
          <cell r="D649">
            <v>6</v>
          </cell>
          <cell r="E649">
            <v>0.5</v>
          </cell>
          <cell r="G649">
            <v>1.2</v>
          </cell>
          <cell r="H649">
            <v>3.5999999999999996</v>
          </cell>
        </row>
        <row r="650">
          <cell r="B650" t="str">
            <v>CA-2 Eje C entre ejes 1 - 8 y 36 - 37</v>
          </cell>
          <cell r="C650" t="str">
            <v>m2</v>
          </cell>
          <cell r="D650">
            <v>21</v>
          </cell>
          <cell r="E650">
            <v>0.63</v>
          </cell>
          <cell r="G650">
            <v>2</v>
          </cell>
          <cell r="H650">
            <v>26.46</v>
          </cell>
        </row>
        <row r="651">
          <cell r="B651" t="str">
            <v>CA-2 Eje A entre ejes 8 - 36</v>
          </cell>
          <cell r="C651" t="str">
            <v>m2</v>
          </cell>
          <cell r="D651">
            <v>70</v>
          </cell>
          <cell r="E651">
            <v>0.63</v>
          </cell>
          <cell r="G651">
            <v>2</v>
          </cell>
          <cell r="H651">
            <v>88.2</v>
          </cell>
          <cell r="I651">
            <v>1109.6399999999999</v>
          </cell>
        </row>
        <row r="653">
          <cell r="A653" t="str">
            <v>05.07.03</v>
          </cell>
          <cell r="B653" t="str">
            <v>ACERO fy=4200 kg/cm2 GRADO 60 en COLUMNETAS</v>
          </cell>
          <cell r="C653" t="str">
            <v>kg</v>
          </cell>
        </row>
        <row r="654">
          <cell r="B654" t="str">
            <v>Se ha considerado 153 Kg/m3 de volumen de concreto</v>
          </cell>
          <cell r="C654" t="str">
            <v>kg</v>
          </cell>
          <cell r="D654">
            <v>1</v>
          </cell>
          <cell r="E654">
            <v>9165.4114499999996</v>
          </cell>
          <cell r="H654">
            <v>9165.4114499999996</v>
          </cell>
          <cell r="I654">
            <v>9165.4114499999996</v>
          </cell>
        </row>
        <row r="656">
          <cell r="A656" t="str">
            <v>05.08.00</v>
          </cell>
          <cell r="B656" t="str">
            <v>VIGA SOLERA TABIQUE</v>
          </cell>
        </row>
        <row r="657">
          <cell r="A657" t="str">
            <v>05.08.01</v>
          </cell>
          <cell r="B657" t="str">
            <v>CONCRETO EN SOLERA TABIQUE f'c=210 kg/cm2</v>
          </cell>
          <cell r="C657" t="str">
            <v>m3</v>
          </cell>
        </row>
        <row r="658">
          <cell r="B658" t="str">
            <v xml:space="preserve">En Zotano </v>
          </cell>
        </row>
        <row r="659">
          <cell r="B659" t="str">
            <v xml:space="preserve">Eje C entre ejes (7 - 13) </v>
          </cell>
          <cell r="C659" t="str">
            <v>m3</v>
          </cell>
          <cell r="D659">
            <v>6</v>
          </cell>
          <cell r="E659">
            <v>4.1399999999999997</v>
          </cell>
          <cell r="F659">
            <v>0.13</v>
          </cell>
          <cell r="G659">
            <v>0.15</v>
          </cell>
          <cell r="H659">
            <v>0.48437999999999992</v>
          </cell>
        </row>
        <row r="660">
          <cell r="B660" t="str">
            <v xml:space="preserve">Eje C entre ejes (13 - 14 Y 24-35) </v>
          </cell>
          <cell r="C660" t="str">
            <v>m3</v>
          </cell>
          <cell r="D660">
            <v>2</v>
          </cell>
          <cell r="E660">
            <v>4.82</v>
          </cell>
          <cell r="F660">
            <v>0.13</v>
          </cell>
          <cell r="G660">
            <v>0.15</v>
          </cell>
          <cell r="H660">
            <v>0.18798000000000001</v>
          </cell>
        </row>
        <row r="661">
          <cell r="B661" t="str">
            <v xml:space="preserve">Eje C entre ejes (14-15, 16-17, 19-20, 21-22, 23-24) </v>
          </cell>
          <cell r="C661" t="str">
            <v>m3</v>
          </cell>
          <cell r="D661">
            <v>6</v>
          </cell>
          <cell r="E661">
            <v>4.3</v>
          </cell>
          <cell r="F661">
            <v>0.13</v>
          </cell>
          <cell r="G661">
            <v>0.15</v>
          </cell>
          <cell r="H661">
            <v>0.50309999999999988</v>
          </cell>
        </row>
        <row r="662">
          <cell r="B662" t="str">
            <v xml:space="preserve">Eje C entre ejes (18-19 ) </v>
          </cell>
          <cell r="C662" t="str">
            <v>m3</v>
          </cell>
          <cell r="D662">
            <v>1</v>
          </cell>
          <cell r="E662">
            <v>3.3600000000000003</v>
          </cell>
          <cell r="F662">
            <v>0.13</v>
          </cell>
          <cell r="G662">
            <v>0.15</v>
          </cell>
          <cell r="H662">
            <v>6.5520000000000009E-2</v>
          </cell>
        </row>
        <row r="663">
          <cell r="B663" t="str">
            <v xml:space="preserve">Eje C entre ejes (15-16, 17-18, 20- 21, 22-23) </v>
          </cell>
          <cell r="C663" t="str">
            <v>m3</v>
          </cell>
          <cell r="D663">
            <v>4</v>
          </cell>
          <cell r="E663">
            <v>6.15</v>
          </cell>
          <cell r="F663">
            <v>0.13</v>
          </cell>
          <cell r="G663">
            <v>0.15</v>
          </cell>
          <cell r="H663">
            <v>0.47970000000000002</v>
          </cell>
        </row>
        <row r="664">
          <cell r="B664" t="str">
            <v>Eje 7-13 entre ejes C-D</v>
          </cell>
          <cell r="C664" t="str">
            <v>m3</v>
          </cell>
          <cell r="D664">
            <v>7</v>
          </cell>
          <cell r="E664">
            <v>5.95</v>
          </cell>
          <cell r="F664">
            <v>0.13</v>
          </cell>
          <cell r="G664">
            <v>0.15</v>
          </cell>
          <cell r="H664">
            <v>0.81217499999999998</v>
          </cell>
        </row>
        <row r="665">
          <cell r="B665" t="str">
            <v>Ejes 16,18, 19, 20, 22, 25 entre ejes C-D</v>
          </cell>
          <cell r="C665" t="str">
            <v>m3</v>
          </cell>
          <cell r="D665">
            <v>6</v>
          </cell>
          <cell r="E665">
            <v>5.7</v>
          </cell>
          <cell r="F665">
            <v>0.13</v>
          </cell>
          <cell r="G665">
            <v>0.15</v>
          </cell>
          <cell r="H665">
            <v>0.66690000000000005</v>
          </cell>
        </row>
        <row r="666">
          <cell r="B666" t="str">
            <v>Ejes 25 entre ejes A-B</v>
          </cell>
          <cell r="C666" t="str">
            <v>m3</v>
          </cell>
          <cell r="D666">
            <v>1</v>
          </cell>
          <cell r="E666">
            <v>5.55</v>
          </cell>
          <cell r="F666">
            <v>0.13</v>
          </cell>
          <cell r="G666">
            <v>0.15</v>
          </cell>
          <cell r="H666">
            <v>0.108225</v>
          </cell>
        </row>
        <row r="667">
          <cell r="B667" t="str">
            <v>Eje A entre ejes 25-36</v>
          </cell>
          <cell r="C667" t="str">
            <v>m3</v>
          </cell>
          <cell r="D667">
            <v>11</v>
          </cell>
          <cell r="E667">
            <v>6.95</v>
          </cell>
          <cell r="F667">
            <v>0.13</v>
          </cell>
          <cell r="G667">
            <v>0.15</v>
          </cell>
          <cell r="H667">
            <v>1.4907750000000002</v>
          </cell>
        </row>
        <row r="668">
          <cell r="B668" t="str">
            <v>Eje C entre ejes 36-37</v>
          </cell>
          <cell r="C668" t="str">
            <v>m3</v>
          </cell>
          <cell r="D668">
            <v>1</v>
          </cell>
          <cell r="E668">
            <v>5.99</v>
          </cell>
          <cell r="F668">
            <v>0.13</v>
          </cell>
          <cell r="G668">
            <v>0.15</v>
          </cell>
          <cell r="H668">
            <v>0.11680500000000001</v>
          </cell>
        </row>
        <row r="669">
          <cell r="B669" t="str">
            <v>Ejes 36 entre ejes A-C</v>
          </cell>
          <cell r="C669" t="str">
            <v>m3</v>
          </cell>
          <cell r="D669">
            <v>1</v>
          </cell>
          <cell r="E669">
            <v>7.75</v>
          </cell>
          <cell r="F669">
            <v>0.13</v>
          </cell>
          <cell r="G669">
            <v>0.15</v>
          </cell>
          <cell r="H669">
            <v>0.15112500000000001</v>
          </cell>
        </row>
        <row r="670">
          <cell r="B670" t="str">
            <v>Ejes 37 entre ejes C-D</v>
          </cell>
          <cell r="C670" t="str">
            <v>m3</v>
          </cell>
          <cell r="D670">
            <v>1</v>
          </cell>
          <cell r="E670">
            <v>5.95</v>
          </cell>
          <cell r="F670">
            <v>0.13</v>
          </cell>
          <cell r="G670">
            <v>0.15</v>
          </cell>
          <cell r="H670">
            <v>0.116025</v>
          </cell>
        </row>
        <row r="671">
          <cell r="B671" t="str">
            <v>En Cubiculos para periodistas</v>
          </cell>
          <cell r="H671">
            <v>0</v>
          </cell>
        </row>
        <row r="672">
          <cell r="B672" t="str">
            <v xml:space="preserve">Eje A entre ejes 17 - 18 y 20 - 21 </v>
          </cell>
          <cell r="C672" t="str">
            <v>m3</v>
          </cell>
          <cell r="D672">
            <v>4</v>
          </cell>
          <cell r="E672">
            <v>6.15</v>
          </cell>
          <cell r="F672">
            <v>0.13</v>
          </cell>
          <cell r="G672">
            <v>0.15</v>
          </cell>
          <cell r="H672">
            <v>0.47970000000000002</v>
          </cell>
        </row>
        <row r="673">
          <cell r="B673" t="str">
            <v xml:space="preserve">Eje A' entre ejes 17 - 18 y 20 - 21 </v>
          </cell>
          <cell r="C673" t="str">
            <v>m3</v>
          </cell>
          <cell r="D673">
            <v>2</v>
          </cell>
          <cell r="E673">
            <v>5.63</v>
          </cell>
          <cell r="F673">
            <v>0.13</v>
          </cell>
          <cell r="G673">
            <v>0.15</v>
          </cell>
          <cell r="H673">
            <v>0.21956999999999999</v>
          </cell>
        </row>
        <row r="674">
          <cell r="B674" t="str">
            <v>Eje A' entre ejes  18 - 20</v>
          </cell>
          <cell r="C674" t="str">
            <v>m3</v>
          </cell>
          <cell r="D674">
            <v>2</v>
          </cell>
          <cell r="E674">
            <v>6.3</v>
          </cell>
          <cell r="F674">
            <v>0.13</v>
          </cell>
          <cell r="G674">
            <v>0.15</v>
          </cell>
          <cell r="H674">
            <v>0.24569999999999997</v>
          </cell>
        </row>
        <row r="675">
          <cell r="B675" t="str">
            <v>Eje 17, 21 entre ejes A y A'</v>
          </cell>
          <cell r="C675" t="str">
            <v>m3</v>
          </cell>
          <cell r="D675">
            <v>2</v>
          </cell>
          <cell r="E675">
            <v>1.6</v>
          </cell>
          <cell r="F675">
            <v>0.13</v>
          </cell>
          <cell r="G675">
            <v>0.15</v>
          </cell>
          <cell r="H675">
            <v>6.2400000000000004E-2</v>
          </cell>
        </row>
        <row r="676">
          <cell r="B676" t="str">
            <v>Ejes 18, 19,y 20 entre ejes A y A'</v>
          </cell>
          <cell r="C676" t="str">
            <v>m3</v>
          </cell>
          <cell r="D676">
            <v>3</v>
          </cell>
          <cell r="E676">
            <v>1.3</v>
          </cell>
          <cell r="F676">
            <v>0.13</v>
          </cell>
          <cell r="G676">
            <v>0.15</v>
          </cell>
          <cell r="H676">
            <v>7.605000000000002E-2</v>
          </cell>
        </row>
        <row r="677">
          <cell r="B677" t="str">
            <v>En ambientes interiores</v>
          </cell>
          <cell r="H677">
            <v>0</v>
          </cell>
        </row>
        <row r="678">
          <cell r="B678" t="str">
            <v>Eje 8 - 36</v>
          </cell>
          <cell r="C678" t="str">
            <v>m3</v>
          </cell>
          <cell r="D678">
            <v>26</v>
          </cell>
          <cell r="E678">
            <v>9</v>
          </cell>
          <cell r="F678">
            <v>0.13</v>
          </cell>
          <cell r="G678">
            <v>0.15</v>
          </cell>
          <cell r="H678">
            <v>4.5629999999999997</v>
          </cell>
        </row>
        <row r="679">
          <cell r="B679" t="str">
            <v>Eje A desde eje 8 - 36</v>
          </cell>
          <cell r="C679" t="str">
            <v>m3</v>
          </cell>
          <cell r="D679">
            <v>17</v>
          </cell>
          <cell r="E679">
            <v>6.3</v>
          </cell>
          <cell r="F679">
            <v>0.13</v>
          </cell>
          <cell r="G679">
            <v>0.15</v>
          </cell>
          <cell r="H679">
            <v>2.0884499999999999</v>
          </cell>
        </row>
        <row r="680">
          <cell r="B680" t="str">
            <v>Eje C desde eje 1 - 37</v>
          </cell>
          <cell r="C680" t="str">
            <v>m3</v>
          </cell>
          <cell r="D680">
            <v>36</v>
          </cell>
          <cell r="E680">
            <v>7</v>
          </cell>
          <cell r="F680">
            <v>0.13</v>
          </cell>
          <cell r="G680">
            <v>0.15</v>
          </cell>
          <cell r="H680">
            <v>4.9139999999999997</v>
          </cell>
        </row>
        <row r="681">
          <cell r="B681" t="str">
            <v>Eje A desde eje 14 - 16, 22 - 24, 32-34</v>
          </cell>
          <cell r="C681" t="str">
            <v>m3</v>
          </cell>
          <cell r="D681">
            <v>3</v>
          </cell>
          <cell r="E681">
            <v>11.4</v>
          </cell>
          <cell r="F681">
            <v>0.13</v>
          </cell>
          <cell r="G681">
            <v>0.15</v>
          </cell>
          <cell r="H681">
            <v>0.66690000000000005</v>
          </cell>
        </row>
        <row r="682">
          <cell r="B682" t="str">
            <v>En parapeto de tribunas</v>
          </cell>
          <cell r="H682">
            <v>0</v>
          </cell>
        </row>
        <row r="683">
          <cell r="B683" t="str">
            <v>CA-2 Eje 1 y 37 entre ejes C - D</v>
          </cell>
          <cell r="C683" t="str">
            <v>m3</v>
          </cell>
          <cell r="D683">
            <v>2</v>
          </cell>
          <cell r="E683">
            <v>9.25</v>
          </cell>
          <cell r="F683">
            <v>0.13</v>
          </cell>
          <cell r="G683">
            <v>0.15</v>
          </cell>
          <cell r="H683">
            <v>0.36075000000000002</v>
          </cell>
        </row>
        <row r="684">
          <cell r="B684" t="str">
            <v>CA-2 Eje 8 y 36 entre ejes A - B</v>
          </cell>
          <cell r="C684" t="str">
            <v>m3</v>
          </cell>
          <cell r="D684">
            <v>2</v>
          </cell>
          <cell r="E684">
            <v>7.51</v>
          </cell>
          <cell r="F684">
            <v>0.13</v>
          </cell>
          <cell r="G684">
            <v>0.15</v>
          </cell>
          <cell r="H684">
            <v>0.29288999999999998</v>
          </cell>
        </row>
        <row r="685">
          <cell r="B685" t="str">
            <v>CA-2 Eje C entre ejes 1 - 8 y 36 - 37</v>
          </cell>
          <cell r="C685" t="str">
            <v>m3</v>
          </cell>
          <cell r="D685">
            <v>1</v>
          </cell>
          <cell r="E685">
            <v>52.550000000000004</v>
          </cell>
          <cell r="F685">
            <v>0.13</v>
          </cell>
          <cell r="G685">
            <v>0.15</v>
          </cell>
          <cell r="H685">
            <v>1.0247250000000001</v>
          </cell>
        </row>
        <row r="686">
          <cell r="B686" t="str">
            <v>CA-2 Eje A entre ejes 8 - 36</v>
          </cell>
          <cell r="C686" t="str">
            <v>m3</v>
          </cell>
          <cell r="D686">
            <v>1</v>
          </cell>
          <cell r="E686">
            <v>199.08</v>
          </cell>
          <cell r="F686">
            <v>0.13</v>
          </cell>
          <cell r="G686">
            <v>0.15</v>
          </cell>
          <cell r="H686">
            <v>3.8820600000000001</v>
          </cell>
          <cell r="I686">
            <v>24.058904999999999</v>
          </cell>
        </row>
        <row r="688">
          <cell r="A688" t="str">
            <v>05.08.02</v>
          </cell>
          <cell r="B688" t="str">
            <v>ENCOFRADO Y DESENCOFRADO NORMAL EN SOLERA TABIQUE</v>
          </cell>
        </row>
        <row r="689">
          <cell r="B689" t="str">
            <v xml:space="preserve">En Zotano </v>
          </cell>
        </row>
        <row r="690">
          <cell r="B690" t="str">
            <v xml:space="preserve">Eje C entre ejes (7 - 13) </v>
          </cell>
          <cell r="C690" t="str">
            <v>m2</v>
          </cell>
          <cell r="D690">
            <v>6</v>
          </cell>
          <cell r="E690">
            <v>4.1399999999999997</v>
          </cell>
          <cell r="F690">
            <v>0.3</v>
          </cell>
          <cell r="H690">
            <v>7.4519999999999982</v>
          </cell>
        </row>
        <row r="691">
          <cell r="B691" t="str">
            <v xml:space="preserve">Eje C entre ejes (13 - 14 Y 24-35) </v>
          </cell>
          <cell r="C691" t="str">
            <v>m2</v>
          </cell>
          <cell r="D691">
            <v>2</v>
          </cell>
          <cell r="E691">
            <v>4.82</v>
          </cell>
          <cell r="F691">
            <v>0.3</v>
          </cell>
          <cell r="H691">
            <v>2.8919999999999999</v>
          </cell>
        </row>
        <row r="692">
          <cell r="B692" t="str">
            <v xml:space="preserve">Eje C entre ejes (14-15, 16-17, 19-20, 21-22, 23-24) </v>
          </cell>
          <cell r="C692" t="str">
            <v>m2</v>
          </cell>
          <cell r="D692">
            <v>6</v>
          </cell>
          <cell r="E692">
            <v>4.3</v>
          </cell>
          <cell r="F692">
            <v>0.3</v>
          </cell>
          <cell r="H692">
            <v>7.7399999999999984</v>
          </cell>
        </row>
        <row r="693">
          <cell r="B693" t="str">
            <v xml:space="preserve">Eje C entre ejes (18-19 ) </v>
          </cell>
          <cell r="C693" t="str">
            <v>m3</v>
          </cell>
          <cell r="D693">
            <v>1</v>
          </cell>
          <cell r="E693">
            <v>3.3600000000000003</v>
          </cell>
          <cell r="F693">
            <v>0.3</v>
          </cell>
          <cell r="H693">
            <v>1.008</v>
          </cell>
        </row>
        <row r="694">
          <cell r="B694" t="str">
            <v xml:space="preserve">Eje C entre ejes (15-16, 17-18, 20- 21, 22-23) </v>
          </cell>
          <cell r="C694" t="str">
            <v>m2</v>
          </cell>
          <cell r="D694">
            <v>4</v>
          </cell>
          <cell r="E694">
            <v>6.15</v>
          </cell>
          <cell r="F694">
            <v>0.3</v>
          </cell>
          <cell r="H694">
            <v>7.38</v>
          </cell>
        </row>
        <row r="695">
          <cell r="B695" t="str">
            <v>Eje 7-13 entre ejes C-D</v>
          </cell>
          <cell r="C695" t="str">
            <v>m2</v>
          </cell>
          <cell r="D695">
            <v>7</v>
          </cell>
          <cell r="E695">
            <v>5.95</v>
          </cell>
          <cell r="F695">
            <v>0.3</v>
          </cell>
          <cell r="H695">
            <v>12.494999999999999</v>
          </cell>
        </row>
        <row r="696">
          <cell r="B696" t="str">
            <v>Ejes 16,18, 19, 20, 22, 25 entre ejes C-D</v>
          </cell>
          <cell r="C696" t="str">
            <v>m2</v>
          </cell>
          <cell r="D696">
            <v>6</v>
          </cell>
          <cell r="E696">
            <v>5.7</v>
          </cell>
          <cell r="F696">
            <v>0.3</v>
          </cell>
          <cell r="H696">
            <v>10.26</v>
          </cell>
        </row>
        <row r="697">
          <cell r="B697" t="str">
            <v>Ejes 25 entre ejes A-B</v>
          </cell>
          <cell r="C697" t="str">
            <v>m2</v>
          </cell>
          <cell r="D697">
            <v>1</v>
          </cell>
          <cell r="E697">
            <v>5.55</v>
          </cell>
          <cell r="F697">
            <v>0.3</v>
          </cell>
          <cell r="H697">
            <v>1.6649999999999998</v>
          </cell>
        </row>
        <row r="698">
          <cell r="B698" t="str">
            <v>Eje A entre ejes 25-36</v>
          </cell>
          <cell r="C698" t="str">
            <v>m2</v>
          </cell>
          <cell r="D698">
            <v>11</v>
          </cell>
          <cell r="E698">
            <v>6.95</v>
          </cell>
          <cell r="F698">
            <v>0.3</v>
          </cell>
          <cell r="H698">
            <v>22.934999999999999</v>
          </cell>
        </row>
        <row r="699">
          <cell r="B699" t="str">
            <v>Eje C entre ejes 36-37</v>
          </cell>
          <cell r="C699" t="str">
            <v>m2</v>
          </cell>
          <cell r="D699">
            <v>1</v>
          </cell>
          <cell r="E699">
            <v>5.99</v>
          </cell>
          <cell r="F699">
            <v>0.3</v>
          </cell>
          <cell r="H699">
            <v>1.7969999999999999</v>
          </cell>
        </row>
        <row r="700">
          <cell r="B700" t="str">
            <v>Ejes 36 entre ejes A-C</v>
          </cell>
          <cell r="C700" t="str">
            <v>m2</v>
          </cell>
          <cell r="D700">
            <v>1</v>
          </cell>
          <cell r="E700">
            <v>7.75</v>
          </cell>
          <cell r="F700">
            <v>0.3</v>
          </cell>
          <cell r="H700">
            <v>2.3249999999999997</v>
          </cell>
        </row>
        <row r="701">
          <cell r="B701" t="str">
            <v>Ejes 37 entre ejes C-D</v>
          </cell>
          <cell r="C701" t="str">
            <v>m2</v>
          </cell>
          <cell r="D701">
            <v>1</v>
          </cell>
          <cell r="E701">
            <v>5.95</v>
          </cell>
          <cell r="F701">
            <v>0.3</v>
          </cell>
          <cell r="H701">
            <v>1.7849999999999999</v>
          </cell>
        </row>
        <row r="702">
          <cell r="B702" t="str">
            <v>En Cubiculos para periodistas</v>
          </cell>
          <cell r="H702">
            <v>0</v>
          </cell>
        </row>
        <row r="703">
          <cell r="B703" t="str">
            <v xml:space="preserve">Eje A entre ejes 17 - 18 y 20 - 21 </v>
          </cell>
          <cell r="C703" t="str">
            <v>m2</v>
          </cell>
          <cell r="D703">
            <v>4</v>
          </cell>
          <cell r="E703">
            <v>6.15</v>
          </cell>
          <cell r="F703">
            <v>0.3</v>
          </cell>
          <cell r="H703">
            <v>7.38</v>
          </cell>
        </row>
        <row r="704">
          <cell r="B704" t="str">
            <v xml:space="preserve">Eje A' entre ejes 17 - 18 y 20 - 21 </v>
          </cell>
          <cell r="C704" t="str">
            <v>m2</v>
          </cell>
          <cell r="D704">
            <v>2</v>
          </cell>
          <cell r="E704">
            <v>5.63</v>
          </cell>
          <cell r="F704">
            <v>0.3</v>
          </cell>
          <cell r="H704">
            <v>3.3779999999999997</v>
          </cell>
        </row>
        <row r="705">
          <cell r="B705" t="str">
            <v>Eje A' entre ejes  18 - 20</v>
          </cell>
          <cell r="C705" t="str">
            <v>m2</v>
          </cell>
          <cell r="D705">
            <v>2</v>
          </cell>
          <cell r="E705">
            <v>6.3</v>
          </cell>
          <cell r="F705">
            <v>0.3</v>
          </cell>
          <cell r="H705">
            <v>3.78</v>
          </cell>
        </row>
        <row r="706">
          <cell r="B706" t="str">
            <v>Eje 17, 21 entre ejes A y A'</v>
          </cell>
          <cell r="C706" t="str">
            <v>m2</v>
          </cell>
          <cell r="D706">
            <v>2</v>
          </cell>
          <cell r="E706">
            <v>1.6</v>
          </cell>
          <cell r="F706">
            <v>0.3</v>
          </cell>
          <cell r="H706">
            <v>0.96</v>
          </cell>
        </row>
        <row r="707">
          <cell r="B707" t="str">
            <v>Ejes 18, 19,y 20 entre ejes A y A'</v>
          </cell>
          <cell r="C707" t="str">
            <v>m2</v>
          </cell>
          <cell r="D707">
            <v>3</v>
          </cell>
          <cell r="E707">
            <v>1.3</v>
          </cell>
          <cell r="F707">
            <v>0.3</v>
          </cell>
          <cell r="H707">
            <v>1.1700000000000002</v>
          </cell>
        </row>
        <row r="708">
          <cell r="B708" t="str">
            <v>En ambientes interiores</v>
          </cell>
        </row>
        <row r="709">
          <cell r="B709" t="str">
            <v>Eje 8 - 36</v>
          </cell>
          <cell r="C709" t="str">
            <v>m2</v>
          </cell>
          <cell r="D709">
            <v>26</v>
          </cell>
          <cell r="E709">
            <v>9</v>
          </cell>
          <cell r="F709">
            <v>0.3</v>
          </cell>
          <cell r="H709">
            <v>70.2</v>
          </cell>
        </row>
        <row r="710">
          <cell r="B710" t="str">
            <v>Eje A desde eje 8 - 36</v>
          </cell>
          <cell r="C710" t="str">
            <v>m2</v>
          </cell>
          <cell r="D710">
            <v>17</v>
          </cell>
          <cell r="E710">
            <v>6.3</v>
          </cell>
          <cell r="F710">
            <v>0.3</v>
          </cell>
          <cell r="H710">
            <v>32.129999999999995</v>
          </cell>
        </row>
        <row r="711">
          <cell r="B711" t="str">
            <v>Eje C desde eje 1 - 37</v>
          </cell>
          <cell r="C711" t="str">
            <v>m2</v>
          </cell>
          <cell r="D711">
            <v>36</v>
          </cell>
          <cell r="E711">
            <v>7</v>
          </cell>
          <cell r="F711">
            <v>0.3</v>
          </cell>
          <cell r="H711">
            <v>75.599999999999994</v>
          </cell>
        </row>
        <row r="712">
          <cell r="B712" t="str">
            <v>Eje A desde eje 14 - 16, 22 - 24, 32-34</v>
          </cell>
          <cell r="C712" t="str">
            <v>m2</v>
          </cell>
          <cell r="D712">
            <v>3</v>
          </cell>
          <cell r="E712">
            <v>11.4</v>
          </cell>
          <cell r="F712">
            <v>0.3</v>
          </cell>
          <cell r="H712">
            <v>10.26</v>
          </cell>
        </row>
        <row r="713">
          <cell r="B713" t="str">
            <v>En parapeto de tribunas</v>
          </cell>
        </row>
        <row r="714">
          <cell r="B714" t="str">
            <v>CA-2 Eje 1 y 37 entre ejes C - D</v>
          </cell>
          <cell r="C714" t="str">
            <v>m2</v>
          </cell>
          <cell r="D714">
            <v>2</v>
          </cell>
          <cell r="E714">
            <v>9.25</v>
          </cell>
          <cell r="F714">
            <v>0.3</v>
          </cell>
          <cell r="H714">
            <v>5.55</v>
          </cell>
        </row>
        <row r="715">
          <cell r="B715" t="str">
            <v>CA-2 Eje 8 y 36 entre ejes A - B</v>
          </cell>
          <cell r="C715" t="str">
            <v>m2</v>
          </cell>
          <cell r="D715">
            <v>2</v>
          </cell>
          <cell r="E715">
            <v>7.51</v>
          </cell>
          <cell r="F715">
            <v>0.3</v>
          </cell>
          <cell r="H715">
            <v>4.5059999999999993</v>
          </cell>
        </row>
        <row r="716">
          <cell r="B716" t="str">
            <v>CA-2 Eje C entre ejes 1 - 8 y 36 - 37</v>
          </cell>
          <cell r="C716" t="str">
            <v>m2</v>
          </cell>
          <cell r="D716">
            <v>1</v>
          </cell>
          <cell r="E716">
            <v>52.550000000000004</v>
          </cell>
          <cell r="F716">
            <v>0.3</v>
          </cell>
          <cell r="H716">
            <v>15.765000000000001</v>
          </cell>
        </row>
        <row r="717">
          <cell r="B717" t="str">
            <v>CA-2 Eje A entre ejes 8 - 36</v>
          </cell>
          <cell r="C717" t="str">
            <v>m2</v>
          </cell>
          <cell r="D717">
            <v>1</v>
          </cell>
          <cell r="E717">
            <v>199.08</v>
          </cell>
          <cell r="F717">
            <v>0.3</v>
          </cell>
          <cell r="H717">
            <v>59.724000000000004</v>
          </cell>
          <cell r="I717">
            <v>370.13699999999994</v>
          </cell>
        </row>
        <row r="719">
          <cell r="A719" t="str">
            <v>05.08.03</v>
          </cell>
          <cell r="B719" t="str">
            <v>ACERO fy=4200 kg/cm2 GRADO 60 EN SOLERA TABIQUE</v>
          </cell>
          <cell r="C719" t="str">
            <v>kg</v>
          </cell>
        </row>
        <row r="720">
          <cell r="B720" t="str">
            <v>Se ha considerado 83 Kg/m3 de volumen de concreto</v>
          </cell>
          <cell r="C720" t="str">
            <v>kg</v>
          </cell>
          <cell r="D720">
            <v>1</v>
          </cell>
          <cell r="E720">
            <v>1996.8891149999999</v>
          </cell>
          <cell r="H720">
            <v>1996.8891149999999</v>
          </cell>
          <cell r="I720">
            <v>1996.8891149999999</v>
          </cell>
        </row>
        <row r="722">
          <cell r="A722" t="str">
            <v>05.09.00</v>
          </cell>
          <cell r="B722" t="str">
            <v>ESCALERA</v>
          </cell>
        </row>
        <row r="723">
          <cell r="A723" t="str">
            <v>05.09.01</v>
          </cell>
          <cell r="B723" t="str">
            <v>CONCRETO PREMEZCLADO F'C=280 KG/CM2 EN ESCALERAS</v>
          </cell>
          <cell r="E723" t="str">
            <v>Area CAD</v>
          </cell>
        </row>
        <row r="724">
          <cell r="B724" t="str">
            <v>escalera de ambientes interiores</v>
          </cell>
          <cell r="C724" t="str">
            <v>m3</v>
          </cell>
          <cell r="D724">
            <v>17</v>
          </cell>
          <cell r="E724">
            <v>1.33</v>
          </cell>
          <cell r="F724">
            <v>1</v>
          </cell>
          <cell r="H724">
            <v>22.61</v>
          </cell>
        </row>
        <row r="725">
          <cell r="B725" t="str">
            <v>Area de la sección transversal por ancho de escalera</v>
          </cell>
          <cell r="C725" t="str">
            <v>m3</v>
          </cell>
          <cell r="D725">
            <v>5</v>
          </cell>
          <cell r="E725">
            <v>1.81</v>
          </cell>
          <cell r="F725">
            <v>6</v>
          </cell>
          <cell r="H725">
            <v>54.300000000000004</v>
          </cell>
          <cell r="I725">
            <v>76.91</v>
          </cell>
        </row>
        <row r="727">
          <cell r="A727" t="str">
            <v>05.09.02</v>
          </cell>
          <cell r="B727" t="str">
            <v>ENCOFRADO Y DESENCOFRADO NORMAL EN ESCALERA</v>
          </cell>
          <cell r="C727" t="str">
            <v>m2</v>
          </cell>
        </row>
        <row r="728">
          <cell r="B728" t="str">
            <v>Escalera para acceso ambientes interiores</v>
          </cell>
        </row>
        <row r="729">
          <cell r="B729" t="str">
            <v>Contrapasos</v>
          </cell>
          <cell r="C729" t="str">
            <v>m2</v>
          </cell>
          <cell r="D729">
            <v>17</v>
          </cell>
          <cell r="E729">
            <v>3.15</v>
          </cell>
          <cell r="F729">
            <v>1</v>
          </cell>
          <cell r="H729">
            <v>53.55</v>
          </cell>
        </row>
        <row r="730">
          <cell r="B730" t="str">
            <v>Costados</v>
          </cell>
          <cell r="C730" t="str">
            <v>m2</v>
          </cell>
          <cell r="D730">
            <v>17</v>
          </cell>
          <cell r="E730" t="str">
            <v>Area=</v>
          </cell>
          <cell r="F730">
            <v>1.33</v>
          </cell>
          <cell r="G730">
            <v>2</v>
          </cell>
          <cell r="H730">
            <v>45.22</v>
          </cell>
        </row>
        <row r="731">
          <cell r="B731" t="str">
            <v>Fondo de escalera</v>
          </cell>
          <cell r="C731" t="str">
            <v>m2</v>
          </cell>
          <cell r="D731">
            <v>17</v>
          </cell>
          <cell r="E731">
            <v>6.49</v>
          </cell>
          <cell r="F731">
            <v>1</v>
          </cell>
          <cell r="H731">
            <v>110.33</v>
          </cell>
        </row>
        <row r="732">
          <cell r="B732" t="str">
            <v>Escalera para acceso a tribunas</v>
          </cell>
        </row>
        <row r="733">
          <cell r="B733" t="str">
            <v>Contrapasos</v>
          </cell>
          <cell r="C733" t="str">
            <v>m2</v>
          </cell>
          <cell r="D733">
            <v>5</v>
          </cell>
          <cell r="E733">
            <v>3.3249999999999997</v>
          </cell>
          <cell r="F733">
            <v>6</v>
          </cell>
          <cell r="H733">
            <v>99.75</v>
          </cell>
        </row>
        <row r="734">
          <cell r="B734" t="str">
            <v>Costados</v>
          </cell>
          <cell r="C734" t="str">
            <v>m2</v>
          </cell>
          <cell r="D734">
            <v>5</v>
          </cell>
          <cell r="E734" t="str">
            <v>Area cad=</v>
          </cell>
          <cell r="F734">
            <v>1.81</v>
          </cell>
          <cell r="G734">
            <v>2</v>
          </cell>
          <cell r="H734">
            <v>18.100000000000001</v>
          </cell>
        </row>
        <row r="735">
          <cell r="B735" t="str">
            <v>Fondo de escalera</v>
          </cell>
          <cell r="C735" t="str">
            <v>m2</v>
          </cell>
          <cell r="D735">
            <v>5</v>
          </cell>
          <cell r="E735">
            <v>8.1999999999999993</v>
          </cell>
          <cell r="F735">
            <v>6</v>
          </cell>
          <cell r="H735">
            <v>246</v>
          </cell>
          <cell r="I735">
            <v>572.95000000000005</v>
          </cell>
        </row>
        <row r="737">
          <cell r="A737" t="str">
            <v>05.09.03</v>
          </cell>
          <cell r="B737" t="str">
            <v>ACERO fy=4200 kg/cm2 GRADO 60 en ESCALERA</v>
          </cell>
          <cell r="C737" t="str">
            <v>kg</v>
          </cell>
        </row>
        <row r="738">
          <cell r="B738" t="str">
            <v>Se ha considerado 94 Kg/m3 de volumen de concreto</v>
          </cell>
          <cell r="C738" t="str">
            <v>kg</v>
          </cell>
          <cell r="D738">
            <v>1</v>
          </cell>
          <cell r="E738">
            <v>12767.06</v>
          </cell>
          <cell r="H738">
            <v>12767.06</v>
          </cell>
          <cell r="I738">
            <v>12767.06</v>
          </cell>
        </row>
        <row r="741">
          <cell r="A741" t="str">
            <v>05.10.00</v>
          </cell>
          <cell r="B741" t="str">
            <v>LOSA MACIZA</v>
          </cell>
        </row>
        <row r="742">
          <cell r="A742" t="str">
            <v>05.10.01</v>
          </cell>
          <cell r="B742" t="str">
            <v xml:space="preserve">CONCRETO PREMEZCLADO F'C=280 KG/CM2 EN LOSAS MACIZAS </v>
          </cell>
        </row>
        <row r="743">
          <cell r="B743" t="str">
            <v>Corredor de circulacion</v>
          </cell>
          <cell r="C743" t="str">
            <v>m3</v>
          </cell>
          <cell r="D743">
            <v>1</v>
          </cell>
          <cell r="E743" t="str">
            <v>Area cad=</v>
          </cell>
          <cell r="F743">
            <v>723.21</v>
          </cell>
          <cell r="G743">
            <v>0.12</v>
          </cell>
          <cell r="H743">
            <v>86.785200000000003</v>
          </cell>
        </row>
        <row r="744">
          <cell r="B744" t="str">
            <v>En techo de cubiculos para periodistas</v>
          </cell>
          <cell r="C744" t="str">
            <v>m3</v>
          </cell>
          <cell r="D744">
            <v>4</v>
          </cell>
          <cell r="E744">
            <v>6.9</v>
          </cell>
          <cell r="F744">
            <v>2.4</v>
          </cell>
          <cell r="G744">
            <v>0.12</v>
          </cell>
          <cell r="H744">
            <v>7.9487999999999994</v>
          </cell>
        </row>
        <row r="745">
          <cell r="B745" t="str">
            <v>En mesa de concreto</v>
          </cell>
          <cell r="C745" t="str">
            <v>m3</v>
          </cell>
          <cell r="D745">
            <v>2</v>
          </cell>
          <cell r="E745">
            <v>26.86</v>
          </cell>
          <cell r="F745">
            <v>0.55000000000000004</v>
          </cell>
          <cell r="G745">
            <v>0.1</v>
          </cell>
          <cell r="H745">
            <v>2.9546000000000006</v>
          </cell>
          <cell r="I745">
            <v>97.688600000000008</v>
          </cell>
        </row>
        <row r="747">
          <cell r="A747" t="str">
            <v>05.10.02</v>
          </cell>
          <cell r="B747" t="str">
            <v>ENCOFRADO Y DESENCOFRADO CARAVISTA EN LOSA MACIZA</v>
          </cell>
        </row>
        <row r="748">
          <cell r="B748" t="str">
            <v>En techo de cubiculos para periodistas</v>
          </cell>
          <cell r="C748" t="str">
            <v>m2</v>
          </cell>
          <cell r="D748">
            <v>4</v>
          </cell>
          <cell r="E748">
            <v>6.9</v>
          </cell>
          <cell r="F748">
            <v>2.4</v>
          </cell>
          <cell r="H748">
            <v>66.239999999999995</v>
          </cell>
        </row>
        <row r="749">
          <cell r="B749" t="str">
            <v>Corredor de circulacion</v>
          </cell>
          <cell r="C749" t="str">
            <v>m2</v>
          </cell>
          <cell r="D749">
            <v>1</v>
          </cell>
          <cell r="E749" t="str">
            <v>Area CAD=</v>
          </cell>
          <cell r="F749">
            <v>723.21</v>
          </cell>
          <cell r="H749">
            <v>723.21</v>
          </cell>
        </row>
        <row r="750">
          <cell r="B750" t="str">
            <v>En mesa de concreto</v>
          </cell>
          <cell r="C750" t="str">
            <v>m3</v>
          </cell>
          <cell r="D750">
            <v>2</v>
          </cell>
          <cell r="E750">
            <v>26.86</v>
          </cell>
          <cell r="F750">
            <v>0.55000000000000004</v>
          </cell>
          <cell r="H750">
            <v>29.546000000000003</v>
          </cell>
          <cell r="I750">
            <v>818.99600000000009</v>
          </cell>
        </row>
        <row r="752">
          <cell r="A752" t="str">
            <v>05.10.03</v>
          </cell>
          <cell r="B752" t="str">
            <v>ACERO fy=4200 kg/cm2 GRADO 60 en LOSA MACIZA</v>
          </cell>
          <cell r="C752" t="str">
            <v>Kg</v>
          </cell>
        </row>
        <row r="753">
          <cell r="B753" t="str">
            <v>Se ha considerado 126.33 Kg/m3 de volumen de concreto</v>
          </cell>
          <cell r="C753" t="str">
            <v>Kg</v>
          </cell>
          <cell r="D753">
            <v>1</v>
          </cell>
          <cell r="E753">
            <v>12341.000838000002</v>
          </cell>
          <cell r="H753">
            <v>12341.000838000002</v>
          </cell>
          <cell r="I753">
            <v>12341.000838000002</v>
          </cell>
        </row>
        <row r="755">
          <cell r="A755" t="str">
            <v>05.11.00</v>
          </cell>
          <cell r="B755" t="str">
            <v>MUROS Y TABIQUES DE ALBAÑILERIA</v>
          </cell>
        </row>
        <row r="756">
          <cell r="A756" t="str">
            <v>05.11.01</v>
          </cell>
          <cell r="B756" t="str">
            <v>MURO DE LADRILLLO KK 18 HUECOS SOGA</v>
          </cell>
          <cell r="C756" t="str">
            <v>m2</v>
          </cell>
        </row>
        <row r="757">
          <cell r="B757" t="str">
            <v>En ambientes interiores 1° NIVEL</v>
          </cell>
        </row>
        <row r="758">
          <cell r="B758" t="str">
            <v xml:space="preserve">Eje 8 - 36 - (A y C) </v>
          </cell>
          <cell r="C758" t="str">
            <v>m2</v>
          </cell>
          <cell r="D758">
            <v>26</v>
          </cell>
          <cell r="E758">
            <v>4.5999999999999996</v>
          </cell>
          <cell r="G758">
            <v>2.8</v>
          </cell>
          <cell r="H758">
            <v>334.87999999999994</v>
          </cell>
        </row>
        <row r="759">
          <cell r="B759" t="str">
            <v xml:space="preserve">Eje 1 - 37 - (C y D) </v>
          </cell>
          <cell r="C759" t="str">
            <v>m2</v>
          </cell>
          <cell r="D759">
            <v>2</v>
          </cell>
          <cell r="E759">
            <v>5.95</v>
          </cell>
          <cell r="G759">
            <v>3</v>
          </cell>
          <cell r="H759">
            <v>35.700000000000003</v>
          </cell>
        </row>
        <row r="760">
          <cell r="B760" t="str">
            <v>Eje A (8 - 11, 25 - 31, y 34 - 36) entre vanos</v>
          </cell>
          <cell r="C760" t="str">
            <v>m2</v>
          </cell>
          <cell r="D760">
            <v>11</v>
          </cell>
          <cell r="E760">
            <v>5.3</v>
          </cell>
          <cell r="G760">
            <v>2.8</v>
          </cell>
          <cell r="H760">
            <v>163.23999999999998</v>
          </cell>
        </row>
        <row r="761">
          <cell r="B761" t="str">
            <v>Eje A entre ejes 13 - 14 y 24 - 25 (entre vanos)</v>
          </cell>
          <cell r="C761" t="str">
            <v>m2</v>
          </cell>
          <cell r="D761">
            <v>2</v>
          </cell>
          <cell r="E761">
            <v>2.9699999999999998</v>
          </cell>
          <cell r="G761">
            <v>2.8</v>
          </cell>
          <cell r="H761">
            <v>16.631999999999998</v>
          </cell>
        </row>
        <row r="762">
          <cell r="B762" t="str">
            <v>Eje A entre ejes 14 - 16 (en ss.hh.)</v>
          </cell>
          <cell r="C762" t="str">
            <v>m2</v>
          </cell>
          <cell r="D762">
            <v>2</v>
          </cell>
          <cell r="E762">
            <v>11.4</v>
          </cell>
          <cell r="G762">
            <v>2.8</v>
          </cell>
          <cell r="H762">
            <v>63.839999999999996</v>
          </cell>
        </row>
        <row r="763">
          <cell r="B763" t="str">
            <v>Eje A entre ejes 14 - 16 y 22 - 24 (en ss.hh.)</v>
          </cell>
          <cell r="C763" t="str">
            <v>m2</v>
          </cell>
          <cell r="D763">
            <v>1</v>
          </cell>
          <cell r="E763">
            <v>13.4</v>
          </cell>
          <cell r="G763">
            <v>2.8</v>
          </cell>
          <cell r="H763">
            <v>37.519999999999996</v>
          </cell>
        </row>
        <row r="764">
          <cell r="B764" t="str">
            <v>Eje A entre ejes 17 - 21 (entre vanos)</v>
          </cell>
          <cell r="C764" t="str">
            <v>m2</v>
          </cell>
          <cell r="D764">
            <v>4</v>
          </cell>
          <cell r="E764">
            <v>4.3</v>
          </cell>
          <cell r="G764">
            <v>2.8</v>
          </cell>
          <cell r="H764">
            <v>48.16</v>
          </cell>
        </row>
        <row r="765">
          <cell r="B765" t="str">
            <v>Eje A' entre ejes 14 - 16, 22-24, 32-34 (en ss.hh.)</v>
          </cell>
          <cell r="C765" t="str">
            <v>m2</v>
          </cell>
          <cell r="D765">
            <v>3</v>
          </cell>
          <cell r="E765">
            <v>3.7</v>
          </cell>
          <cell r="G765">
            <v>2.8</v>
          </cell>
          <cell r="H765">
            <v>31.080000000000002</v>
          </cell>
        </row>
        <row r="766">
          <cell r="B766" t="str">
            <v>Eje C desde eje 1 - 13 y 25 - 37</v>
          </cell>
          <cell r="C766" t="str">
            <v>m2</v>
          </cell>
          <cell r="D766">
            <v>24</v>
          </cell>
          <cell r="E766">
            <v>6.7</v>
          </cell>
          <cell r="G766">
            <v>2.8</v>
          </cell>
          <cell r="H766">
            <v>450.24</v>
          </cell>
        </row>
        <row r="767">
          <cell r="B767" t="str">
            <v>Eje C desde eje 13 - 14 y 24 - 25</v>
          </cell>
          <cell r="C767" t="str">
            <v>m2</v>
          </cell>
          <cell r="D767">
            <v>2</v>
          </cell>
          <cell r="E767">
            <v>5.57</v>
          </cell>
          <cell r="G767">
            <v>2.8</v>
          </cell>
          <cell r="H767">
            <v>31.192</v>
          </cell>
        </row>
        <row r="768">
          <cell r="B768" t="str">
            <v>Eje C desde eje 13 - 14 y 24 - 25</v>
          </cell>
          <cell r="C768" t="str">
            <v>m2</v>
          </cell>
          <cell r="D768">
            <v>10</v>
          </cell>
          <cell r="E768">
            <v>6.9</v>
          </cell>
          <cell r="G768">
            <v>2.8</v>
          </cell>
          <cell r="H768">
            <v>193.2</v>
          </cell>
        </row>
        <row r="769">
          <cell r="B769" t="str">
            <v xml:space="preserve">En Zotano </v>
          </cell>
          <cell r="H769">
            <v>0</v>
          </cell>
        </row>
        <row r="770">
          <cell r="B770" t="str">
            <v xml:space="preserve">Eje C entre ejes (7 - 13) </v>
          </cell>
          <cell r="C770" t="str">
            <v>m2</v>
          </cell>
          <cell r="D770">
            <v>6</v>
          </cell>
          <cell r="E770">
            <v>4.1399999999999997</v>
          </cell>
          <cell r="G770">
            <v>2.5499999999999998</v>
          </cell>
          <cell r="H770">
            <v>63.341999999999985</v>
          </cell>
        </row>
        <row r="771">
          <cell r="B771" t="str">
            <v xml:space="preserve">Eje C entre ejes (13 - 14 Y 24-35) </v>
          </cell>
          <cell r="C771" t="str">
            <v>m2</v>
          </cell>
          <cell r="D771">
            <v>2</v>
          </cell>
          <cell r="E771">
            <v>4.82</v>
          </cell>
          <cell r="G771">
            <v>2.5499999999999998</v>
          </cell>
          <cell r="H771">
            <v>24.582000000000001</v>
          </cell>
        </row>
        <row r="772">
          <cell r="B772" t="str">
            <v xml:space="preserve">Eje C entre ejes (14-15, 16-17, 19-20, 21-22, 23-24) </v>
          </cell>
          <cell r="C772" t="str">
            <v>m2</v>
          </cell>
          <cell r="D772">
            <v>6</v>
          </cell>
          <cell r="E772">
            <v>4.3</v>
          </cell>
          <cell r="G772">
            <v>2.5499999999999998</v>
          </cell>
          <cell r="H772">
            <v>65.789999999999992</v>
          </cell>
        </row>
        <row r="773">
          <cell r="B773" t="str">
            <v xml:space="preserve">Eje C entre ejes (18-19 ) </v>
          </cell>
          <cell r="C773" t="str">
            <v>m2</v>
          </cell>
          <cell r="D773">
            <v>1</v>
          </cell>
          <cell r="E773">
            <v>3.3600000000000003</v>
          </cell>
          <cell r="G773">
            <v>2.5499999999999998</v>
          </cell>
          <cell r="H773">
            <v>8.5679999999999996</v>
          </cell>
        </row>
        <row r="774">
          <cell r="B774" t="str">
            <v xml:space="preserve">Eje C entre ejes (15-16, 17-18, 20- 21, 22-23) </v>
          </cell>
          <cell r="C774" t="str">
            <v>m2</v>
          </cell>
          <cell r="D774">
            <v>4</v>
          </cell>
          <cell r="E774">
            <v>6.15</v>
          </cell>
          <cell r="G774">
            <v>2.5499999999999998</v>
          </cell>
          <cell r="H774">
            <v>62.73</v>
          </cell>
        </row>
        <row r="775">
          <cell r="B775" t="str">
            <v>Eje 7-13 entre ejes C-D</v>
          </cell>
          <cell r="C775" t="str">
            <v>m2</v>
          </cell>
          <cell r="D775">
            <v>7</v>
          </cell>
          <cell r="E775">
            <v>5.95</v>
          </cell>
          <cell r="G775">
            <v>2.5499999999999998</v>
          </cell>
          <cell r="H775">
            <v>106.2075</v>
          </cell>
        </row>
        <row r="776">
          <cell r="B776" t="str">
            <v>Ejes 16,18, 19, 20, 22, 25 entre ejes C-D</v>
          </cell>
          <cell r="C776" t="str">
            <v>m2</v>
          </cell>
          <cell r="D776">
            <v>6</v>
          </cell>
          <cell r="E776">
            <v>5.7</v>
          </cell>
          <cell r="G776">
            <v>2.5499999999999998</v>
          </cell>
          <cell r="H776">
            <v>87.210000000000008</v>
          </cell>
        </row>
        <row r="777">
          <cell r="B777" t="str">
            <v>Ejes 25 entre ejes A-B</v>
          </cell>
          <cell r="C777" t="str">
            <v>m2</v>
          </cell>
          <cell r="D777">
            <v>1</v>
          </cell>
          <cell r="E777">
            <v>5.55</v>
          </cell>
          <cell r="G777">
            <v>2.5499999999999998</v>
          </cell>
          <cell r="H777">
            <v>14.152499999999998</v>
          </cell>
        </row>
        <row r="778">
          <cell r="B778" t="str">
            <v>Eje A entre ejes 25-36</v>
          </cell>
          <cell r="C778" t="str">
            <v>m2</v>
          </cell>
          <cell r="D778">
            <v>11</v>
          </cell>
          <cell r="E778">
            <v>6.95</v>
          </cell>
          <cell r="G778">
            <v>2.5499999999999998</v>
          </cell>
          <cell r="H778">
            <v>194.94749999999999</v>
          </cell>
        </row>
        <row r="779">
          <cell r="B779" t="str">
            <v>Eje C entre ejes 36-37</v>
          </cell>
          <cell r="C779" t="str">
            <v>m2</v>
          </cell>
          <cell r="D779">
            <v>1</v>
          </cell>
          <cell r="E779">
            <v>5.99</v>
          </cell>
          <cell r="G779">
            <v>2.5499999999999998</v>
          </cell>
          <cell r="H779">
            <v>15.2745</v>
          </cell>
        </row>
        <row r="780">
          <cell r="B780" t="str">
            <v>Ejes 36 entre ejes A-C</v>
          </cell>
          <cell r="C780" t="str">
            <v>m2</v>
          </cell>
          <cell r="D780">
            <v>1</v>
          </cell>
          <cell r="E780">
            <v>7.75</v>
          </cell>
          <cell r="G780">
            <v>2.5499999999999998</v>
          </cell>
          <cell r="H780">
            <v>19.762499999999999</v>
          </cell>
        </row>
        <row r="781">
          <cell r="B781" t="str">
            <v>Ejes 37 entre ejes C-D</v>
          </cell>
          <cell r="C781" t="str">
            <v>m2</v>
          </cell>
          <cell r="D781">
            <v>1</v>
          </cell>
          <cell r="E781">
            <v>5.95</v>
          </cell>
          <cell r="G781">
            <v>2.5499999999999998</v>
          </cell>
          <cell r="H781">
            <v>15.172499999999999</v>
          </cell>
        </row>
        <row r="782">
          <cell r="B782" t="str">
            <v>SS.HH. En Zotano</v>
          </cell>
        </row>
        <row r="783">
          <cell r="B783" t="str">
            <v>Vestidor de Mujeres y Hombres</v>
          </cell>
        </row>
        <row r="784">
          <cell r="B784" t="str">
            <v>En muros de lavatorios</v>
          </cell>
          <cell r="C784" t="str">
            <v>m2</v>
          </cell>
          <cell r="D784">
            <v>4</v>
          </cell>
          <cell r="E784">
            <v>4.6500000000000004</v>
          </cell>
          <cell r="G784">
            <v>2.1</v>
          </cell>
          <cell r="H784">
            <v>39.06</v>
          </cell>
        </row>
        <row r="785">
          <cell r="B785" t="str">
            <v>Muros de duchas</v>
          </cell>
          <cell r="C785" t="str">
            <v>m2</v>
          </cell>
          <cell r="D785">
            <v>2</v>
          </cell>
          <cell r="E785">
            <v>21.85</v>
          </cell>
          <cell r="G785">
            <v>2.1</v>
          </cell>
          <cell r="H785">
            <v>91.77000000000001</v>
          </cell>
        </row>
        <row r="786">
          <cell r="B786" t="str">
            <v>En muros de vestidores</v>
          </cell>
          <cell r="C786" t="str">
            <v>m2</v>
          </cell>
          <cell r="D786">
            <v>2</v>
          </cell>
          <cell r="E786">
            <v>21.5</v>
          </cell>
          <cell r="G786">
            <v>2.1</v>
          </cell>
          <cell r="H786">
            <v>90.3</v>
          </cell>
        </row>
        <row r="787">
          <cell r="B787" t="str">
            <v>Vestidor de Jueces Mujeres y Hombres entre ejes 18-19 y A-B</v>
          </cell>
          <cell r="C787" t="str">
            <v>m2</v>
          </cell>
          <cell r="D787">
            <v>2</v>
          </cell>
          <cell r="E787">
            <v>12.1</v>
          </cell>
          <cell r="G787">
            <v>2.5499999999999998</v>
          </cell>
          <cell r="H787">
            <v>61.709999999999994</v>
          </cell>
        </row>
        <row r="788">
          <cell r="B788" t="str">
            <v>En muros divisorios de ss.hh.</v>
          </cell>
          <cell r="C788" t="str">
            <v>m2</v>
          </cell>
          <cell r="D788">
            <v>2</v>
          </cell>
          <cell r="E788">
            <v>7.6999999999999993</v>
          </cell>
          <cell r="G788">
            <v>2.1</v>
          </cell>
          <cell r="H788">
            <v>32.339999999999996</v>
          </cell>
        </row>
        <row r="789">
          <cell r="B789" t="str">
            <v>En Cubiculos para periodistas</v>
          </cell>
        </row>
        <row r="790">
          <cell r="B790" t="str">
            <v xml:space="preserve">Eje A entre ejes 17 - 18 y 20 - 21 </v>
          </cell>
          <cell r="C790" t="str">
            <v>m2</v>
          </cell>
          <cell r="D790">
            <v>4</v>
          </cell>
          <cell r="E790">
            <v>6.15</v>
          </cell>
          <cell r="G790">
            <v>2.35</v>
          </cell>
          <cell r="H790">
            <v>57.81</v>
          </cell>
        </row>
        <row r="791">
          <cell r="B791" t="str">
            <v xml:space="preserve">Eje A' entre ejes 17 - 18 y 20 - 21 </v>
          </cell>
          <cell r="C791" t="str">
            <v>m2</v>
          </cell>
          <cell r="D791">
            <v>2</v>
          </cell>
          <cell r="E791">
            <v>5.63</v>
          </cell>
          <cell r="G791">
            <v>1</v>
          </cell>
          <cell r="H791">
            <v>11.26</v>
          </cell>
        </row>
        <row r="792">
          <cell r="B792" t="str">
            <v>Eje A' entre ejes  18 - 20</v>
          </cell>
          <cell r="C792" t="str">
            <v>m2</v>
          </cell>
          <cell r="D792">
            <v>2</v>
          </cell>
          <cell r="E792">
            <v>6.3</v>
          </cell>
          <cell r="G792">
            <v>1</v>
          </cell>
          <cell r="H792">
            <v>12.6</v>
          </cell>
        </row>
        <row r="793">
          <cell r="B793" t="str">
            <v>Eje 17, 21 entre ejes A y A'</v>
          </cell>
          <cell r="C793" t="str">
            <v>m2</v>
          </cell>
          <cell r="D793">
            <v>2</v>
          </cell>
          <cell r="E793">
            <v>1.6</v>
          </cell>
          <cell r="G793">
            <v>2.35</v>
          </cell>
          <cell r="H793">
            <v>7.5200000000000005</v>
          </cell>
        </row>
        <row r="794">
          <cell r="B794" t="str">
            <v>Ejes 18, 19,y 20 entre ejes A y A'</v>
          </cell>
          <cell r="C794" t="str">
            <v>m2</v>
          </cell>
          <cell r="D794">
            <v>3</v>
          </cell>
          <cell r="E794">
            <v>1.3</v>
          </cell>
          <cell r="G794">
            <v>2.35</v>
          </cell>
          <cell r="H794">
            <v>9.1650000000000009</v>
          </cell>
        </row>
        <row r="795">
          <cell r="B795" t="str">
            <v>En parapeto de tribunas</v>
          </cell>
          <cell r="H795">
            <v>0</v>
          </cell>
        </row>
        <row r="796">
          <cell r="B796" t="str">
            <v>CA-2 Eje 1 y 37 entre ejes C - D</v>
          </cell>
          <cell r="C796" t="str">
            <v>m2</v>
          </cell>
          <cell r="D796">
            <v>2</v>
          </cell>
          <cell r="E796">
            <v>9.25</v>
          </cell>
          <cell r="G796">
            <v>1</v>
          </cell>
          <cell r="H796">
            <v>18.5</v>
          </cell>
        </row>
        <row r="797">
          <cell r="B797" t="str">
            <v>CA-2 Eje 8 y 36 entre ejes A - B</v>
          </cell>
          <cell r="C797" t="str">
            <v>m2</v>
          </cell>
          <cell r="D797">
            <v>2</v>
          </cell>
          <cell r="E797">
            <v>7.51</v>
          </cell>
          <cell r="G797">
            <v>1</v>
          </cell>
          <cell r="H797">
            <v>15.02</v>
          </cell>
        </row>
        <row r="798">
          <cell r="B798" t="str">
            <v>CA-2 Eje C entre ejes 1 - 8 y 36 - 37</v>
          </cell>
          <cell r="C798" t="str">
            <v>m2</v>
          </cell>
          <cell r="D798">
            <v>1</v>
          </cell>
          <cell r="E798">
            <v>52.550000000000004</v>
          </cell>
          <cell r="G798">
            <v>1.8</v>
          </cell>
          <cell r="H798">
            <v>94.59</v>
          </cell>
        </row>
        <row r="799">
          <cell r="B799" t="str">
            <v>CA-2 Eje A entre ejes 8 - 36</v>
          </cell>
          <cell r="C799" t="str">
            <v>m2</v>
          </cell>
          <cell r="D799">
            <v>1</v>
          </cell>
          <cell r="E799">
            <v>199.08</v>
          </cell>
          <cell r="G799">
            <v>1.8</v>
          </cell>
          <cell r="H799">
            <v>358.34400000000005</v>
          </cell>
          <cell r="I799">
            <v>2983.4120000000003</v>
          </cell>
        </row>
        <row r="801">
          <cell r="A801" t="str">
            <v>05.12.00</v>
          </cell>
          <cell r="B801" t="str">
            <v>MUROS DE SOSTENIEMIENTO DEBAJO DE GRADERIAS H=3.00mts.</v>
          </cell>
        </row>
        <row r="802">
          <cell r="A802" t="str">
            <v>05.12.01</v>
          </cell>
          <cell r="B802" t="str">
            <v>Concreto f'c=210 kg/cm2 en muro de sostenimiento e=0,25 m</v>
          </cell>
          <cell r="C802" t="str">
            <v>m3</v>
          </cell>
        </row>
        <row r="803">
          <cell r="B803" t="str">
            <v xml:space="preserve">En Zotano </v>
          </cell>
        </row>
        <row r="804">
          <cell r="B804" t="str">
            <v>En eje D entre eje 7 - 13</v>
          </cell>
          <cell r="C804" t="str">
            <v>m3</v>
          </cell>
          <cell r="D804">
            <v>6</v>
          </cell>
          <cell r="E804">
            <v>5.89</v>
          </cell>
          <cell r="F804">
            <v>0.25</v>
          </cell>
          <cell r="G804">
            <v>3</v>
          </cell>
          <cell r="H804">
            <v>26.504999999999995</v>
          </cell>
        </row>
        <row r="805">
          <cell r="B805" t="str">
            <v>En eje D entre eje 13 - 14 y 24 - 25</v>
          </cell>
          <cell r="C805" t="str">
            <v>m3</v>
          </cell>
          <cell r="D805">
            <v>2</v>
          </cell>
          <cell r="E805">
            <v>5.57</v>
          </cell>
          <cell r="F805">
            <v>0.25</v>
          </cell>
          <cell r="G805">
            <v>3</v>
          </cell>
          <cell r="H805">
            <v>8.3550000000000004</v>
          </cell>
        </row>
        <row r="806">
          <cell r="B806" t="str">
            <v xml:space="preserve">En eje D entre eje 14 - 24 </v>
          </cell>
          <cell r="C806" t="str">
            <v>m3</v>
          </cell>
          <cell r="D806">
            <v>10</v>
          </cell>
          <cell r="E806">
            <v>6.9</v>
          </cell>
          <cell r="F806">
            <v>0.25</v>
          </cell>
          <cell r="G806">
            <v>3</v>
          </cell>
          <cell r="H806">
            <v>51.75</v>
          </cell>
        </row>
        <row r="807">
          <cell r="B807" t="str">
            <v>En eje 1 entre eje C - D</v>
          </cell>
          <cell r="C807" t="str">
            <v>m3</v>
          </cell>
          <cell r="D807">
            <v>1</v>
          </cell>
          <cell r="E807">
            <v>6.7</v>
          </cell>
          <cell r="F807">
            <v>0.25</v>
          </cell>
          <cell r="G807">
            <v>3</v>
          </cell>
          <cell r="H807">
            <v>5.0250000000000004</v>
          </cell>
        </row>
        <row r="808">
          <cell r="B808" t="str">
            <v>En eje C entre eje 1 - 6</v>
          </cell>
          <cell r="C808" t="str">
            <v>m3</v>
          </cell>
          <cell r="D808">
            <v>5</v>
          </cell>
          <cell r="E808">
            <v>6.74</v>
          </cell>
          <cell r="F808">
            <v>0.25</v>
          </cell>
          <cell r="G808">
            <v>3</v>
          </cell>
          <cell r="H808">
            <v>25.275000000000002</v>
          </cell>
        </row>
        <row r="809">
          <cell r="B809" t="str">
            <v>En eje 6 entre eje B - C</v>
          </cell>
          <cell r="C809" t="str">
            <v>m3</v>
          </cell>
          <cell r="D809">
            <v>1</v>
          </cell>
          <cell r="E809">
            <v>3</v>
          </cell>
          <cell r="F809">
            <v>0.25</v>
          </cell>
          <cell r="G809">
            <v>3</v>
          </cell>
          <cell r="H809">
            <v>2.25</v>
          </cell>
        </row>
        <row r="810">
          <cell r="B810" t="str">
            <v>En eje B entre eje 6 - 8</v>
          </cell>
          <cell r="C810" t="str">
            <v>m3</v>
          </cell>
          <cell r="D810">
            <v>1</v>
          </cell>
          <cell r="E810">
            <v>14.45</v>
          </cell>
          <cell r="F810">
            <v>0.25</v>
          </cell>
          <cell r="G810">
            <v>3</v>
          </cell>
          <cell r="H810">
            <v>10.837499999999999</v>
          </cell>
        </row>
        <row r="811">
          <cell r="B811" t="str">
            <v>En eje 8 entre eje A - B</v>
          </cell>
          <cell r="C811" t="str">
            <v>m3</v>
          </cell>
          <cell r="D811">
            <v>1</v>
          </cell>
          <cell r="E811">
            <v>6.3</v>
          </cell>
          <cell r="F811">
            <v>0.25</v>
          </cell>
          <cell r="G811">
            <v>3</v>
          </cell>
          <cell r="H811">
            <v>4.7249999999999996</v>
          </cell>
        </row>
        <row r="812">
          <cell r="B812" t="str">
            <v xml:space="preserve">Cimentación de muros </v>
          </cell>
          <cell r="C812" t="str">
            <v>m3</v>
          </cell>
          <cell r="D812">
            <v>1</v>
          </cell>
          <cell r="E812">
            <v>566.23</v>
          </cell>
          <cell r="F812">
            <v>2.4</v>
          </cell>
          <cell r="G812">
            <v>0.4</v>
          </cell>
          <cell r="H812">
            <v>543.58080000000007</v>
          </cell>
          <cell r="I812">
            <v>678.30330000000004</v>
          </cell>
        </row>
        <row r="814">
          <cell r="A814" t="str">
            <v>05.12.02</v>
          </cell>
          <cell r="B814" t="str">
            <v>ENCOFRADO Y DESENCOFRADO CARAVISTA EN MUROS DE SOSTENIMIENTO (A / LADOS)</v>
          </cell>
        </row>
        <row r="815">
          <cell r="B815" t="str">
            <v>Encofrado de muro DE SOSTENIMIENTO</v>
          </cell>
          <cell r="C815" t="str">
            <v>m2</v>
          </cell>
          <cell r="D815">
            <v>2</v>
          </cell>
          <cell r="E815">
            <v>566.23</v>
          </cell>
          <cell r="G815">
            <v>3</v>
          </cell>
          <cell r="H815">
            <v>3397.38</v>
          </cell>
          <cell r="I815">
            <v>3397.38</v>
          </cell>
        </row>
        <row r="817">
          <cell r="A817" t="str">
            <v>05.12.03</v>
          </cell>
          <cell r="B817" t="str">
            <v xml:space="preserve">ACERO  FY=4200 KG/CM2 MUROS DE SOSTENIMIENTO </v>
          </cell>
          <cell r="C817" t="str">
            <v>kg</v>
          </cell>
        </row>
        <row r="818">
          <cell r="B818" t="str">
            <v>Se ha considerado 30 Kg/m3 de concreto</v>
          </cell>
          <cell r="C818" t="str">
            <v>Kg</v>
          </cell>
          <cell r="D818">
            <v>1</v>
          </cell>
          <cell r="E818">
            <v>20349.099000000002</v>
          </cell>
          <cell r="H818">
            <v>20349.099000000002</v>
          </cell>
          <cell r="I818">
            <v>20349.099000000002</v>
          </cell>
        </row>
        <row r="820">
          <cell r="A820" t="str">
            <v>05.13.00</v>
          </cell>
          <cell r="B820" t="str">
            <v>LOSA ALIGERADA UNIDIRECCIONAL</v>
          </cell>
        </row>
        <row r="821">
          <cell r="A821" t="str">
            <v>05.13.01</v>
          </cell>
          <cell r="B821" t="str">
            <v>CONCRETO PREMEZCLADO EN LOSA ALIGERADA  UNIDIRECCIONAL f'c=210 kg/cm2</v>
          </cell>
          <cell r="I821">
            <v>123.18643749999997</v>
          </cell>
        </row>
        <row r="822">
          <cell r="B822" t="str">
            <v>1º PISO</v>
          </cell>
        </row>
        <row r="823">
          <cell r="B823" t="str">
            <v>Losa tipo LA-1 (H=0.20M)</v>
          </cell>
          <cell r="C823" t="str">
            <v>m3</v>
          </cell>
          <cell r="D823">
            <v>1</v>
          </cell>
          <cell r="E823" t="str">
            <v>Area cad=</v>
          </cell>
          <cell r="F823">
            <v>11.493</v>
          </cell>
          <cell r="G823">
            <v>8.7499999999999994E-2</v>
          </cell>
          <cell r="H823">
            <v>1.0056375</v>
          </cell>
        </row>
        <row r="824">
          <cell r="B824" t="str">
            <v>Losa tipo LA-2 (H=0.20M)</v>
          </cell>
          <cell r="C824" t="str">
            <v>m3</v>
          </cell>
          <cell r="D824">
            <v>1</v>
          </cell>
          <cell r="E824" t="str">
            <v>Area cad=</v>
          </cell>
          <cell r="F824">
            <v>11.175000000000001</v>
          </cell>
          <cell r="G824">
            <v>8.7499999999999994E-2</v>
          </cell>
          <cell r="H824">
            <v>0.97781249999999997</v>
          </cell>
        </row>
        <row r="825">
          <cell r="B825" t="str">
            <v>Losa tipo LA-3 (H=0.20M)</v>
          </cell>
          <cell r="C825" t="str">
            <v>m3</v>
          </cell>
          <cell r="D825">
            <v>1</v>
          </cell>
          <cell r="E825" t="str">
            <v>Area cad=</v>
          </cell>
          <cell r="F825">
            <v>11.169</v>
          </cell>
          <cell r="G825">
            <v>8.7499999999999994E-2</v>
          </cell>
          <cell r="H825">
            <v>0.97728749999999998</v>
          </cell>
        </row>
        <row r="826">
          <cell r="B826" t="str">
            <v>Losa tipo LA-4 (H=0.20M)</v>
          </cell>
          <cell r="C826" t="str">
            <v>m3</v>
          </cell>
          <cell r="D826">
            <v>1</v>
          </cell>
          <cell r="E826" t="str">
            <v>Area cad=</v>
          </cell>
          <cell r="F826">
            <v>11.164999999999999</v>
          </cell>
          <cell r="G826">
            <v>8.7499999999999994E-2</v>
          </cell>
          <cell r="H826">
            <v>0.9769374999999999</v>
          </cell>
        </row>
        <row r="827">
          <cell r="B827" t="str">
            <v>Losa tipo LA-5 (H=0.20M)</v>
          </cell>
          <cell r="C827" t="str">
            <v>m3</v>
          </cell>
          <cell r="D827">
            <v>1</v>
          </cell>
          <cell r="E827" t="str">
            <v>Area cad=</v>
          </cell>
          <cell r="F827">
            <v>11.164</v>
          </cell>
          <cell r="G827">
            <v>8.7499999999999994E-2</v>
          </cell>
          <cell r="H827">
            <v>0.97684999999999989</v>
          </cell>
        </row>
        <row r="828">
          <cell r="B828" t="str">
            <v>Losa tipo LA-6 (H=0.20M)</v>
          </cell>
          <cell r="C828" t="str">
            <v>m3</v>
          </cell>
          <cell r="D828">
            <v>1</v>
          </cell>
          <cell r="E828" t="str">
            <v>Area cad=</v>
          </cell>
          <cell r="F828">
            <v>5.2539999999999996</v>
          </cell>
          <cell r="G828">
            <v>8.7499999999999994E-2</v>
          </cell>
          <cell r="H828">
            <v>0.45972499999999994</v>
          </cell>
        </row>
        <row r="829">
          <cell r="B829" t="str">
            <v>Losa tipo LA-7 (H=0.20M)</v>
          </cell>
          <cell r="C829" t="str">
            <v>m3</v>
          </cell>
          <cell r="D829">
            <v>1</v>
          </cell>
          <cell r="E829" t="str">
            <v>Area cad=</v>
          </cell>
          <cell r="F829">
            <v>5.2539999999999996</v>
          </cell>
          <cell r="G829">
            <v>8.7499999999999994E-2</v>
          </cell>
          <cell r="H829">
            <v>0.45972499999999994</v>
          </cell>
        </row>
        <row r="830">
          <cell r="B830" t="str">
            <v>Losa tipo LA-8 (H=0.20M)</v>
          </cell>
          <cell r="C830" t="str">
            <v>m3</v>
          </cell>
          <cell r="D830">
            <v>1</v>
          </cell>
          <cell r="E830" t="str">
            <v>Area cad=</v>
          </cell>
          <cell r="F830">
            <v>11.483000000000001</v>
          </cell>
          <cell r="G830">
            <v>8.7499999999999994E-2</v>
          </cell>
          <cell r="H830">
            <v>1.0047625</v>
          </cell>
        </row>
        <row r="832">
          <cell r="B832" t="str">
            <v>MEZANINE</v>
          </cell>
        </row>
        <row r="833">
          <cell r="B833" t="str">
            <v>Losa tipo LA-1 (H=0.20M)</v>
          </cell>
          <cell r="C833" t="str">
            <v>m3</v>
          </cell>
          <cell r="D833">
            <v>1</v>
          </cell>
          <cell r="E833" t="str">
            <v>Area cad=</v>
          </cell>
          <cell r="F833">
            <v>13.672000000000001</v>
          </cell>
          <cell r="G833">
            <v>8.7499999999999994E-2</v>
          </cell>
          <cell r="H833">
            <v>1.1962999999999999</v>
          </cell>
        </row>
        <row r="834">
          <cell r="B834" t="str">
            <v>Losa tipo LA-2 (H=0.20M)</v>
          </cell>
          <cell r="C834" t="str">
            <v>m3</v>
          </cell>
          <cell r="D834">
            <v>1</v>
          </cell>
          <cell r="E834" t="str">
            <v>Area cad=</v>
          </cell>
          <cell r="F834">
            <v>15.855</v>
          </cell>
          <cell r="G834">
            <v>8.7499999999999994E-2</v>
          </cell>
          <cell r="H834">
            <v>1.3873124999999999</v>
          </cell>
        </row>
        <row r="835">
          <cell r="B835" t="str">
            <v>Losa tipo LA-3 (H=0.20M)</v>
          </cell>
          <cell r="C835" t="str">
            <v>m3</v>
          </cell>
          <cell r="D835">
            <v>1</v>
          </cell>
          <cell r="E835" t="str">
            <v>Area cad=</v>
          </cell>
          <cell r="F835">
            <v>17.455000000000002</v>
          </cell>
          <cell r="G835">
            <v>8.7499999999999994E-2</v>
          </cell>
          <cell r="H835">
            <v>1.5273125000000001</v>
          </cell>
        </row>
        <row r="836">
          <cell r="B836" t="str">
            <v>Losa tipo LA-4 (H=0.20M)</v>
          </cell>
          <cell r="C836" t="str">
            <v>m3</v>
          </cell>
          <cell r="D836">
            <v>1</v>
          </cell>
          <cell r="E836" t="str">
            <v>Area cad=</v>
          </cell>
          <cell r="F836">
            <v>17.327999999999999</v>
          </cell>
          <cell r="G836">
            <v>8.7499999999999994E-2</v>
          </cell>
          <cell r="H836">
            <v>1.5161999999999998</v>
          </cell>
        </row>
        <row r="837">
          <cell r="B837" t="str">
            <v>Losa tipo LA-5 (H=0.20M)</v>
          </cell>
          <cell r="C837" t="str">
            <v>m3</v>
          </cell>
          <cell r="D837">
            <v>1</v>
          </cell>
          <cell r="E837" t="str">
            <v>Area cad=</v>
          </cell>
          <cell r="F837">
            <v>18.457000000000001</v>
          </cell>
          <cell r="G837">
            <v>8.7499999999999994E-2</v>
          </cell>
          <cell r="H837">
            <v>1.6149875</v>
          </cell>
        </row>
        <row r="838">
          <cell r="B838" t="str">
            <v>Losa tipo LA-6 (H=0.20M)</v>
          </cell>
          <cell r="C838" t="str">
            <v>m3</v>
          </cell>
          <cell r="D838">
            <v>1</v>
          </cell>
          <cell r="E838" t="str">
            <v>Area cad=</v>
          </cell>
          <cell r="F838">
            <v>41.792999999999992</v>
          </cell>
          <cell r="G838">
            <v>8.7499999999999994E-2</v>
          </cell>
          <cell r="H838">
            <v>3.656887499999999</v>
          </cell>
        </row>
        <row r="839">
          <cell r="B839" t="str">
            <v>Losa tipo LA-7 (H=0.20M)</v>
          </cell>
          <cell r="C839" t="str">
            <v>m3</v>
          </cell>
          <cell r="D839">
            <v>1</v>
          </cell>
          <cell r="E839" t="str">
            <v>Area cad=</v>
          </cell>
          <cell r="F839">
            <v>17.326999999999998</v>
          </cell>
          <cell r="G839">
            <v>8.7499999999999994E-2</v>
          </cell>
          <cell r="H839">
            <v>1.5161124999999998</v>
          </cell>
        </row>
        <row r="840">
          <cell r="B840" t="str">
            <v>Losa tipo LA-8 (H=0.20M)</v>
          </cell>
          <cell r="C840" t="str">
            <v>m3</v>
          </cell>
          <cell r="D840">
            <v>1</v>
          </cell>
          <cell r="E840" t="str">
            <v>Area cad=</v>
          </cell>
          <cell r="F840">
            <v>20.707999999999998</v>
          </cell>
          <cell r="G840">
            <v>8.7499999999999994E-2</v>
          </cell>
          <cell r="H840">
            <v>1.8119499999999997</v>
          </cell>
        </row>
        <row r="841">
          <cell r="B841" t="str">
            <v>Losa tipo LA-9 (H=0.20M)</v>
          </cell>
          <cell r="C841" t="str">
            <v>m3</v>
          </cell>
          <cell r="D841">
            <v>1</v>
          </cell>
          <cell r="E841" t="str">
            <v>Area cad=</v>
          </cell>
          <cell r="F841">
            <v>11.433</v>
          </cell>
          <cell r="G841">
            <v>8.7499999999999994E-2</v>
          </cell>
          <cell r="H841">
            <v>1.0003875</v>
          </cell>
        </row>
        <row r="842">
          <cell r="B842" t="str">
            <v>Losa tipo LA-10 (H=0.20M)</v>
          </cell>
          <cell r="C842" t="str">
            <v>m3</v>
          </cell>
          <cell r="D842">
            <v>1</v>
          </cell>
          <cell r="E842" t="str">
            <v>Area cad=</v>
          </cell>
          <cell r="F842">
            <v>12.744</v>
          </cell>
          <cell r="G842">
            <v>8.7499999999999994E-2</v>
          </cell>
          <cell r="H842">
            <v>1.1151</v>
          </cell>
        </row>
        <row r="843">
          <cell r="B843" t="str">
            <v>Losa tipo LA-11 (H=0.20M)</v>
          </cell>
          <cell r="C843" t="str">
            <v>m3</v>
          </cell>
          <cell r="D843">
            <v>1</v>
          </cell>
          <cell r="E843" t="str">
            <v>Area cad=</v>
          </cell>
          <cell r="F843">
            <v>16.277000000000001</v>
          </cell>
          <cell r="G843">
            <v>8.7499999999999994E-2</v>
          </cell>
          <cell r="H843">
            <v>1.4242375</v>
          </cell>
        </row>
        <row r="844">
          <cell r="B844" t="str">
            <v>Losa tipo LA-12 (H=0.20M)</v>
          </cell>
          <cell r="C844" t="str">
            <v>m3</v>
          </cell>
          <cell r="D844">
            <v>1</v>
          </cell>
          <cell r="E844" t="str">
            <v>Area cad=</v>
          </cell>
          <cell r="F844">
            <v>12.14</v>
          </cell>
          <cell r="G844">
            <v>8.7499999999999994E-2</v>
          </cell>
          <cell r="H844">
            <v>1.0622499999999999</v>
          </cell>
        </row>
        <row r="845">
          <cell r="B845" t="str">
            <v>Losa tipo LA-13 (H=0.20M)</v>
          </cell>
          <cell r="C845" t="str">
            <v>m3</v>
          </cell>
          <cell r="D845">
            <v>1</v>
          </cell>
          <cell r="E845" t="str">
            <v>Area cad=</v>
          </cell>
          <cell r="F845">
            <v>16.273</v>
          </cell>
          <cell r="G845">
            <v>8.7499999999999994E-2</v>
          </cell>
          <cell r="H845">
            <v>1.4238875</v>
          </cell>
        </row>
        <row r="846">
          <cell r="B846" t="str">
            <v>Losa tipo LA-14 (H=0.20M)</v>
          </cell>
          <cell r="C846" t="str">
            <v>m3</v>
          </cell>
          <cell r="D846">
            <v>1</v>
          </cell>
          <cell r="E846" t="str">
            <v>Area cad=</v>
          </cell>
          <cell r="F846">
            <v>17.417999999999999</v>
          </cell>
          <cell r="G846">
            <v>8.7499999999999994E-2</v>
          </cell>
          <cell r="H846">
            <v>1.5240749999999998</v>
          </cell>
        </row>
        <row r="847">
          <cell r="B847" t="str">
            <v>Losa tipo LA-15 (H=0.20M)</v>
          </cell>
          <cell r="C847" t="str">
            <v>m3</v>
          </cell>
          <cell r="D847">
            <v>1</v>
          </cell>
          <cell r="E847" t="str">
            <v>Area cad=</v>
          </cell>
          <cell r="F847">
            <v>18.495000000000001</v>
          </cell>
          <cell r="G847">
            <v>8.7499999999999994E-2</v>
          </cell>
          <cell r="H847">
            <v>1.6183125</v>
          </cell>
        </row>
        <row r="848">
          <cell r="B848" t="str">
            <v>Losa tipo LA-16 (H=0.20M)</v>
          </cell>
          <cell r="C848" t="str">
            <v>m3</v>
          </cell>
          <cell r="D848">
            <v>1</v>
          </cell>
          <cell r="E848" t="str">
            <v>Area cad=</v>
          </cell>
          <cell r="F848">
            <v>41.911999999999999</v>
          </cell>
          <cell r="G848">
            <v>8.7499999999999994E-2</v>
          </cell>
          <cell r="H848">
            <v>3.6672999999999996</v>
          </cell>
        </row>
        <row r="849">
          <cell r="B849" t="str">
            <v>Losa tipo LA-17 (H=0.20M)</v>
          </cell>
          <cell r="C849" t="str">
            <v>m3</v>
          </cell>
          <cell r="D849">
            <v>1</v>
          </cell>
          <cell r="E849" t="str">
            <v>Area cad=</v>
          </cell>
          <cell r="F849">
            <v>16.273</v>
          </cell>
          <cell r="G849">
            <v>8.7499999999999994E-2</v>
          </cell>
          <cell r="H849">
            <v>1.4238875</v>
          </cell>
        </row>
        <row r="850">
          <cell r="B850" t="str">
            <v>Losa tipo LA-18 (H=0.20M)</v>
          </cell>
          <cell r="C850" t="str">
            <v>m3</v>
          </cell>
          <cell r="D850">
            <v>1</v>
          </cell>
          <cell r="E850" t="str">
            <v>Area cad=</v>
          </cell>
          <cell r="F850">
            <v>17.417999999999999</v>
          </cell>
          <cell r="G850">
            <v>8.7499999999999994E-2</v>
          </cell>
          <cell r="H850">
            <v>1.5240749999999998</v>
          </cell>
        </row>
        <row r="851">
          <cell r="B851" t="str">
            <v>Losa tipo LA-19 (H=0.20M)</v>
          </cell>
          <cell r="C851" t="str">
            <v>m3</v>
          </cell>
          <cell r="D851">
            <v>1</v>
          </cell>
          <cell r="E851" t="str">
            <v>Area cad=</v>
          </cell>
          <cell r="F851">
            <v>17.920999999999999</v>
          </cell>
          <cell r="G851">
            <v>8.7499999999999994E-2</v>
          </cell>
          <cell r="H851">
            <v>1.5680874999999999</v>
          </cell>
        </row>
        <row r="852">
          <cell r="B852" t="str">
            <v>Losa tipo LA-20 (H=0.20M)</v>
          </cell>
          <cell r="C852" t="str">
            <v>m3</v>
          </cell>
          <cell r="D852">
            <v>1</v>
          </cell>
          <cell r="E852" t="str">
            <v>Area cad=</v>
          </cell>
          <cell r="F852">
            <v>16.809999999999999</v>
          </cell>
          <cell r="G852">
            <v>8.7499999999999994E-2</v>
          </cell>
          <cell r="H852">
            <v>1.4708749999999997</v>
          </cell>
        </row>
        <row r="853">
          <cell r="B853" t="str">
            <v>Losa tipo LA-21 (H=0.20M)</v>
          </cell>
          <cell r="C853" t="str">
            <v>m3</v>
          </cell>
          <cell r="D853">
            <v>1</v>
          </cell>
          <cell r="E853" t="str">
            <v>Area cad=</v>
          </cell>
          <cell r="F853">
            <v>16.273</v>
          </cell>
          <cell r="G853">
            <v>8.7499999999999994E-2</v>
          </cell>
          <cell r="H853">
            <v>1.4238875</v>
          </cell>
        </row>
        <row r="854">
          <cell r="B854" t="str">
            <v>Losa tipo LA-22 (H=0.20M)</v>
          </cell>
          <cell r="C854" t="str">
            <v>m3</v>
          </cell>
          <cell r="D854">
            <v>1</v>
          </cell>
          <cell r="E854" t="str">
            <v>Area cad=</v>
          </cell>
          <cell r="F854">
            <v>17.417999999999999</v>
          </cell>
          <cell r="G854">
            <v>8.7499999999999994E-2</v>
          </cell>
          <cell r="H854">
            <v>1.5240749999999998</v>
          </cell>
        </row>
        <row r="855">
          <cell r="B855" t="str">
            <v>Losa tipo LA-23 (H=0.20M)</v>
          </cell>
          <cell r="C855" t="str">
            <v>m3</v>
          </cell>
          <cell r="D855">
            <v>1</v>
          </cell>
          <cell r="E855" t="str">
            <v>Area cad=</v>
          </cell>
          <cell r="F855">
            <v>18.495000000000001</v>
          </cell>
          <cell r="G855">
            <v>8.7499999999999994E-2</v>
          </cell>
          <cell r="H855">
            <v>1.6183125</v>
          </cell>
        </row>
        <row r="856">
          <cell r="B856" t="str">
            <v>Losa tipo LA-24 (H=0.20M)</v>
          </cell>
          <cell r="C856" t="str">
            <v>m3</v>
          </cell>
          <cell r="D856">
            <v>1</v>
          </cell>
          <cell r="E856" t="str">
            <v>Area cad=</v>
          </cell>
          <cell r="F856">
            <v>41.911999999999999</v>
          </cell>
          <cell r="G856">
            <v>8.7499999999999994E-2</v>
          </cell>
          <cell r="H856">
            <v>3.6672999999999996</v>
          </cell>
        </row>
        <row r="857">
          <cell r="B857" t="str">
            <v>Losa tipo LA-25 (H=0.20M)</v>
          </cell>
          <cell r="C857" t="str">
            <v>m3</v>
          </cell>
          <cell r="D857">
            <v>1</v>
          </cell>
          <cell r="E857" t="str">
            <v>Area cad=</v>
          </cell>
          <cell r="F857">
            <v>16.273</v>
          </cell>
          <cell r="G857">
            <v>8.7499999999999994E-2</v>
          </cell>
          <cell r="H857">
            <v>1.4238875</v>
          </cell>
        </row>
        <row r="858">
          <cell r="B858" t="str">
            <v>Losa tipo LA-26 (H=0.20M)</v>
          </cell>
          <cell r="C858" t="str">
            <v>m3</v>
          </cell>
          <cell r="D858">
            <v>1</v>
          </cell>
          <cell r="E858" t="str">
            <v>Area cad=</v>
          </cell>
          <cell r="F858">
            <v>17.417999999999999</v>
          </cell>
          <cell r="G858">
            <v>8.7499999999999994E-2</v>
          </cell>
          <cell r="H858">
            <v>1.5240749999999998</v>
          </cell>
        </row>
        <row r="859">
          <cell r="B859" t="str">
            <v>Losa tipo LA-27 (H=0.20M)</v>
          </cell>
          <cell r="C859" t="str">
            <v>m3</v>
          </cell>
          <cell r="D859">
            <v>1</v>
          </cell>
          <cell r="E859" t="str">
            <v>Area cad=</v>
          </cell>
          <cell r="F859">
            <v>12.14</v>
          </cell>
          <cell r="G859">
            <v>8.7499999999999994E-2</v>
          </cell>
          <cell r="H859">
            <v>1.0622499999999999</v>
          </cell>
        </row>
        <row r="860">
          <cell r="B860" t="str">
            <v>Losa tipo LA-28 (H=0.20M)</v>
          </cell>
          <cell r="C860" t="str">
            <v>m3</v>
          </cell>
          <cell r="D860">
            <v>1</v>
          </cell>
          <cell r="E860" t="str">
            <v>Area cad=</v>
          </cell>
          <cell r="F860">
            <v>16.273</v>
          </cell>
          <cell r="G860">
            <v>8.7499999999999994E-2</v>
          </cell>
          <cell r="H860">
            <v>1.4238875</v>
          </cell>
        </row>
        <row r="861">
          <cell r="B861" t="str">
            <v>Losa tipo LA-29 (H=0.20M)</v>
          </cell>
          <cell r="C861" t="str">
            <v>m3</v>
          </cell>
          <cell r="D861">
            <v>1</v>
          </cell>
          <cell r="E861" t="str">
            <v>Area cad=</v>
          </cell>
          <cell r="F861">
            <v>11.433</v>
          </cell>
          <cell r="G861">
            <v>8.7499999999999994E-2</v>
          </cell>
          <cell r="H861">
            <v>1.0003875</v>
          </cell>
        </row>
        <row r="862">
          <cell r="B862" t="str">
            <v>Losa tipo LA-30 (H=0.20M)</v>
          </cell>
          <cell r="C862" t="str">
            <v>m3</v>
          </cell>
          <cell r="D862">
            <v>1</v>
          </cell>
          <cell r="E862" t="str">
            <v>Area cad=</v>
          </cell>
          <cell r="F862">
            <v>12.744</v>
          </cell>
          <cell r="G862">
            <v>8.7499999999999994E-2</v>
          </cell>
          <cell r="H862">
            <v>1.1151</v>
          </cell>
        </row>
        <row r="863">
          <cell r="B863" t="str">
            <v>Losa tipo LA-31 (H=0.20M)</v>
          </cell>
          <cell r="C863" t="str">
            <v>m3</v>
          </cell>
          <cell r="D863">
            <v>1</v>
          </cell>
          <cell r="E863" t="str">
            <v>Area cad=</v>
          </cell>
          <cell r="F863">
            <v>17.283999999999999</v>
          </cell>
          <cell r="G863">
            <v>8.7499999999999994E-2</v>
          </cell>
          <cell r="H863">
            <v>1.5123499999999999</v>
          </cell>
        </row>
        <row r="864">
          <cell r="B864" t="str">
            <v>Losa tipo LA-32 (H=0.20M)</v>
          </cell>
          <cell r="C864" t="str">
            <v>m3</v>
          </cell>
          <cell r="D864">
            <v>1</v>
          </cell>
          <cell r="E864" t="str">
            <v>Area cad=</v>
          </cell>
          <cell r="F864">
            <v>20.356000000000002</v>
          </cell>
          <cell r="G864">
            <v>8.7499999999999994E-2</v>
          </cell>
          <cell r="H864">
            <v>1.78115</v>
          </cell>
        </row>
        <row r="865">
          <cell r="B865" t="str">
            <v>Losa tipo LA-33 (H=0.20M)</v>
          </cell>
          <cell r="C865" t="str">
            <v>m3</v>
          </cell>
          <cell r="D865">
            <v>1</v>
          </cell>
          <cell r="E865" t="str">
            <v>Area cad=</v>
          </cell>
          <cell r="F865">
            <v>18.468</v>
          </cell>
          <cell r="G865">
            <v>8.7499999999999994E-2</v>
          </cell>
          <cell r="H865">
            <v>1.61595</v>
          </cell>
        </row>
        <row r="866">
          <cell r="B866" t="str">
            <v>Losa tipo LA-34 (H=0.20M)</v>
          </cell>
          <cell r="C866" t="str">
            <v>m3</v>
          </cell>
          <cell r="D866">
            <v>1</v>
          </cell>
          <cell r="E866" t="str">
            <v>Area cad=</v>
          </cell>
          <cell r="F866">
            <v>37.216999999999999</v>
          </cell>
          <cell r="G866">
            <v>8.7499999999999994E-2</v>
          </cell>
          <cell r="H866">
            <v>3.2564874999999995</v>
          </cell>
        </row>
        <row r="867">
          <cell r="B867" t="str">
            <v>Losa tipo LA-35 (H=0.20M)</v>
          </cell>
          <cell r="C867" t="str">
            <v>m3</v>
          </cell>
          <cell r="D867">
            <v>1</v>
          </cell>
          <cell r="E867" t="str">
            <v>Area cad=</v>
          </cell>
          <cell r="F867">
            <v>16.530999999999999</v>
          </cell>
          <cell r="G867">
            <v>8.7499999999999994E-2</v>
          </cell>
          <cell r="H867">
            <v>1.4464624999999998</v>
          </cell>
        </row>
        <row r="868">
          <cell r="B868" t="str">
            <v>Losa tipo LA-36 (H=0.20M)</v>
          </cell>
          <cell r="C868" t="str">
            <v>m3</v>
          </cell>
          <cell r="D868">
            <v>1</v>
          </cell>
          <cell r="E868" t="str">
            <v>Area cad=</v>
          </cell>
          <cell r="F868">
            <v>19.524000000000001</v>
          </cell>
          <cell r="G868">
            <v>8.7499999999999994E-2</v>
          </cell>
          <cell r="H868">
            <v>1.70835</v>
          </cell>
        </row>
        <row r="869">
          <cell r="B869" t="str">
            <v>Losa tipo LA-37 (H=0.20M)</v>
          </cell>
          <cell r="C869" t="str">
            <v>m3</v>
          </cell>
          <cell r="D869">
            <v>1</v>
          </cell>
          <cell r="E869" t="str">
            <v>Area cad=</v>
          </cell>
          <cell r="F869">
            <v>16.262999999999998</v>
          </cell>
          <cell r="G869">
            <v>8.7499999999999994E-2</v>
          </cell>
          <cell r="H869">
            <v>1.4230124999999998</v>
          </cell>
        </row>
        <row r="870">
          <cell r="B870" t="str">
            <v>Losa tipo LA-38 (H=0.20M)</v>
          </cell>
          <cell r="C870" t="str">
            <v>m3</v>
          </cell>
          <cell r="D870">
            <v>1</v>
          </cell>
          <cell r="E870" t="str">
            <v>Area cad=</v>
          </cell>
          <cell r="F870">
            <v>19.535</v>
          </cell>
          <cell r="G870">
            <v>8.7499999999999994E-2</v>
          </cell>
          <cell r="H870">
            <v>1.7093125</v>
          </cell>
        </row>
        <row r="871">
          <cell r="B871" t="str">
            <v>Losa tipo LA-39 (H=0.20M)</v>
          </cell>
          <cell r="C871" t="str">
            <v>m3</v>
          </cell>
          <cell r="D871">
            <v>1</v>
          </cell>
          <cell r="E871" t="str">
            <v>Area cad=</v>
          </cell>
          <cell r="F871">
            <v>15.673999999999999</v>
          </cell>
          <cell r="G871">
            <v>8.7499999999999994E-2</v>
          </cell>
          <cell r="H871">
            <v>1.3714749999999998</v>
          </cell>
        </row>
        <row r="872">
          <cell r="B872" t="str">
            <v>Losa tipo LA-40 (H=0.20M)</v>
          </cell>
          <cell r="C872" t="str">
            <v>m3</v>
          </cell>
          <cell r="D872">
            <v>1</v>
          </cell>
          <cell r="E872" t="str">
            <v>Area cad=</v>
          </cell>
          <cell r="F872">
            <v>18.87</v>
          </cell>
          <cell r="G872">
            <v>8.7499999999999994E-2</v>
          </cell>
          <cell r="H872">
            <v>1.651125</v>
          </cell>
        </row>
        <row r="873">
          <cell r="B873" t="str">
            <v>Losa tipo LA-41 (H=0.20M)</v>
          </cell>
          <cell r="C873" t="str">
            <v>m3</v>
          </cell>
          <cell r="D873">
            <v>1</v>
          </cell>
          <cell r="E873" t="str">
            <v>Area cad=</v>
          </cell>
          <cell r="F873">
            <v>15.826000000000001</v>
          </cell>
          <cell r="G873">
            <v>8.7499999999999994E-2</v>
          </cell>
          <cell r="H873">
            <v>1.3847749999999999</v>
          </cell>
        </row>
        <row r="874">
          <cell r="B874" t="str">
            <v>Losa tipo LA-42 (H=0.20M)</v>
          </cell>
          <cell r="C874" t="str">
            <v>m3</v>
          </cell>
          <cell r="D874">
            <v>1</v>
          </cell>
          <cell r="E874" t="str">
            <v>Area cad=</v>
          </cell>
          <cell r="F874">
            <v>18.972000000000001</v>
          </cell>
          <cell r="G874">
            <v>8.7499999999999994E-2</v>
          </cell>
          <cell r="H874">
            <v>1.66005</v>
          </cell>
        </row>
        <row r="875">
          <cell r="B875" t="str">
            <v>Losa tipo LA-43 (H=0.20M)</v>
          </cell>
          <cell r="C875" t="str">
            <v>m3</v>
          </cell>
          <cell r="D875">
            <v>1</v>
          </cell>
          <cell r="E875" t="str">
            <v>Area cad=</v>
          </cell>
          <cell r="F875">
            <v>18.428999999999998</v>
          </cell>
          <cell r="G875">
            <v>8.7499999999999994E-2</v>
          </cell>
          <cell r="H875">
            <v>1.6125374999999997</v>
          </cell>
        </row>
        <row r="876">
          <cell r="B876" t="str">
            <v>Losa tipo LA-44 (H=0.20M)</v>
          </cell>
          <cell r="C876" t="str">
            <v>m3</v>
          </cell>
          <cell r="D876">
            <v>1</v>
          </cell>
          <cell r="E876" t="str">
            <v>Area cad=</v>
          </cell>
          <cell r="F876">
            <v>16.245000000000001</v>
          </cell>
          <cell r="G876">
            <v>8.7499999999999994E-2</v>
          </cell>
          <cell r="H876">
            <v>1.4214374999999999</v>
          </cell>
        </row>
        <row r="877">
          <cell r="B877" t="str">
            <v>Losa tipo LA-45 (H=0.20M)</v>
          </cell>
          <cell r="C877" t="str">
            <v>m3</v>
          </cell>
          <cell r="D877">
            <v>1</v>
          </cell>
          <cell r="E877" t="str">
            <v>Area cad=</v>
          </cell>
          <cell r="F877">
            <v>19.558</v>
          </cell>
          <cell r="G877">
            <v>8.7499999999999994E-2</v>
          </cell>
          <cell r="H877">
            <v>1.711325</v>
          </cell>
        </row>
        <row r="878">
          <cell r="B878" t="str">
            <v>Losa tipo LA-46 (H=0.20M)</v>
          </cell>
          <cell r="C878" t="str">
            <v>m3</v>
          </cell>
          <cell r="D878">
            <v>1</v>
          </cell>
          <cell r="E878" t="str">
            <v>Area cad=</v>
          </cell>
          <cell r="F878">
            <v>19.503</v>
          </cell>
          <cell r="G878">
            <v>8.7499999999999994E-2</v>
          </cell>
          <cell r="H878">
            <v>1.7065124999999999</v>
          </cell>
        </row>
        <row r="879">
          <cell r="B879" t="str">
            <v>Losa tipo LA-47 (H=0.20M)</v>
          </cell>
          <cell r="C879" t="str">
            <v>m3</v>
          </cell>
          <cell r="D879">
            <v>1</v>
          </cell>
          <cell r="E879" t="str">
            <v>Area cad=</v>
          </cell>
          <cell r="F879">
            <v>16.261000000000003</v>
          </cell>
          <cell r="G879">
            <v>8.7499999999999994E-2</v>
          </cell>
          <cell r="H879">
            <v>1.4228375000000002</v>
          </cell>
        </row>
        <row r="880">
          <cell r="B880" t="str">
            <v>Losa tipo LA-48 (H=0.20M)</v>
          </cell>
          <cell r="C880" t="str">
            <v>m3</v>
          </cell>
          <cell r="D880">
            <v>1</v>
          </cell>
          <cell r="E880" t="str">
            <v>Area cad=</v>
          </cell>
          <cell r="F880">
            <v>18.059000000000001</v>
          </cell>
          <cell r="G880">
            <v>8.7499999999999994E-2</v>
          </cell>
          <cell r="H880">
            <v>1.5801624999999999</v>
          </cell>
        </row>
        <row r="881">
          <cell r="B881" t="str">
            <v>Losa tipo LA-49 (H=0.20M)</v>
          </cell>
          <cell r="C881" t="str">
            <v>m3</v>
          </cell>
          <cell r="D881">
            <v>1</v>
          </cell>
          <cell r="E881" t="str">
            <v>Area cad=</v>
          </cell>
          <cell r="F881">
            <v>16.242000000000001</v>
          </cell>
          <cell r="G881">
            <v>8.7499999999999994E-2</v>
          </cell>
          <cell r="H881">
            <v>1.4211750000000001</v>
          </cell>
        </row>
        <row r="883">
          <cell r="B883" t="str">
            <v>2º PISO</v>
          </cell>
        </row>
        <row r="884">
          <cell r="B884" t="str">
            <v>Losa tipo LA-1 (H=0.20M)</v>
          </cell>
          <cell r="C884" t="str">
            <v>m3</v>
          </cell>
          <cell r="D884">
            <v>1</v>
          </cell>
          <cell r="E884" t="str">
            <v>Area cad=</v>
          </cell>
          <cell r="F884">
            <v>12.375999999999999</v>
          </cell>
          <cell r="G884">
            <v>8.7499999999999994E-2</v>
          </cell>
          <cell r="H884">
            <v>1.0829</v>
          </cell>
        </row>
        <row r="885">
          <cell r="B885" t="str">
            <v>Losa tipo LA-2 (H=0.20M)</v>
          </cell>
          <cell r="C885" t="str">
            <v>m3</v>
          </cell>
          <cell r="D885">
            <v>1</v>
          </cell>
          <cell r="E885" t="str">
            <v>Area cad=</v>
          </cell>
          <cell r="F885">
            <v>18.425000000000001</v>
          </cell>
          <cell r="G885">
            <v>8.7499999999999994E-2</v>
          </cell>
          <cell r="H885">
            <v>1.6121874999999999</v>
          </cell>
        </row>
        <row r="886">
          <cell r="B886" t="str">
            <v>Losa tipo LA-3 (H=0.20M)</v>
          </cell>
          <cell r="C886" t="str">
            <v>m3</v>
          </cell>
          <cell r="D886">
            <v>1</v>
          </cell>
          <cell r="E886" t="str">
            <v>Area cad=</v>
          </cell>
          <cell r="F886">
            <v>18.388999999999999</v>
          </cell>
          <cell r="G886">
            <v>8.7499999999999994E-2</v>
          </cell>
          <cell r="H886">
            <v>1.6090374999999999</v>
          </cell>
        </row>
        <row r="887">
          <cell r="B887" t="str">
            <v>Losa tipo LA-4 (H=0.20M)</v>
          </cell>
          <cell r="C887" t="str">
            <v>m3</v>
          </cell>
          <cell r="D887">
            <v>1</v>
          </cell>
          <cell r="E887" t="str">
            <v>Area cad=</v>
          </cell>
          <cell r="F887">
            <v>19.164000000000001</v>
          </cell>
          <cell r="G887">
            <v>8.7499999999999994E-2</v>
          </cell>
          <cell r="H887">
            <v>1.67685</v>
          </cell>
        </row>
        <row r="888">
          <cell r="B888" t="str">
            <v>Losa tipo LA-5 (H=0.20M)</v>
          </cell>
          <cell r="C888" t="str">
            <v>m3</v>
          </cell>
          <cell r="D888">
            <v>1</v>
          </cell>
          <cell r="E888" t="str">
            <v>Area cad=</v>
          </cell>
          <cell r="F888">
            <v>11.992000000000001</v>
          </cell>
          <cell r="G888">
            <v>8.7499999999999994E-2</v>
          </cell>
          <cell r="H888">
            <v>1.0493000000000001</v>
          </cell>
        </row>
        <row r="889">
          <cell r="B889" t="str">
            <v>Losa tipo LA-6 (H=0.20M)</v>
          </cell>
          <cell r="C889" t="str">
            <v>m3</v>
          </cell>
          <cell r="D889">
            <v>1</v>
          </cell>
          <cell r="E889" t="str">
            <v>Area cad=</v>
          </cell>
          <cell r="F889">
            <v>11.121</v>
          </cell>
          <cell r="G889">
            <v>8.7499999999999994E-2</v>
          </cell>
          <cell r="H889">
            <v>0.97308749999999999</v>
          </cell>
        </row>
        <row r="890">
          <cell r="B890" t="str">
            <v>Losa tipo LA-7 (H=0.20M)</v>
          </cell>
          <cell r="C890" t="str">
            <v>m3</v>
          </cell>
          <cell r="D890">
            <v>1</v>
          </cell>
          <cell r="E890" t="str">
            <v>Area cad=</v>
          </cell>
          <cell r="F890">
            <v>16.39</v>
          </cell>
          <cell r="G890">
            <v>8.7499999999999994E-2</v>
          </cell>
          <cell r="H890">
            <v>1.4341249999999999</v>
          </cell>
        </row>
        <row r="891">
          <cell r="B891" t="str">
            <v>Losa tipo LA-8 (H=0.20M)</v>
          </cell>
          <cell r="C891" t="str">
            <v>m3</v>
          </cell>
          <cell r="D891">
            <v>1</v>
          </cell>
          <cell r="E891" t="str">
            <v>Area cad=</v>
          </cell>
          <cell r="F891">
            <v>16.39</v>
          </cell>
          <cell r="G891">
            <v>8.7499999999999994E-2</v>
          </cell>
          <cell r="H891">
            <v>1.4341249999999999</v>
          </cell>
        </row>
        <row r="892">
          <cell r="B892" t="str">
            <v>Losa tipo LA-9 (H=0.20M)</v>
          </cell>
          <cell r="C892" t="str">
            <v>m3</v>
          </cell>
          <cell r="D892">
            <v>1</v>
          </cell>
          <cell r="E892" t="str">
            <v>Area cad=</v>
          </cell>
          <cell r="F892">
            <v>15.78</v>
          </cell>
          <cell r="G892">
            <v>8.7499999999999994E-2</v>
          </cell>
          <cell r="H892">
            <v>1.3807499999999999</v>
          </cell>
        </row>
        <row r="893">
          <cell r="B893" t="str">
            <v>Losa tipo LA-10 (H=0.20M)</v>
          </cell>
          <cell r="C893" t="str">
            <v>m3</v>
          </cell>
          <cell r="D893">
            <v>1</v>
          </cell>
          <cell r="E893" t="str">
            <v>Area cad=</v>
          </cell>
          <cell r="F893">
            <v>15.78</v>
          </cell>
          <cell r="G893">
            <v>8.7499999999999994E-2</v>
          </cell>
          <cell r="H893">
            <v>1.3807499999999999</v>
          </cell>
        </row>
        <row r="894">
          <cell r="B894" t="str">
            <v>Losa tipo LA-11 (H=0.20M)</v>
          </cell>
          <cell r="C894" t="str">
            <v>m3</v>
          </cell>
          <cell r="D894">
            <v>1</v>
          </cell>
          <cell r="E894" t="str">
            <v>Area cad=</v>
          </cell>
          <cell r="F894">
            <v>16.39</v>
          </cell>
          <cell r="G894">
            <v>8.7499999999999994E-2</v>
          </cell>
          <cell r="H894">
            <v>1.4341249999999999</v>
          </cell>
        </row>
        <row r="895">
          <cell r="B895" t="str">
            <v>Losa tipo LA-12 (H=0.20M)</v>
          </cell>
          <cell r="C895" t="str">
            <v>m3</v>
          </cell>
          <cell r="D895">
            <v>1</v>
          </cell>
          <cell r="E895" t="str">
            <v>Area cad=</v>
          </cell>
          <cell r="F895">
            <v>16.39</v>
          </cell>
          <cell r="G895">
            <v>8.7499999999999994E-2</v>
          </cell>
          <cell r="H895">
            <v>1.4341249999999999</v>
          </cell>
        </row>
        <row r="896">
          <cell r="B896" t="str">
            <v>Losa tipo LA-13 (H=0.20M)</v>
          </cell>
          <cell r="C896" t="str">
            <v>m3</v>
          </cell>
          <cell r="D896">
            <v>1</v>
          </cell>
          <cell r="E896" t="str">
            <v>Area cad=</v>
          </cell>
          <cell r="F896">
            <v>16.39</v>
          </cell>
          <cell r="G896">
            <v>8.7499999999999994E-2</v>
          </cell>
          <cell r="H896">
            <v>1.4341249999999999</v>
          </cell>
        </row>
        <row r="897">
          <cell r="B897" t="str">
            <v>Losa tipo LA-14 (H=0.20M)</v>
          </cell>
          <cell r="C897" t="str">
            <v>m3</v>
          </cell>
          <cell r="D897">
            <v>1</v>
          </cell>
          <cell r="E897" t="str">
            <v>Area cad=</v>
          </cell>
          <cell r="F897">
            <v>11.815</v>
          </cell>
          <cell r="G897">
            <v>8.7499999999999994E-2</v>
          </cell>
          <cell r="H897">
            <v>1.0338124999999998</v>
          </cell>
        </row>
        <row r="898">
          <cell r="B898" t="str">
            <v>Losa tipo LA-15 (H=0.20M)</v>
          </cell>
          <cell r="C898" t="str">
            <v>m3</v>
          </cell>
          <cell r="D898">
            <v>1</v>
          </cell>
          <cell r="E898" t="str">
            <v>Area cad=</v>
          </cell>
          <cell r="F898">
            <v>12.013</v>
          </cell>
          <cell r="G898">
            <v>8.7499999999999994E-2</v>
          </cell>
          <cell r="H898">
            <v>1.0511374999999998</v>
          </cell>
        </row>
        <row r="899">
          <cell r="B899" t="str">
            <v>Losa tipo LA-16 (H=0.20M)</v>
          </cell>
          <cell r="C899" t="str">
            <v>m3</v>
          </cell>
          <cell r="D899">
            <v>1</v>
          </cell>
          <cell r="E899" t="str">
            <v>Area cad=</v>
          </cell>
          <cell r="F899">
            <v>19.170000000000002</v>
          </cell>
          <cell r="G899">
            <v>8.7499999999999994E-2</v>
          </cell>
          <cell r="H899">
            <v>1.6773750000000001</v>
          </cell>
        </row>
        <row r="900">
          <cell r="B900" t="str">
            <v>Losa tipo LA-17 (H=0.20M)</v>
          </cell>
          <cell r="C900" t="str">
            <v>m3</v>
          </cell>
          <cell r="D900">
            <v>1</v>
          </cell>
          <cell r="E900" t="str">
            <v>Area cad=</v>
          </cell>
          <cell r="F900">
            <v>18.207000000000001</v>
          </cell>
          <cell r="G900">
            <v>8.7499999999999994E-2</v>
          </cell>
          <cell r="H900">
            <v>1.5931124999999999</v>
          </cell>
        </row>
        <row r="901">
          <cell r="B901" t="str">
            <v>Losa tipo LA-18 (H=0.20M)</v>
          </cell>
          <cell r="C901" t="str">
            <v>m3</v>
          </cell>
          <cell r="D901">
            <v>1</v>
          </cell>
          <cell r="E901" t="str">
            <v>Area cad=</v>
          </cell>
          <cell r="F901">
            <v>18.213000000000001</v>
          </cell>
          <cell r="G901">
            <v>8.7499999999999994E-2</v>
          </cell>
          <cell r="H901">
            <v>1.5936375</v>
          </cell>
        </row>
        <row r="902">
          <cell r="B902" t="str">
            <v>Losa tipo LA-19 (H=0.20M)</v>
          </cell>
          <cell r="C902" t="str">
            <v>m3</v>
          </cell>
          <cell r="D902">
            <v>1</v>
          </cell>
          <cell r="E902" t="str">
            <v>Area cad=</v>
          </cell>
          <cell r="F902">
            <v>17.675999999999998</v>
          </cell>
          <cell r="G902">
            <v>8.7499999999999994E-2</v>
          </cell>
          <cell r="H902">
            <v>1.5466499999999999</v>
          </cell>
        </row>
        <row r="903">
          <cell r="B903" t="str">
            <v>Losa tipo LA-20 (H=0.20M)</v>
          </cell>
          <cell r="C903" t="str">
            <v>m3</v>
          </cell>
          <cell r="D903">
            <v>1</v>
          </cell>
          <cell r="E903" t="str">
            <v>Area cad=</v>
          </cell>
          <cell r="F903">
            <v>17.867999999999999</v>
          </cell>
          <cell r="G903">
            <v>8.7499999999999994E-2</v>
          </cell>
          <cell r="H903">
            <v>1.5634499999999998</v>
          </cell>
        </row>
        <row r="904">
          <cell r="B904" t="str">
            <v>Losa tipo LA-21 (H=0.20M)</v>
          </cell>
          <cell r="C904" t="str">
            <v>m3</v>
          </cell>
          <cell r="D904">
            <v>1</v>
          </cell>
          <cell r="E904" t="str">
            <v>Area cad=</v>
          </cell>
          <cell r="F904">
            <v>18.370999999999999</v>
          </cell>
          <cell r="G904">
            <v>8.7499999999999994E-2</v>
          </cell>
          <cell r="H904">
            <v>1.6074624999999998</v>
          </cell>
        </row>
        <row r="905">
          <cell r="B905" t="str">
            <v>Losa tipo LA-22 (H=0.20M)</v>
          </cell>
          <cell r="C905" t="str">
            <v>m3</v>
          </cell>
          <cell r="D905">
            <v>1</v>
          </cell>
          <cell r="E905" t="str">
            <v>Area cad=</v>
          </cell>
          <cell r="F905">
            <v>18.425000000000001</v>
          </cell>
          <cell r="G905">
            <v>8.7499999999999994E-2</v>
          </cell>
          <cell r="H905">
            <v>1.6121874999999999</v>
          </cell>
        </row>
        <row r="906">
          <cell r="B906" t="str">
            <v>Losa tipo LA-23 (H=0.20M)</v>
          </cell>
          <cell r="C906" t="str">
            <v>m3</v>
          </cell>
          <cell r="D906">
            <v>1</v>
          </cell>
          <cell r="E906" t="str">
            <v>Area cad=</v>
          </cell>
          <cell r="F906">
            <v>18.373000000000001</v>
          </cell>
          <cell r="G906">
            <v>8.7499999999999994E-2</v>
          </cell>
          <cell r="H906">
            <v>1.6076375000000001</v>
          </cell>
        </row>
        <row r="907">
          <cell r="B907" t="str">
            <v>Losa tipo LA-24 (H=0.20M)</v>
          </cell>
          <cell r="C907" t="str">
            <v>m3</v>
          </cell>
          <cell r="D907">
            <v>1</v>
          </cell>
          <cell r="E907" t="str">
            <v>Area cad=</v>
          </cell>
          <cell r="F907">
            <v>18.931999999999999</v>
          </cell>
          <cell r="G907">
            <v>8.7499999999999994E-2</v>
          </cell>
          <cell r="H907">
            <v>1.6565499999999997</v>
          </cell>
        </row>
        <row r="908">
          <cell r="B908" t="str">
            <v>Losa tipo LA-25 (H=0.20M)</v>
          </cell>
          <cell r="C908" t="str">
            <v>m3</v>
          </cell>
          <cell r="D908">
            <v>1</v>
          </cell>
          <cell r="E908" t="str">
            <v>Area cad=</v>
          </cell>
          <cell r="F908">
            <v>18.742999999999999</v>
          </cell>
          <cell r="G908">
            <v>8.7499999999999994E-2</v>
          </cell>
          <cell r="H908">
            <v>1.6400124999999999</v>
          </cell>
        </row>
        <row r="910">
          <cell r="A910" t="str">
            <v>05.13.02</v>
          </cell>
          <cell r="B910" t="str">
            <v>ENCOFRADO Y DESENCOFRADO EN LOSAS ALIGERADAS UNIDIRECCIONAL</v>
          </cell>
          <cell r="I910">
            <v>1407.8450000000003</v>
          </cell>
        </row>
        <row r="911">
          <cell r="B911" t="str">
            <v>1º PISO</v>
          </cell>
        </row>
        <row r="912">
          <cell r="B912" t="str">
            <v>Losa tipo LA-1 (H=0.20M)</v>
          </cell>
          <cell r="C912" t="str">
            <v>m2</v>
          </cell>
          <cell r="D912">
            <v>1</v>
          </cell>
          <cell r="E912" t="str">
            <v>Area cad=</v>
          </cell>
          <cell r="F912">
            <v>11.493</v>
          </cell>
          <cell r="H912">
            <v>11.493</v>
          </cell>
        </row>
        <row r="913">
          <cell r="B913" t="str">
            <v>Losa tipo LA-2 (H=0.20M)</v>
          </cell>
          <cell r="C913" t="str">
            <v>m2</v>
          </cell>
          <cell r="D913">
            <v>1</v>
          </cell>
          <cell r="E913" t="str">
            <v>Area cad=</v>
          </cell>
          <cell r="F913">
            <v>11.175000000000001</v>
          </cell>
          <cell r="H913">
            <v>11.175000000000001</v>
          </cell>
        </row>
        <row r="914">
          <cell r="B914" t="str">
            <v>Losa tipo LA-3 (H=0.20M)</v>
          </cell>
          <cell r="C914" t="str">
            <v>m2</v>
          </cell>
          <cell r="D914">
            <v>1</v>
          </cell>
          <cell r="E914" t="str">
            <v>Area cad=</v>
          </cell>
          <cell r="F914">
            <v>11.169</v>
          </cell>
          <cell r="H914">
            <v>11.169</v>
          </cell>
        </row>
        <row r="915">
          <cell r="B915" t="str">
            <v>Losa tipo LA-4 (H=0.20M)</v>
          </cell>
          <cell r="C915" t="str">
            <v>m2</v>
          </cell>
          <cell r="D915">
            <v>1</v>
          </cell>
          <cell r="E915" t="str">
            <v>Area cad=</v>
          </cell>
          <cell r="F915">
            <v>11.164999999999999</v>
          </cell>
          <cell r="H915">
            <v>11.164999999999999</v>
          </cell>
        </row>
        <row r="916">
          <cell r="B916" t="str">
            <v>Losa tipo LA-5 (H=0.20M)</v>
          </cell>
          <cell r="C916" t="str">
            <v>m2</v>
          </cell>
          <cell r="D916">
            <v>1</v>
          </cell>
          <cell r="E916" t="str">
            <v>Area cad=</v>
          </cell>
          <cell r="F916">
            <v>11.164</v>
          </cell>
          <cell r="H916">
            <v>11.164</v>
          </cell>
        </row>
        <row r="917">
          <cell r="B917" t="str">
            <v>Losa tipo LA-6 (H=0.20M)</v>
          </cell>
          <cell r="C917" t="str">
            <v>m2</v>
          </cell>
          <cell r="D917">
            <v>1</v>
          </cell>
          <cell r="E917" t="str">
            <v>Area cad=</v>
          </cell>
          <cell r="F917">
            <v>5.2539999999999996</v>
          </cell>
          <cell r="H917">
            <v>5.2539999999999996</v>
          </cell>
        </row>
        <row r="918">
          <cell r="B918" t="str">
            <v>Losa tipo LA-7 (H=0.20M)</v>
          </cell>
          <cell r="C918" t="str">
            <v>m2</v>
          </cell>
          <cell r="D918">
            <v>1</v>
          </cell>
          <cell r="E918" t="str">
            <v>Area cad=</v>
          </cell>
          <cell r="F918">
            <v>5.2539999999999996</v>
          </cell>
          <cell r="H918">
            <v>5.2539999999999996</v>
          </cell>
        </row>
        <row r="919">
          <cell r="B919" t="str">
            <v>Losa tipo LA-8 (H=0.20M)</v>
          </cell>
          <cell r="C919" t="str">
            <v>m2</v>
          </cell>
          <cell r="D919">
            <v>1</v>
          </cell>
          <cell r="E919" t="str">
            <v>Area cad=</v>
          </cell>
          <cell r="F919">
            <v>11.483000000000001</v>
          </cell>
          <cell r="H919">
            <v>11.483000000000001</v>
          </cell>
        </row>
        <row r="921">
          <cell r="B921" t="str">
            <v>MEZANINE</v>
          </cell>
        </row>
        <row r="922">
          <cell r="B922" t="str">
            <v>Losa tipo LA-1 (H=0.20M)</v>
          </cell>
          <cell r="C922" t="str">
            <v>m2</v>
          </cell>
          <cell r="D922">
            <v>1</v>
          </cell>
          <cell r="E922" t="str">
            <v>Area cad=</v>
          </cell>
          <cell r="F922">
            <v>13.672000000000001</v>
          </cell>
          <cell r="H922">
            <v>13.672000000000001</v>
          </cell>
        </row>
        <row r="923">
          <cell r="B923" t="str">
            <v>Losa tipo LA-2 (H=0.20M)</v>
          </cell>
          <cell r="C923" t="str">
            <v>m2</v>
          </cell>
          <cell r="D923">
            <v>1</v>
          </cell>
          <cell r="E923" t="str">
            <v>Area cad=</v>
          </cell>
          <cell r="F923">
            <v>15.855</v>
          </cell>
          <cell r="H923">
            <v>15.855</v>
          </cell>
        </row>
        <row r="924">
          <cell r="B924" t="str">
            <v>Losa tipo LA-3 (H=0.20M)</v>
          </cell>
          <cell r="C924" t="str">
            <v>m2</v>
          </cell>
          <cell r="D924">
            <v>1</v>
          </cell>
          <cell r="E924" t="str">
            <v>Area cad=</v>
          </cell>
          <cell r="F924">
            <v>17.455000000000002</v>
          </cell>
          <cell r="H924">
            <v>17.455000000000002</v>
          </cell>
        </row>
        <row r="925">
          <cell r="B925" t="str">
            <v>Losa tipo LA-4 (H=0.20M)</v>
          </cell>
          <cell r="C925" t="str">
            <v>m2</v>
          </cell>
          <cell r="D925">
            <v>1</v>
          </cell>
          <cell r="E925" t="str">
            <v>Area cad=</v>
          </cell>
          <cell r="F925">
            <v>17.327999999999999</v>
          </cell>
          <cell r="H925">
            <v>17.327999999999999</v>
          </cell>
        </row>
        <row r="926">
          <cell r="B926" t="str">
            <v>Losa tipo LA-5 (H=0.20M)</v>
          </cell>
          <cell r="C926" t="str">
            <v>m2</v>
          </cell>
          <cell r="D926">
            <v>1</v>
          </cell>
          <cell r="E926" t="str">
            <v>Area cad=</v>
          </cell>
          <cell r="F926">
            <v>18.457000000000001</v>
          </cell>
          <cell r="H926">
            <v>18.457000000000001</v>
          </cell>
        </row>
        <row r="927">
          <cell r="B927" t="str">
            <v>Losa tipo LA-6 (H=0.20M)</v>
          </cell>
          <cell r="C927" t="str">
            <v>m2</v>
          </cell>
          <cell r="D927">
            <v>1</v>
          </cell>
          <cell r="E927" t="str">
            <v>Area cad=</v>
          </cell>
          <cell r="F927">
            <v>41.792999999999992</v>
          </cell>
          <cell r="H927">
            <v>41.792999999999992</v>
          </cell>
        </row>
        <row r="928">
          <cell r="B928" t="str">
            <v>Losa tipo LA-7 (H=0.20M)</v>
          </cell>
          <cell r="C928" t="str">
            <v>m2</v>
          </cell>
          <cell r="D928">
            <v>1</v>
          </cell>
          <cell r="E928" t="str">
            <v>Area cad=</v>
          </cell>
          <cell r="F928">
            <v>17.326999999999998</v>
          </cell>
          <cell r="H928">
            <v>17.326999999999998</v>
          </cell>
        </row>
        <row r="929">
          <cell r="B929" t="str">
            <v>Losa tipo LA-8 (H=0.20M)</v>
          </cell>
          <cell r="C929" t="str">
            <v>m2</v>
          </cell>
          <cell r="D929">
            <v>1</v>
          </cell>
          <cell r="E929" t="str">
            <v>Area cad=</v>
          </cell>
          <cell r="F929">
            <v>20.707999999999998</v>
          </cell>
          <cell r="H929">
            <v>20.707999999999998</v>
          </cell>
        </row>
        <row r="930">
          <cell r="B930" t="str">
            <v>Losa tipo LA-9 (H=0.20M)</v>
          </cell>
          <cell r="C930" t="str">
            <v>m2</v>
          </cell>
          <cell r="D930">
            <v>1</v>
          </cell>
          <cell r="E930" t="str">
            <v>Area cad=</v>
          </cell>
          <cell r="F930">
            <v>11.433</v>
          </cell>
          <cell r="H930">
            <v>11.433</v>
          </cell>
        </row>
        <row r="931">
          <cell r="B931" t="str">
            <v>Losa tipo LA-10 (H=0.20M)</v>
          </cell>
          <cell r="C931" t="str">
            <v>m2</v>
          </cell>
          <cell r="D931">
            <v>1</v>
          </cell>
          <cell r="E931" t="str">
            <v>Area cad=</v>
          </cell>
          <cell r="F931">
            <v>12.744</v>
          </cell>
          <cell r="H931">
            <v>12.744</v>
          </cell>
        </row>
        <row r="932">
          <cell r="B932" t="str">
            <v>Losa tipo LA-11 (H=0.20M)</v>
          </cell>
          <cell r="C932" t="str">
            <v>m2</v>
          </cell>
          <cell r="D932">
            <v>1</v>
          </cell>
          <cell r="E932" t="str">
            <v>Area cad=</v>
          </cell>
          <cell r="F932">
            <v>16.277000000000001</v>
          </cell>
          <cell r="H932">
            <v>16.277000000000001</v>
          </cell>
        </row>
        <row r="933">
          <cell r="B933" t="str">
            <v>Losa tipo LA-12 (H=0.20M)</v>
          </cell>
          <cell r="C933" t="str">
            <v>m2</v>
          </cell>
          <cell r="D933">
            <v>1</v>
          </cell>
          <cell r="E933" t="str">
            <v>Area cad=</v>
          </cell>
          <cell r="F933">
            <v>12.14</v>
          </cell>
          <cell r="H933">
            <v>12.14</v>
          </cell>
        </row>
        <row r="934">
          <cell r="B934" t="str">
            <v>Losa tipo LA-13 (H=0.20M)</v>
          </cell>
          <cell r="C934" t="str">
            <v>m2</v>
          </cell>
          <cell r="D934">
            <v>1</v>
          </cell>
          <cell r="E934" t="str">
            <v>Area cad=</v>
          </cell>
          <cell r="F934">
            <v>16.273</v>
          </cell>
          <cell r="H934">
            <v>16.273</v>
          </cell>
        </row>
        <row r="935">
          <cell r="B935" t="str">
            <v>Losa tipo LA-14 (H=0.20M)</v>
          </cell>
          <cell r="C935" t="str">
            <v>m2</v>
          </cell>
          <cell r="D935">
            <v>1</v>
          </cell>
          <cell r="E935" t="str">
            <v>Area cad=</v>
          </cell>
          <cell r="F935">
            <v>17.417999999999999</v>
          </cell>
          <cell r="H935">
            <v>17.417999999999999</v>
          </cell>
        </row>
        <row r="936">
          <cell r="B936" t="str">
            <v>Losa tipo LA-15 (H=0.20M)</v>
          </cell>
          <cell r="C936" t="str">
            <v>m2</v>
          </cell>
          <cell r="D936">
            <v>1</v>
          </cell>
          <cell r="E936" t="str">
            <v>Area cad=</v>
          </cell>
          <cell r="F936">
            <v>18.495000000000001</v>
          </cell>
          <cell r="H936">
            <v>18.495000000000001</v>
          </cell>
        </row>
        <row r="937">
          <cell r="B937" t="str">
            <v>Losa tipo LA-16 (H=0.20M)</v>
          </cell>
          <cell r="C937" t="str">
            <v>m2</v>
          </cell>
          <cell r="D937">
            <v>1</v>
          </cell>
          <cell r="E937" t="str">
            <v>Area cad=</v>
          </cell>
          <cell r="F937">
            <v>41.911999999999999</v>
          </cell>
          <cell r="H937">
            <v>41.911999999999999</v>
          </cell>
        </row>
        <row r="938">
          <cell r="B938" t="str">
            <v>Losa tipo LA-17 (H=0.20M)</v>
          </cell>
          <cell r="C938" t="str">
            <v>m2</v>
          </cell>
          <cell r="D938">
            <v>1</v>
          </cell>
          <cell r="E938" t="str">
            <v>Area cad=</v>
          </cell>
          <cell r="F938">
            <v>16.273</v>
          </cell>
          <cell r="H938">
            <v>16.273</v>
          </cell>
        </row>
        <row r="939">
          <cell r="B939" t="str">
            <v>Losa tipo LA-18 (H=0.20M)</v>
          </cell>
          <cell r="C939" t="str">
            <v>m2</v>
          </cell>
          <cell r="D939">
            <v>1</v>
          </cell>
          <cell r="E939" t="str">
            <v>Area cad=</v>
          </cell>
          <cell r="F939">
            <v>17.417999999999999</v>
          </cell>
          <cell r="H939">
            <v>17.417999999999999</v>
          </cell>
        </row>
        <row r="940">
          <cell r="B940" t="str">
            <v>Losa tipo LA-19 (H=0.20M)</v>
          </cell>
          <cell r="C940" t="str">
            <v>m2</v>
          </cell>
          <cell r="D940">
            <v>1</v>
          </cell>
          <cell r="E940" t="str">
            <v>Area cad=</v>
          </cell>
          <cell r="F940">
            <v>17.920999999999999</v>
          </cell>
          <cell r="H940">
            <v>17.920999999999999</v>
          </cell>
        </row>
        <row r="941">
          <cell r="B941" t="str">
            <v>Losa tipo LA-20 (H=0.20M)</v>
          </cell>
          <cell r="C941" t="str">
            <v>m2</v>
          </cell>
          <cell r="D941">
            <v>1</v>
          </cell>
          <cell r="E941" t="str">
            <v>Area cad=</v>
          </cell>
          <cell r="F941">
            <v>16.809999999999999</v>
          </cell>
          <cell r="H941">
            <v>16.809999999999999</v>
          </cell>
        </row>
        <row r="942">
          <cell r="B942" t="str">
            <v>Losa tipo LA-21 (H=0.20M)</v>
          </cell>
          <cell r="C942" t="str">
            <v>m2</v>
          </cell>
          <cell r="D942">
            <v>1</v>
          </cell>
          <cell r="E942" t="str">
            <v>Area cad=</v>
          </cell>
          <cell r="F942">
            <v>16.273</v>
          </cell>
          <cell r="H942">
            <v>16.273</v>
          </cell>
        </row>
        <row r="943">
          <cell r="B943" t="str">
            <v>Losa tipo LA-22 (H=0.20M)</v>
          </cell>
          <cell r="C943" t="str">
            <v>m2</v>
          </cell>
          <cell r="D943">
            <v>1</v>
          </cell>
          <cell r="E943" t="str">
            <v>Area cad=</v>
          </cell>
          <cell r="F943">
            <v>17.417999999999999</v>
          </cell>
          <cell r="H943">
            <v>17.417999999999999</v>
          </cell>
        </row>
        <row r="944">
          <cell r="B944" t="str">
            <v>Losa tipo LA-23 (H=0.20M)</v>
          </cell>
          <cell r="C944" t="str">
            <v>m2</v>
          </cell>
          <cell r="D944">
            <v>1</v>
          </cell>
          <cell r="E944" t="str">
            <v>Area cad=</v>
          </cell>
          <cell r="F944">
            <v>18.495000000000001</v>
          </cell>
          <cell r="H944">
            <v>18.495000000000001</v>
          </cell>
        </row>
        <row r="945">
          <cell r="B945" t="str">
            <v>Losa tipo LA-24 (H=0.20M)</v>
          </cell>
          <cell r="C945" t="str">
            <v>m2</v>
          </cell>
          <cell r="D945">
            <v>1</v>
          </cell>
          <cell r="E945" t="str">
            <v>Area cad=</v>
          </cell>
          <cell r="F945">
            <v>41.911999999999999</v>
          </cell>
          <cell r="H945">
            <v>41.911999999999999</v>
          </cell>
        </row>
        <row r="946">
          <cell r="B946" t="str">
            <v>Losa tipo LA-25 (H=0.20M)</v>
          </cell>
          <cell r="C946" t="str">
            <v>m2</v>
          </cell>
          <cell r="D946">
            <v>1</v>
          </cell>
          <cell r="E946" t="str">
            <v>Area cad=</v>
          </cell>
          <cell r="F946">
            <v>16.273</v>
          </cell>
          <cell r="H946">
            <v>16.273</v>
          </cell>
        </row>
        <row r="947">
          <cell r="B947" t="str">
            <v>Losa tipo LA-26 (H=0.20M)</v>
          </cell>
          <cell r="C947" t="str">
            <v>m2</v>
          </cell>
          <cell r="D947">
            <v>1</v>
          </cell>
          <cell r="E947" t="str">
            <v>Area cad=</v>
          </cell>
          <cell r="F947">
            <v>17.417999999999999</v>
          </cell>
          <cell r="H947">
            <v>17.417999999999999</v>
          </cell>
        </row>
        <row r="948">
          <cell r="B948" t="str">
            <v>Losa tipo LA-27 (H=0.20M)</v>
          </cell>
          <cell r="C948" t="str">
            <v>m2</v>
          </cell>
          <cell r="D948">
            <v>1</v>
          </cell>
          <cell r="E948" t="str">
            <v>Area cad=</v>
          </cell>
          <cell r="F948">
            <v>12.14</v>
          </cell>
          <cell r="H948">
            <v>12.14</v>
          </cell>
        </row>
        <row r="949">
          <cell r="B949" t="str">
            <v>Losa tipo LA-28 (H=0.20M)</v>
          </cell>
          <cell r="C949" t="str">
            <v>m2</v>
          </cell>
          <cell r="D949">
            <v>1</v>
          </cell>
          <cell r="E949" t="str">
            <v>Area cad=</v>
          </cell>
          <cell r="F949">
            <v>16.273</v>
          </cell>
          <cell r="H949">
            <v>16.273</v>
          </cell>
        </row>
        <row r="950">
          <cell r="B950" t="str">
            <v>Losa tipo LA-29 (H=0.20M)</v>
          </cell>
          <cell r="C950" t="str">
            <v>m2</v>
          </cell>
          <cell r="D950">
            <v>1</v>
          </cell>
          <cell r="E950" t="str">
            <v>Area cad=</v>
          </cell>
          <cell r="F950">
            <v>11.433</v>
          </cell>
          <cell r="H950">
            <v>11.433</v>
          </cell>
        </row>
        <row r="951">
          <cell r="B951" t="str">
            <v>Losa tipo LA-30 (H=0.20M)</v>
          </cell>
          <cell r="C951" t="str">
            <v>m2</v>
          </cell>
          <cell r="D951">
            <v>1</v>
          </cell>
          <cell r="E951" t="str">
            <v>Area cad=</v>
          </cell>
          <cell r="F951">
            <v>12.744</v>
          </cell>
          <cell r="H951">
            <v>12.744</v>
          </cell>
        </row>
        <row r="952">
          <cell r="B952" t="str">
            <v>Losa tipo LA-31 (H=0.20M)</v>
          </cell>
          <cell r="C952" t="str">
            <v>m2</v>
          </cell>
          <cell r="D952">
            <v>1</v>
          </cell>
          <cell r="E952" t="str">
            <v>Area cad=</v>
          </cell>
          <cell r="F952">
            <v>17.283999999999999</v>
          </cell>
          <cell r="H952">
            <v>17.283999999999999</v>
          </cell>
        </row>
        <row r="953">
          <cell r="B953" t="str">
            <v>Losa tipo LA-32 (H=0.20M)</v>
          </cell>
          <cell r="C953" t="str">
            <v>m2</v>
          </cell>
          <cell r="D953">
            <v>1</v>
          </cell>
          <cell r="E953" t="str">
            <v>Area cad=</v>
          </cell>
          <cell r="F953">
            <v>20.356000000000002</v>
          </cell>
          <cell r="H953">
            <v>20.356000000000002</v>
          </cell>
        </row>
        <row r="954">
          <cell r="B954" t="str">
            <v>Losa tipo LA-33 (H=0.20M)</v>
          </cell>
          <cell r="C954" t="str">
            <v>m2</v>
          </cell>
          <cell r="D954">
            <v>1</v>
          </cell>
          <cell r="E954" t="str">
            <v>Area cad=</v>
          </cell>
          <cell r="F954">
            <v>18.468</v>
          </cell>
          <cell r="H954">
            <v>18.468</v>
          </cell>
        </row>
        <row r="955">
          <cell r="B955" t="str">
            <v>Losa tipo LA-34 (H=0.20M)</v>
          </cell>
          <cell r="C955" t="str">
            <v>m2</v>
          </cell>
          <cell r="D955">
            <v>1</v>
          </cell>
          <cell r="E955" t="str">
            <v>Area cad=</v>
          </cell>
          <cell r="F955">
            <v>37.216999999999999</v>
          </cell>
          <cell r="H955">
            <v>37.216999999999999</v>
          </cell>
        </row>
        <row r="956">
          <cell r="B956" t="str">
            <v>Losa tipo LA-35 (H=0.20M)</v>
          </cell>
          <cell r="C956" t="str">
            <v>m2</v>
          </cell>
          <cell r="D956">
            <v>1</v>
          </cell>
          <cell r="E956" t="str">
            <v>Area cad=</v>
          </cell>
          <cell r="F956">
            <v>16.530999999999999</v>
          </cell>
          <cell r="H956">
            <v>16.530999999999999</v>
          </cell>
        </row>
        <row r="957">
          <cell r="B957" t="str">
            <v>Losa tipo LA-36 (H=0.20M)</v>
          </cell>
          <cell r="C957" t="str">
            <v>m2</v>
          </cell>
          <cell r="D957">
            <v>1</v>
          </cell>
          <cell r="E957" t="str">
            <v>Area cad=</v>
          </cell>
          <cell r="F957">
            <v>19.524000000000001</v>
          </cell>
          <cell r="H957">
            <v>19.524000000000001</v>
          </cell>
        </row>
        <row r="958">
          <cell r="B958" t="str">
            <v>Losa tipo LA-37 (H=0.20M)</v>
          </cell>
          <cell r="C958" t="str">
            <v>m2</v>
          </cell>
          <cell r="D958">
            <v>1</v>
          </cell>
          <cell r="E958" t="str">
            <v>Area cad=</v>
          </cell>
          <cell r="F958">
            <v>16.262999999999998</v>
          </cell>
          <cell r="H958">
            <v>16.262999999999998</v>
          </cell>
        </row>
        <row r="959">
          <cell r="B959" t="str">
            <v>Losa tipo LA-38 (H=0.20M)</v>
          </cell>
          <cell r="C959" t="str">
            <v>m2</v>
          </cell>
          <cell r="D959">
            <v>1</v>
          </cell>
          <cell r="E959" t="str">
            <v>Area cad=</v>
          </cell>
          <cell r="F959">
            <v>19.535</v>
          </cell>
          <cell r="H959">
            <v>19.535</v>
          </cell>
        </row>
        <row r="960">
          <cell r="B960" t="str">
            <v>Losa tipo LA-39 (H=0.20M)</v>
          </cell>
          <cell r="C960" t="str">
            <v>m2</v>
          </cell>
          <cell r="D960">
            <v>1</v>
          </cell>
          <cell r="E960" t="str">
            <v>Area cad=</v>
          </cell>
          <cell r="F960">
            <v>15.673999999999999</v>
          </cell>
          <cell r="H960">
            <v>15.673999999999999</v>
          </cell>
        </row>
        <row r="961">
          <cell r="B961" t="str">
            <v>Losa tipo LA-40 (H=0.20M)</v>
          </cell>
          <cell r="C961" t="str">
            <v>m2</v>
          </cell>
          <cell r="D961">
            <v>1</v>
          </cell>
          <cell r="E961" t="str">
            <v>Area cad=</v>
          </cell>
          <cell r="F961">
            <v>18.87</v>
          </cell>
          <cell r="H961">
            <v>18.87</v>
          </cell>
        </row>
        <row r="962">
          <cell r="B962" t="str">
            <v>Losa tipo LA-41 (H=0.20M)</v>
          </cell>
          <cell r="C962" t="str">
            <v>m2</v>
          </cell>
          <cell r="D962">
            <v>1</v>
          </cell>
          <cell r="E962" t="str">
            <v>Area cad=</v>
          </cell>
          <cell r="F962">
            <v>15.826000000000001</v>
          </cell>
          <cell r="H962">
            <v>15.826000000000001</v>
          </cell>
        </row>
        <row r="963">
          <cell r="B963" t="str">
            <v>Losa tipo LA-42 (H=0.20M)</v>
          </cell>
          <cell r="C963" t="str">
            <v>m2</v>
          </cell>
          <cell r="D963">
            <v>1</v>
          </cell>
          <cell r="E963" t="str">
            <v>Area cad=</v>
          </cell>
          <cell r="F963">
            <v>18.972000000000001</v>
          </cell>
          <cell r="H963">
            <v>18.972000000000001</v>
          </cell>
        </row>
        <row r="964">
          <cell r="B964" t="str">
            <v>Losa tipo LA-43 (H=0.20M)</v>
          </cell>
          <cell r="C964" t="str">
            <v>m2</v>
          </cell>
          <cell r="D964">
            <v>1</v>
          </cell>
          <cell r="E964" t="str">
            <v>Area cad=</v>
          </cell>
          <cell r="F964">
            <v>18.428999999999998</v>
          </cell>
          <cell r="H964">
            <v>18.428999999999998</v>
          </cell>
        </row>
        <row r="965">
          <cell r="B965" t="str">
            <v>Losa tipo LA-44 (H=0.20M)</v>
          </cell>
          <cell r="C965" t="str">
            <v>m2</v>
          </cell>
          <cell r="D965">
            <v>1</v>
          </cell>
          <cell r="E965" t="str">
            <v>Area cad=</v>
          </cell>
          <cell r="F965">
            <v>16.245000000000001</v>
          </cell>
          <cell r="H965">
            <v>16.245000000000001</v>
          </cell>
        </row>
        <row r="966">
          <cell r="B966" t="str">
            <v>Losa tipo LA-45 (H=0.20M)</v>
          </cell>
          <cell r="C966" t="str">
            <v>m2</v>
          </cell>
          <cell r="D966">
            <v>1</v>
          </cell>
          <cell r="E966" t="str">
            <v>Area cad=</v>
          </cell>
          <cell r="F966">
            <v>19.558</v>
          </cell>
          <cell r="H966">
            <v>19.558</v>
          </cell>
        </row>
        <row r="967">
          <cell r="B967" t="str">
            <v>Losa tipo LA-46 (H=0.20M)</v>
          </cell>
          <cell r="C967" t="str">
            <v>m2</v>
          </cell>
          <cell r="D967">
            <v>1</v>
          </cell>
          <cell r="E967" t="str">
            <v>Area cad=</v>
          </cell>
          <cell r="F967">
            <v>19.503</v>
          </cell>
          <cell r="H967">
            <v>19.503</v>
          </cell>
        </row>
        <row r="968">
          <cell r="B968" t="str">
            <v>Losa tipo LA-47 (H=0.20M)</v>
          </cell>
          <cell r="C968" t="str">
            <v>m2</v>
          </cell>
          <cell r="D968">
            <v>1</v>
          </cell>
          <cell r="E968" t="str">
            <v>Area cad=</v>
          </cell>
          <cell r="F968">
            <v>16.261000000000003</v>
          </cell>
          <cell r="H968">
            <v>16.261000000000003</v>
          </cell>
        </row>
        <row r="969">
          <cell r="B969" t="str">
            <v>Losa tipo LA-48 (H=0.20M)</v>
          </cell>
          <cell r="C969" t="str">
            <v>m2</v>
          </cell>
          <cell r="D969">
            <v>1</v>
          </cell>
          <cell r="E969" t="str">
            <v>Area cad=</v>
          </cell>
          <cell r="F969">
            <v>18.059000000000001</v>
          </cell>
          <cell r="H969">
            <v>18.059000000000001</v>
          </cell>
        </row>
        <row r="970">
          <cell r="B970" t="str">
            <v>Losa tipo LA-49 (H=0.20M)</v>
          </cell>
          <cell r="C970" t="str">
            <v>m2</v>
          </cell>
          <cell r="D970">
            <v>1</v>
          </cell>
          <cell r="E970" t="str">
            <v>Area cad=</v>
          </cell>
          <cell r="F970">
            <v>16.242000000000001</v>
          </cell>
          <cell r="H970">
            <v>16.242000000000001</v>
          </cell>
        </row>
        <row r="972">
          <cell r="B972" t="str">
            <v>2º PISO</v>
          </cell>
        </row>
        <row r="973">
          <cell r="B973" t="str">
            <v>Losa tipo LA-1 (H=0.20M)</v>
          </cell>
          <cell r="C973" t="str">
            <v>m2</v>
          </cell>
          <cell r="D973">
            <v>1</v>
          </cell>
          <cell r="E973" t="str">
            <v>Area cad=</v>
          </cell>
          <cell r="F973">
            <v>12.375999999999999</v>
          </cell>
          <cell r="H973">
            <v>12.375999999999999</v>
          </cell>
        </row>
        <row r="974">
          <cell r="B974" t="str">
            <v>Losa tipo LA-2 (H=0.20M)</v>
          </cell>
          <cell r="C974" t="str">
            <v>m2</v>
          </cell>
          <cell r="D974">
            <v>1</v>
          </cell>
          <cell r="E974" t="str">
            <v>Area cad=</v>
          </cell>
          <cell r="F974">
            <v>18.425000000000001</v>
          </cell>
          <cell r="H974">
            <v>18.425000000000001</v>
          </cell>
        </row>
        <row r="975">
          <cell r="B975" t="str">
            <v>Losa tipo LA-3 (H=0.20M)</v>
          </cell>
          <cell r="C975" t="str">
            <v>m2</v>
          </cell>
          <cell r="D975">
            <v>1</v>
          </cell>
          <cell r="E975" t="str">
            <v>Area cad=</v>
          </cell>
          <cell r="F975">
            <v>18.388999999999999</v>
          </cell>
          <cell r="H975">
            <v>18.388999999999999</v>
          </cell>
        </row>
        <row r="976">
          <cell r="B976" t="str">
            <v>Losa tipo LA-4 (H=0.20M)</v>
          </cell>
          <cell r="C976" t="str">
            <v>m2</v>
          </cell>
          <cell r="D976">
            <v>1</v>
          </cell>
          <cell r="E976" t="str">
            <v>Area cad=</v>
          </cell>
          <cell r="F976">
            <v>19.164000000000001</v>
          </cell>
          <cell r="H976">
            <v>19.164000000000001</v>
          </cell>
        </row>
        <row r="977">
          <cell r="B977" t="str">
            <v>Losa tipo LA-5 (H=0.20M)</v>
          </cell>
          <cell r="C977" t="str">
            <v>m2</v>
          </cell>
          <cell r="D977">
            <v>1</v>
          </cell>
          <cell r="E977" t="str">
            <v>Area cad=</v>
          </cell>
          <cell r="F977">
            <v>11.992000000000001</v>
          </cell>
          <cell r="H977">
            <v>11.992000000000001</v>
          </cell>
        </row>
        <row r="978">
          <cell r="B978" t="str">
            <v>Losa tipo LA-6 (H=0.20M)</v>
          </cell>
          <cell r="C978" t="str">
            <v>m2</v>
          </cell>
          <cell r="D978">
            <v>1</v>
          </cell>
          <cell r="E978" t="str">
            <v>Area cad=</v>
          </cell>
          <cell r="F978">
            <v>11.121</v>
          </cell>
          <cell r="H978">
            <v>11.121</v>
          </cell>
        </row>
        <row r="979">
          <cell r="B979" t="str">
            <v>Losa tipo LA-7 (H=0.20M)</v>
          </cell>
          <cell r="C979" t="str">
            <v>m2</v>
          </cell>
          <cell r="D979">
            <v>1</v>
          </cell>
          <cell r="E979" t="str">
            <v>Area cad=</v>
          </cell>
          <cell r="F979">
            <v>16.39</v>
          </cell>
          <cell r="H979">
            <v>16.39</v>
          </cell>
        </row>
        <row r="980">
          <cell r="B980" t="str">
            <v>Losa tipo LA-8 (H=0.20M)</v>
          </cell>
          <cell r="C980" t="str">
            <v>m2</v>
          </cell>
          <cell r="D980">
            <v>1</v>
          </cell>
          <cell r="E980" t="str">
            <v>Area cad=</v>
          </cell>
          <cell r="F980">
            <v>16.39</v>
          </cell>
          <cell r="H980">
            <v>16.39</v>
          </cell>
        </row>
        <row r="981">
          <cell r="B981" t="str">
            <v>Losa tipo LA-9 (H=0.20M)</v>
          </cell>
          <cell r="C981" t="str">
            <v>m2</v>
          </cell>
          <cell r="D981">
            <v>1</v>
          </cell>
          <cell r="E981" t="str">
            <v>Area cad=</v>
          </cell>
          <cell r="F981">
            <v>15.78</v>
          </cell>
          <cell r="H981">
            <v>15.78</v>
          </cell>
        </row>
        <row r="982">
          <cell r="B982" t="str">
            <v>Losa tipo LA-10 (H=0.20M)</v>
          </cell>
          <cell r="C982" t="str">
            <v>m2</v>
          </cell>
          <cell r="D982">
            <v>1</v>
          </cell>
          <cell r="E982" t="str">
            <v>Area cad=</v>
          </cell>
          <cell r="F982">
            <v>15.78</v>
          </cell>
          <cell r="H982">
            <v>15.78</v>
          </cell>
        </row>
        <row r="983">
          <cell r="B983" t="str">
            <v>Losa tipo LA-11 (H=0.20M)</v>
          </cell>
          <cell r="C983" t="str">
            <v>m2</v>
          </cell>
          <cell r="D983">
            <v>1</v>
          </cell>
          <cell r="E983" t="str">
            <v>Area cad=</v>
          </cell>
          <cell r="F983">
            <v>16.39</v>
          </cell>
          <cell r="H983">
            <v>16.39</v>
          </cell>
        </row>
        <row r="984">
          <cell r="B984" t="str">
            <v>Losa tipo LA-12 (H=0.20M)</v>
          </cell>
          <cell r="C984" t="str">
            <v>m2</v>
          </cell>
          <cell r="D984">
            <v>1</v>
          </cell>
          <cell r="E984" t="str">
            <v>Area cad=</v>
          </cell>
          <cell r="F984">
            <v>16.39</v>
          </cell>
          <cell r="H984">
            <v>16.39</v>
          </cell>
        </row>
        <row r="985">
          <cell r="B985" t="str">
            <v>Losa tipo LA-13 (H=0.20M)</v>
          </cell>
          <cell r="C985" t="str">
            <v>m2</v>
          </cell>
          <cell r="D985">
            <v>1</v>
          </cell>
          <cell r="E985" t="str">
            <v>Area cad=</v>
          </cell>
          <cell r="F985">
            <v>16.39</v>
          </cell>
          <cell r="H985">
            <v>16.39</v>
          </cell>
        </row>
        <row r="986">
          <cell r="B986" t="str">
            <v>Losa tipo LA-14 (H=0.20M)</v>
          </cell>
          <cell r="C986" t="str">
            <v>m2</v>
          </cell>
          <cell r="D986">
            <v>1</v>
          </cell>
          <cell r="E986" t="str">
            <v>Area cad=</v>
          </cell>
          <cell r="F986">
            <v>11.815</v>
          </cell>
          <cell r="H986">
            <v>11.815</v>
          </cell>
        </row>
        <row r="987">
          <cell r="B987" t="str">
            <v>Losa tipo LA-15 (H=0.20M)</v>
          </cell>
          <cell r="C987" t="str">
            <v>m2</v>
          </cell>
          <cell r="D987">
            <v>1</v>
          </cell>
          <cell r="E987" t="str">
            <v>Area cad=</v>
          </cell>
          <cell r="F987">
            <v>12.013</v>
          </cell>
          <cell r="H987">
            <v>12.013</v>
          </cell>
        </row>
        <row r="988">
          <cell r="B988" t="str">
            <v>Losa tipo LA-16 (H=0.20M)</v>
          </cell>
          <cell r="C988" t="str">
            <v>m2</v>
          </cell>
          <cell r="D988">
            <v>1</v>
          </cell>
          <cell r="E988" t="str">
            <v>Area cad=</v>
          </cell>
          <cell r="F988">
            <v>19.170000000000002</v>
          </cell>
          <cell r="H988">
            <v>19.170000000000002</v>
          </cell>
        </row>
        <row r="989">
          <cell r="B989" t="str">
            <v>Losa tipo LA-17 (H=0.20M)</v>
          </cell>
          <cell r="C989" t="str">
            <v>m2</v>
          </cell>
          <cell r="D989">
            <v>1</v>
          </cell>
          <cell r="E989" t="str">
            <v>Area cad=</v>
          </cell>
          <cell r="F989">
            <v>18.207000000000001</v>
          </cell>
          <cell r="H989">
            <v>18.207000000000001</v>
          </cell>
        </row>
        <row r="990">
          <cell r="B990" t="str">
            <v>Losa tipo LA-18 (H=0.20M)</v>
          </cell>
          <cell r="C990" t="str">
            <v>m2</v>
          </cell>
          <cell r="D990">
            <v>1</v>
          </cell>
          <cell r="E990" t="str">
            <v>Area cad=</v>
          </cell>
          <cell r="F990">
            <v>18.213000000000001</v>
          </cell>
          <cell r="H990">
            <v>18.213000000000001</v>
          </cell>
        </row>
        <row r="991">
          <cell r="B991" t="str">
            <v>Losa tipo LA-19 (H=0.20M)</v>
          </cell>
          <cell r="C991" t="str">
            <v>m2</v>
          </cell>
          <cell r="D991">
            <v>1</v>
          </cell>
          <cell r="E991" t="str">
            <v>Area cad=</v>
          </cell>
          <cell r="F991">
            <v>17.675999999999998</v>
          </cell>
          <cell r="H991">
            <v>17.675999999999998</v>
          </cell>
        </row>
        <row r="992">
          <cell r="B992" t="str">
            <v>Losa tipo LA-20 (H=0.20M)</v>
          </cell>
          <cell r="C992" t="str">
            <v>m2</v>
          </cell>
          <cell r="D992">
            <v>1</v>
          </cell>
          <cell r="E992" t="str">
            <v>Area cad=</v>
          </cell>
          <cell r="F992">
            <v>17.867999999999999</v>
          </cell>
          <cell r="H992">
            <v>17.867999999999999</v>
          </cell>
        </row>
        <row r="993">
          <cell r="B993" t="str">
            <v>Losa tipo LA-21 (H=0.20M)</v>
          </cell>
          <cell r="C993" t="str">
            <v>m2</v>
          </cell>
          <cell r="D993">
            <v>1</v>
          </cell>
          <cell r="E993" t="str">
            <v>Area cad=</v>
          </cell>
          <cell r="F993">
            <v>18.370999999999999</v>
          </cell>
          <cell r="H993">
            <v>18.370999999999999</v>
          </cell>
        </row>
        <row r="994">
          <cell r="B994" t="str">
            <v>Losa tipo LA-22 (H=0.20M)</v>
          </cell>
          <cell r="C994" t="str">
            <v>m2</v>
          </cell>
          <cell r="D994">
            <v>1</v>
          </cell>
          <cell r="E994" t="str">
            <v>Area cad=</v>
          </cell>
          <cell r="F994">
            <v>18.425000000000001</v>
          </cell>
          <cell r="H994">
            <v>18.425000000000001</v>
          </cell>
        </row>
        <row r="995">
          <cell r="B995" t="str">
            <v>Losa tipo LA-23 (H=0.20M)</v>
          </cell>
          <cell r="C995" t="str">
            <v>m2</v>
          </cell>
          <cell r="D995">
            <v>1</v>
          </cell>
          <cell r="E995" t="str">
            <v>Area cad=</v>
          </cell>
          <cell r="F995">
            <v>18.373000000000001</v>
          </cell>
          <cell r="H995">
            <v>18.373000000000001</v>
          </cell>
        </row>
        <row r="996">
          <cell r="B996" t="str">
            <v>Losa tipo LA-24 (H=0.20M)</v>
          </cell>
          <cell r="C996" t="str">
            <v>m2</v>
          </cell>
          <cell r="D996">
            <v>1</v>
          </cell>
          <cell r="E996" t="str">
            <v>Area cad=</v>
          </cell>
          <cell r="F996">
            <v>18.931999999999999</v>
          </cell>
          <cell r="H996">
            <v>18.931999999999999</v>
          </cell>
        </row>
        <row r="997">
          <cell r="B997" t="str">
            <v>Losa tipo LA-25 (H=0.20M)</v>
          </cell>
          <cell r="C997" t="str">
            <v>m2</v>
          </cell>
          <cell r="D997">
            <v>1</v>
          </cell>
          <cell r="E997" t="str">
            <v>Area cad=</v>
          </cell>
          <cell r="F997">
            <v>18.742999999999999</v>
          </cell>
          <cell r="H997">
            <v>18.742999999999999</v>
          </cell>
        </row>
        <row r="999">
          <cell r="A999" t="str">
            <v>05.13.03</v>
          </cell>
          <cell r="B999" t="str">
            <v>LADRILLO HUECO DE ARCILLA 15X30X30 cm PARA TECHO ALIGERADO</v>
          </cell>
          <cell r="I999">
            <v>11727.348850000004</v>
          </cell>
        </row>
        <row r="1000">
          <cell r="B1000" t="str">
            <v>1º PISO</v>
          </cell>
        </row>
        <row r="1001">
          <cell r="B1001" t="str">
            <v>Losa tipo LA-1 (H=0.20M)</v>
          </cell>
          <cell r="C1001" t="str">
            <v>und</v>
          </cell>
          <cell r="D1001">
            <v>1</v>
          </cell>
          <cell r="E1001" t="str">
            <v>Area cad=</v>
          </cell>
          <cell r="F1001">
            <v>11.493</v>
          </cell>
          <cell r="G1001">
            <v>8.33</v>
          </cell>
          <cell r="H1001">
            <v>95.73669000000001</v>
          </cell>
        </row>
        <row r="1002">
          <cell r="B1002" t="str">
            <v>Losa tipo LA-2 (H=0.20M)</v>
          </cell>
          <cell r="C1002" t="str">
            <v>und</v>
          </cell>
          <cell r="D1002">
            <v>1</v>
          </cell>
          <cell r="E1002" t="str">
            <v>Area cad=</v>
          </cell>
          <cell r="F1002">
            <v>11.175000000000001</v>
          </cell>
          <cell r="G1002">
            <v>8.33</v>
          </cell>
          <cell r="H1002">
            <v>93.08775</v>
          </cell>
        </row>
        <row r="1003">
          <cell r="B1003" t="str">
            <v>Losa tipo LA-3 (H=0.20M)</v>
          </cell>
          <cell r="C1003" t="str">
            <v>und</v>
          </cell>
          <cell r="D1003">
            <v>1</v>
          </cell>
          <cell r="E1003" t="str">
            <v>Area cad=</v>
          </cell>
          <cell r="F1003">
            <v>11.169</v>
          </cell>
          <cell r="G1003">
            <v>8.33</v>
          </cell>
          <cell r="H1003">
            <v>93.037770000000009</v>
          </cell>
        </row>
        <row r="1004">
          <cell r="B1004" t="str">
            <v>Losa tipo LA-4 (H=0.20M)</v>
          </cell>
          <cell r="C1004" t="str">
            <v>und</v>
          </cell>
          <cell r="D1004">
            <v>1</v>
          </cell>
          <cell r="E1004" t="str">
            <v>Area cad=</v>
          </cell>
          <cell r="F1004">
            <v>11.164999999999999</v>
          </cell>
          <cell r="G1004">
            <v>8.33</v>
          </cell>
          <cell r="H1004">
            <v>93.004449999999991</v>
          </cell>
        </row>
        <row r="1005">
          <cell r="B1005" t="str">
            <v>Losa tipo LA-5 (H=0.20M)</v>
          </cell>
          <cell r="C1005" t="str">
            <v>und</v>
          </cell>
          <cell r="D1005">
            <v>1</v>
          </cell>
          <cell r="E1005" t="str">
            <v>Area cad=</v>
          </cell>
          <cell r="F1005">
            <v>11.164</v>
          </cell>
          <cell r="G1005">
            <v>8.33</v>
          </cell>
          <cell r="H1005">
            <v>92.996120000000005</v>
          </cell>
        </row>
        <row r="1006">
          <cell r="B1006" t="str">
            <v>Losa tipo LA-6 (H=0.20M)</v>
          </cell>
          <cell r="C1006" t="str">
            <v>und</v>
          </cell>
          <cell r="D1006">
            <v>1</v>
          </cell>
          <cell r="E1006" t="str">
            <v>Area cad=</v>
          </cell>
          <cell r="F1006">
            <v>5.2539999999999996</v>
          </cell>
          <cell r="G1006">
            <v>8.33</v>
          </cell>
          <cell r="H1006">
            <v>43.765819999999998</v>
          </cell>
        </row>
        <row r="1007">
          <cell r="B1007" t="str">
            <v>Losa tipo LA-7 (H=0.20M)</v>
          </cell>
          <cell r="C1007" t="str">
            <v>und</v>
          </cell>
          <cell r="D1007">
            <v>1</v>
          </cell>
          <cell r="E1007" t="str">
            <v>Area cad=</v>
          </cell>
          <cell r="F1007">
            <v>5.2539999999999996</v>
          </cell>
          <cell r="G1007">
            <v>8.33</v>
          </cell>
          <cell r="H1007">
            <v>43.765819999999998</v>
          </cell>
        </row>
        <row r="1008">
          <cell r="B1008" t="str">
            <v>Losa tipo LA-8 (H=0.20M)</v>
          </cell>
          <cell r="C1008" t="str">
            <v>und</v>
          </cell>
          <cell r="D1008">
            <v>1</v>
          </cell>
          <cell r="E1008" t="str">
            <v>Area cad=</v>
          </cell>
          <cell r="F1008">
            <v>11.483000000000001</v>
          </cell>
          <cell r="G1008">
            <v>8.33</v>
          </cell>
          <cell r="H1008">
            <v>95.653390000000002</v>
          </cell>
        </row>
        <row r="1010">
          <cell r="B1010" t="str">
            <v>MEZANINE</v>
          </cell>
        </row>
        <row r="1011">
          <cell r="B1011" t="str">
            <v>Losa tipo LA-1 (H=0.20M)</v>
          </cell>
          <cell r="C1011" t="str">
            <v>und</v>
          </cell>
          <cell r="D1011">
            <v>1</v>
          </cell>
          <cell r="E1011" t="str">
            <v>Area cad=</v>
          </cell>
          <cell r="F1011">
            <v>13.672000000000001</v>
          </cell>
          <cell r="G1011">
            <v>8.33</v>
          </cell>
          <cell r="H1011">
            <v>113.88776</v>
          </cell>
        </row>
        <row r="1012">
          <cell r="B1012" t="str">
            <v>Losa tipo LA-2 (H=0.20M)</v>
          </cell>
          <cell r="C1012" t="str">
            <v>und</v>
          </cell>
          <cell r="D1012">
            <v>1</v>
          </cell>
          <cell r="E1012" t="str">
            <v>Area cad=</v>
          </cell>
          <cell r="F1012">
            <v>15.855</v>
          </cell>
          <cell r="G1012">
            <v>8.33</v>
          </cell>
          <cell r="H1012">
            <v>132.07214999999999</v>
          </cell>
        </row>
        <row r="1013">
          <cell r="B1013" t="str">
            <v>Losa tipo LA-3 (H=0.20M)</v>
          </cell>
          <cell r="C1013" t="str">
            <v>und</v>
          </cell>
          <cell r="D1013">
            <v>1</v>
          </cell>
          <cell r="E1013" t="str">
            <v>Area cad=</v>
          </cell>
          <cell r="F1013">
            <v>17.455000000000002</v>
          </cell>
          <cell r="G1013">
            <v>8.33</v>
          </cell>
          <cell r="H1013">
            <v>145.40015000000002</v>
          </cell>
        </row>
        <row r="1014">
          <cell r="B1014" t="str">
            <v>Losa tipo LA-4 (H=0.20M)</v>
          </cell>
          <cell r="C1014" t="str">
            <v>und</v>
          </cell>
          <cell r="D1014">
            <v>1</v>
          </cell>
          <cell r="E1014" t="str">
            <v>Area cad=</v>
          </cell>
          <cell r="F1014">
            <v>17.327999999999999</v>
          </cell>
          <cell r="G1014">
            <v>8.33</v>
          </cell>
          <cell r="H1014">
            <v>144.34224</v>
          </cell>
        </row>
        <row r="1015">
          <cell r="B1015" t="str">
            <v>Losa tipo LA-5 (H=0.20M)</v>
          </cell>
          <cell r="C1015" t="str">
            <v>und</v>
          </cell>
          <cell r="D1015">
            <v>1</v>
          </cell>
          <cell r="E1015" t="str">
            <v>Area cad=</v>
          </cell>
          <cell r="F1015">
            <v>18.457000000000001</v>
          </cell>
          <cell r="G1015">
            <v>8.33</v>
          </cell>
          <cell r="H1015">
            <v>153.74681000000001</v>
          </cell>
        </row>
        <row r="1016">
          <cell r="B1016" t="str">
            <v>Losa tipo LA-6 (H=0.20M)</v>
          </cell>
          <cell r="C1016" t="str">
            <v>und</v>
          </cell>
          <cell r="D1016">
            <v>1</v>
          </cell>
          <cell r="E1016" t="str">
            <v>Area cad=</v>
          </cell>
          <cell r="F1016">
            <v>41.792999999999992</v>
          </cell>
          <cell r="G1016">
            <v>8.33</v>
          </cell>
          <cell r="H1016">
            <v>348.13568999999995</v>
          </cell>
        </row>
        <row r="1017">
          <cell r="B1017" t="str">
            <v>Losa tipo LA-7 (H=0.20M)</v>
          </cell>
          <cell r="C1017" t="str">
            <v>und</v>
          </cell>
          <cell r="D1017">
            <v>1</v>
          </cell>
          <cell r="E1017" t="str">
            <v>Area cad=</v>
          </cell>
          <cell r="F1017">
            <v>17.326999999999998</v>
          </cell>
          <cell r="G1017">
            <v>8.33</v>
          </cell>
          <cell r="H1017">
            <v>144.33390999999997</v>
          </cell>
        </row>
        <row r="1018">
          <cell r="B1018" t="str">
            <v>Losa tipo LA-8 (H=0.20M)</v>
          </cell>
          <cell r="C1018" t="str">
            <v>und</v>
          </cell>
          <cell r="D1018">
            <v>1</v>
          </cell>
          <cell r="E1018" t="str">
            <v>Area cad=</v>
          </cell>
          <cell r="F1018">
            <v>20.707999999999998</v>
          </cell>
          <cell r="G1018">
            <v>8.33</v>
          </cell>
          <cell r="H1018">
            <v>172.49763999999999</v>
          </cell>
        </row>
        <row r="1019">
          <cell r="B1019" t="str">
            <v>Losa tipo LA-9 (H=0.20M)</v>
          </cell>
          <cell r="C1019" t="str">
            <v>und</v>
          </cell>
          <cell r="D1019">
            <v>1</v>
          </cell>
          <cell r="E1019" t="str">
            <v>Area cad=</v>
          </cell>
          <cell r="F1019">
            <v>11.433</v>
          </cell>
          <cell r="G1019">
            <v>8.33</v>
          </cell>
          <cell r="H1019">
            <v>95.236890000000002</v>
          </cell>
        </row>
        <row r="1020">
          <cell r="B1020" t="str">
            <v>Losa tipo LA-10 (H=0.20M)</v>
          </cell>
          <cell r="C1020" t="str">
            <v>und</v>
          </cell>
          <cell r="D1020">
            <v>1</v>
          </cell>
          <cell r="E1020" t="str">
            <v>Area cad=</v>
          </cell>
          <cell r="F1020">
            <v>12.744</v>
          </cell>
          <cell r="G1020">
            <v>8.33</v>
          </cell>
          <cell r="H1020">
            <v>106.15752000000001</v>
          </cell>
        </row>
        <row r="1021">
          <cell r="B1021" t="str">
            <v>Losa tipo LA-11 (H=0.20M)</v>
          </cell>
          <cell r="C1021" t="str">
            <v>und</v>
          </cell>
          <cell r="D1021">
            <v>1</v>
          </cell>
          <cell r="E1021" t="str">
            <v>Area cad=</v>
          </cell>
          <cell r="F1021">
            <v>16.277000000000001</v>
          </cell>
          <cell r="G1021">
            <v>8.33</v>
          </cell>
          <cell r="H1021">
            <v>135.58741000000001</v>
          </cell>
        </row>
        <row r="1022">
          <cell r="B1022" t="str">
            <v>Losa tipo LA-12 (H=0.20M)</v>
          </cell>
          <cell r="C1022" t="str">
            <v>und</v>
          </cell>
          <cell r="D1022">
            <v>1</v>
          </cell>
          <cell r="E1022" t="str">
            <v>Area cad=</v>
          </cell>
          <cell r="F1022">
            <v>12.14</v>
          </cell>
          <cell r="G1022">
            <v>8.33</v>
          </cell>
          <cell r="H1022">
            <v>101.12620000000001</v>
          </cell>
        </row>
        <row r="1023">
          <cell r="B1023" t="str">
            <v>Losa tipo LA-13 (H=0.20M)</v>
          </cell>
          <cell r="C1023" t="str">
            <v>und</v>
          </cell>
          <cell r="D1023">
            <v>1</v>
          </cell>
          <cell r="E1023" t="str">
            <v>Area cad=</v>
          </cell>
          <cell r="F1023">
            <v>16.273</v>
          </cell>
          <cell r="G1023">
            <v>8.33</v>
          </cell>
          <cell r="H1023">
            <v>135.55409</v>
          </cell>
        </row>
        <row r="1024">
          <cell r="B1024" t="str">
            <v>Losa tipo LA-14 (H=0.20M)</v>
          </cell>
          <cell r="C1024" t="str">
            <v>und</v>
          </cell>
          <cell r="D1024">
            <v>1</v>
          </cell>
          <cell r="E1024" t="str">
            <v>Area cad=</v>
          </cell>
          <cell r="F1024">
            <v>17.417999999999999</v>
          </cell>
          <cell r="G1024">
            <v>8.33</v>
          </cell>
          <cell r="H1024">
            <v>145.09193999999999</v>
          </cell>
        </row>
        <row r="1025">
          <cell r="B1025" t="str">
            <v>Losa tipo LA-15 (H=0.20M)</v>
          </cell>
          <cell r="C1025" t="str">
            <v>und</v>
          </cell>
          <cell r="D1025">
            <v>1</v>
          </cell>
          <cell r="E1025" t="str">
            <v>Area cad=</v>
          </cell>
          <cell r="F1025">
            <v>18.495000000000001</v>
          </cell>
          <cell r="G1025">
            <v>8.33</v>
          </cell>
          <cell r="H1025">
            <v>154.06335000000001</v>
          </cell>
        </row>
        <row r="1026">
          <cell r="B1026" t="str">
            <v>Losa tipo LA-16 (H=0.20M)</v>
          </cell>
          <cell r="C1026" t="str">
            <v>und</v>
          </cell>
          <cell r="D1026">
            <v>1</v>
          </cell>
          <cell r="E1026" t="str">
            <v>Area cad=</v>
          </cell>
          <cell r="F1026">
            <v>41.911999999999999</v>
          </cell>
          <cell r="G1026">
            <v>8.33</v>
          </cell>
          <cell r="H1026">
            <v>349.12696</v>
          </cell>
        </row>
        <row r="1027">
          <cell r="B1027" t="str">
            <v>Losa tipo LA-17 (H=0.20M)</v>
          </cell>
          <cell r="C1027" t="str">
            <v>und</v>
          </cell>
          <cell r="D1027">
            <v>1</v>
          </cell>
          <cell r="E1027" t="str">
            <v>Area cad=</v>
          </cell>
          <cell r="F1027">
            <v>16.273</v>
          </cell>
          <cell r="G1027">
            <v>8.33</v>
          </cell>
          <cell r="H1027">
            <v>135.55409</v>
          </cell>
        </row>
        <row r="1028">
          <cell r="B1028" t="str">
            <v>Losa tipo LA-18 (H=0.20M)</v>
          </cell>
          <cell r="C1028" t="str">
            <v>und</v>
          </cell>
          <cell r="D1028">
            <v>1</v>
          </cell>
          <cell r="E1028" t="str">
            <v>Area cad=</v>
          </cell>
          <cell r="F1028">
            <v>17.417999999999999</v>
          </cell>
          <cell r="G1028">
            <v>8.33</v>
          </cell>
          <cell r="H1028">
            <v>145.09193999999999</v>
          </cell>
        </row>
        <row r="1029">
          <cell r="B1029" t="str">
            <v>Losa tipo LA-19 (H=0.20M)</v>
          </cell>
          <cell r="C1029" t="str">
            <v>und</v>
          </cell>
          <cell r="D1029">
            <v>1</v>
          </cell>
          <cell r="E1029" t="str">
            <v>Area cad=</v>
          </cell>
          <cell r="F1029">
            <v>17.920999999999999</v>
          </cell>
          <cell r="G1029">
            <v>8.33</v>
          </cell>
          <cell r="H1029">
            <v>149.28192999999999</v>
          </cell>
        </row>
        <row r="1030">
          <cell r="B1030" t="str">
            <v>Losa tipo LA-20 (H=0.20M)</v>
          </cell>
          <cell r="C1030" t="str">
            <v>und</v>
          </cell>
          <cell r="D1030">
            <v>1</v>
          </cell>
          <cell r="E1030" t="str">
            <v>Area cad=</v>
          </cell>
          <cell r="F1030">
            <v>16.809999999999999</v>
          </cell>
          <cell r="G1030">
            <v>8.33</v>
          </cell>
          <cell r="H1030">
            <v>140.0273</v>
          </cell>
        </row>
        <row r="1031">
          <cell r="B1031" t="str">
            <v>Losa tipo LA-21 (H=0.20M)</v>
          </cell>
          <cell r="C1031" t="str">
            <v>und</v>
          </cell>
          <cell r="D1031">
            <v>1</v>
          </cell>
          <cell r="E1031" t="str">
            <v>Area cad=</v>
          </cell>
          <cell r="F1031">
            <v>16.273</v>
          </cell>
          <cell r="G1031">
            <v>8.33</v>
          </cell>
          <cell r="H1031">
            <v>135.55409</v>
          </cell>
        </row>
        <row r="1032">
          <cell r="B1032" t="str">
            <v>Losa tipo LA-22 (H=0.20M)</v>
          </cell>
          <cell r="C1032" t="str">
            <v>und</v>
          </cell>
          <cell r="D1032">
            <v>1</v>
          </cell>
          <cell r="E1032" t="str">
            <v>Area cad=</v>
          </cell>
          <cell r="F1032">
            <v>17.417999999999999</v>
          </cell>
          <cell r="G1032">
            <v>8.33</v>
          </cell>
          <cell r="H1032">
            <v>145.09193999999999</v>
          </cell>
        </row>
        <row r="1033">
          <cell r="B1033" t="str">
            <v>Losa tipo LA-23 (H=0.20M)</v>
          </cell>
          <cell r="C1033" t="str">
            <v>und</v>
          </cell>
          <cell r="D1033">
            <v>1</v>
          </cell>
          <cell r="E1033" t="str">
            <v>Area cad=</v>
          </cell>
          <cell r="F1033">
            <v>18.495000000000001</v>
          </cell>
          <cell r="G1033">
            <v>8.33</v>
          </cell>
          <cell r="H1033">
            <v>154.06335000000001</v>
          </cell>
        </row>
        <row r="1034">
          <cell r="B1034" t="str">
            <v>Losa tipo LA-24 (H=0.20M)</v>
          </cell>
          <cell r="C1034" t="str">
            <v>und</v>
          </cell>
          <cell r="D1034">
            <v>1</v>
          </cell>
          <cell r="E1034" t="str">
            <v>Area cad=</v>
          </cell>
          <cell r="F1034">
            <v>41.911999999999999</v>
          </cell>
          <cell r="G1034">
            <v>8.33</v>
          </cell>
          <cell r="H1034">
            <v>349.12696</v>
          </cell>
        </row>
        <row r="1035">
          <cell r="B1035" t="str">
            <v>Losa tipo LA-25 (H=0.20M)</v>
          </cell>
          <cell r="C1035" t="str">
            <v>und</v>
          </cell>
          <cell r="D1035">
            <v>1</v>
          </cell>
          <cell r="E1035" t="str">
            <v>Area cad=</v>
          </cell>
          <cell r="F1035">
            <v>16.273</v>
          </cell>
          <cell r="G1035">
            <v>8.33</v>
          </cell>
          <cell r="H1035">
            <v>135.55409</v>
          </cell>
        </row>
        <row r="1036">
          <cell r="B1036" t="str">
            <v>Losa tipo LA-26 (H=0.20M)</v>
          </cell>
          <cell r="C1036" t="str">
            <v>und</v>
          </cell>
          <cell r="D1036">
            <v>1</v>
          </cell>
          <cell r="E1036" t="str">
            <v>Area cad=</v>
          </cell>
          <cell r="F1036">
            <v>17.417999999999999</v>
          </cell>
          <cell r="G1036">
            <v>8.33</v>
          </cell>
          <cell r="H1036">
            <v>145.09193999999999</v>
          </cell>
        </row>
        <row r="1037">
          <cell r="B1037" t="str">
            <v>Losa tipo LA-27 (H=0.20M)</v>
          </cell>
          <cell r="C1037" t="str">
            <v>und</v>
          </cell>
          <cell r="D1037">
            <v>1</v>
          </cell>
          <cell r="E1037" t="str">
            <v>Area cad=</v>
          </cell>
          <cell r="F1037">
            <v>12.14</v>
          </cell>
          <cell r="G1037">
            <v>8.33</v>
          </cell>
          <cell r="H1037">
            <v>101.12620000000001</v>
          </cell>
        </row>
        <row r="1038">
          <cell r="B1038" t="str">
            <v>Losa tipo LA-28 (H=0.20M)</v>
          </cell>
          <cell r="C1038" t="str">
            <v>und</v>
          </cell>
          <cell r="D1038">
            <v>1</v>
          </cell>
          <cell r="E1038" t="str">
            <v>Area cad=</v>
          </cell>
          <cell r="F1038">
            <v>16.273</v>
          </cell>
          <cell r="G1038">
            <v>8.33</v>
          </cell>
          <cell r="H1038">
            <v>135.55409</v>
          </cell>
        </row>
        <row r="1039">
          <cell r="B1039" t="str">
            <v>Losa tipo LA-29 (H=0.20M)</v>
          </cell>
          <cell r="C1039" t="str">
            <v>und</v>
          </cell>
          <cell r="D1039">
            <v>1</v>
          </cell>
          <cell r="E1039" t="str">
            <v>Area cad=</v>
          </cell>
          <cell r="F1039">
            <v>11.433</v>
          </cell>
          <cell r="G1039">
            <v>8.33</v>
          </cell>
          <cell r="H1039">
            <v>95.236890000000002</v>
          </cell>
        </row>
        <row r="1040">
          <cell r="B1040" t="str">
            <v>Losa tipo LA-30 (H=0.20M)</v>
          </cell>
          <cell r="C1040" t="str">
            <v>und</v>
          </cell>
          <cell r="D1040">
            <v>1</v>
          </cell>
          <cell r="E1040" t="str">
            <v>Area cad=</v>
          </cell>
          <cell r="F1040">
            <v>12.744</v>
          </cell>
          <cell r="G1040">
            <v>8.33</v>
          </cell>
          <cell r="H1040">
            <v>106.15752000000001</v>
          </cell>
        </row>
        <row r="1041">
          <cell r="B1041" t="str">
            <v>Losa tipo LA-31 (H=0.20M)</v>
          </cell>
          <cell r="C1041" t="str">
            <v>und</v>
          </cell>
          <cell r="D1041">
            <v>1</v>
          </cell>
          <cell r="E1041" t="str">
            <v>Area cad=</v>
          </cell>
          <cell r="F1041">
            <v>17.283999999999999</v>
          </cell>
          <cell r="G1041">
            <v>8.33</v>
          </cell>
          <cell r="H1041">
            <v>143.97572</v>
          </cell>
        </row>
        <row r="1042">
          <cell r="B1042" t="str">
            <v>Losa tipo LA-32 (H=0.20M)</v>
          </cell>
          <cell r="C1042" t="str">
            <v>und</v>
          </cell>
          <cell r="D1042">
            <v>1</v>
          </cell>
          <cell r="E1042" t="str">
            <v>Area cad=</v>
          </cell>
          <cell r="F1042">
            <v>20.356000000000002</v>
          </cell>
          <cell r="G1042">
            <v>8.33</v>
          </cell>
          <cell r="H1042">
            <v>169.56548000000001</v>
          </cell>
        </row>
        <row r="1043">
          <cell r="B1043" t="str">
            <v>Losa tipo LA-33 (H=0.20M)</v>
          </cell>
          <cell r="C1043" t="str">
            <v>und</v>
          </cell>
          <cell r="D1043">
            <v>1</v>
          </cell>
          <cell r="E1043" t="str">
            <v>Area cad=</v>
          </cell>
          <cell r="F1043">
            <v>18.468</v>
          </cell>
          <cell r="G1043">
            <v>8.33</v>
          </cell>
          <cell r="H1043">
            <v>153.83843999999999</v>
          </cell>
        </row>
        <row r="1044">
          <cell r="B1044" t="str">
            <v>Losa tipo LA-34 (H=0.20M)</v>
          </cell>
          <cell r="C1044" t="str">
            <v>und</v>
          </cell>
          <cell r="D1044">
            <v>1</v>
          </cell>
          <cell r="E1044" t="str">
            <v>Area cad=</v>
          </cell>
          <cell r="F1044">
            <v>37.216999999999999</v>
          </cell>
          <cell r="G1044">
            <v>8.33</v>
          </cell>
          <cell r="H1044">
            <v>310.01760999999999</v>
          </cell>
        </row>
        <row r="1045">
          <cell r="B1045" t="str">
            <v>Losa tipo LA-35 (H=0.20M)</v>
          </cell>
          <cell r="C1045" t="str">
            <v>und</v>
          </cell>
          <cell r="D1045">
            <v>1</v>
          </cell>
          <cell r="E1045" t="str">
            <v>Area cad=</v>
          </cell>
          <cell r="F1045">
            <v>16.530999999999999</v>
          </cell>
          <cell r="G1045">
            <v>8.33</v>
          </cell>
          <cell r="H1045">
            <v>137.70322999999999</v>
          </cell>
        </row>
        <row r="1046">
          <cell r="B1046" t="str">
            <v>Losa tipo LA-36 (H=0.20M)</v>
          </cell>
          <cell r="C1046" t="str">
            <v>und</v>
          </cell>
          <cell r="D1046">
            <v>1</v>
          </cell>
          <cell r="E1046" t="str">
            <v>Area cad=</v>
          </cell>
          <cell r="F1046">
            <v>19.524000000000001</v>
          </cell>
          <cell r="G1046">
            <v>8.33</v>
          </cell>
          <cell r="H1046">
            <v>162.63492000000002</v>
          </cell>
        </row>
        <row r="1047">
          <cell r="B1047" t="str">
            <v>Losa tipo LA-37 (H=0.20M)</v>
          </cell>
          <cell r="C1047" t="str">
            <v>und</v>
          </cell>
          <cell r="D1047">
            <v>1</v>
          </cell>
          <cell r="E1047" t="str">
            <v>Area cad=</v>
          </cell>
          <cell r="F1047">
            <v>16.262999999999998</v>
          </cell>
          <cell r="G1047">
            <v>8.33</v>
          </cell>
          <cell r="H1047">
            <v>135.47078999999999</v>
          </cell>
        </row>
        <row r="1048">
          <cell r="B1048" t="str">
            <v>Losa tipo LA-38 (H=0.20M)</v>
          </cell>
          <cell r="C1048" t="str">
            <v>und</v>
          </cell>
          <cell r="D1048">
            <v>1</v>
          </cell>
          <cell r="E1048" t="str">
            <v>Area cad=</v>
          </cell>
          <cell r="F1048">
            <v>19.535</v>
          </cell>
          <cell r="G1048">
            <v>8.33</v>
          </cell>
          <cell r="H1048">
            <v>162.72655</v>
          </cell>
        </row>
        <row r="1049">
          <cell r="B1049" t="str">
            <v>Losa tipo LA-39 (H=0.20M)</v>
          </cell>
          <cell r="C1049" t="str">
            <v>und</v>
          </cell>
          <cell r="D1049">
            <v>1</v>
          </cell>
          <cell r="E1049" t="str">
            <v>Area cad=</v>
          </cell>
          <cell r="F1049">
            <v>15.673999999999999</v>
          </cell>
          <cell r="G1049">
            <v>8.33</v>
          </cell>
          <cell r="H1049">
            <v>130.56441999999998</v>
          </cell>
        </row>
        <row r="1050">
          <cell r="B1050" t="str">
            <v>Losa tipo LA-40 (H=0.20M)</v>
          </cell>
          <cell r="C1050" t="str">
            <v>und</v>
          </cell>
          <cell r="D1050">
            <v>1</v>
          </cell>
          <cell r="E1050" t="str">
            <v>Area cad=</v>
          </cell>
          <cell r="F1050">
            <v>18.87</v>
          </cell>
          <cell r="G1050">
            <v>8.33</v>
          </cell>
          <cell r="H1050">
            <v>157.18710000000002</v>
          </cell>
        </row>
        <row r="1051">
          <cell r="B1051" t="str">
            <v>Losa tipo LA-41 (H=0.20M)</v>
          </cell>
          <cell r="C1051" t="str">
            <v>und</v>
          </cell>
          <cell r="D1051">
            <v>1</v>
          </cell>
          <cell r="E1051" t="str">
            <v>Area cad=</v>
          </cell>
          <cell r="F1051">
            <v>15.826000000000001</v>
          </cell>
          <cell r="G1051">
            <v>8.33</v>
          </cell>
          <cell r="H1051">
            <v>131.83058</v>
          </cell>
        </row>
        <row r="1052">
          <cell r="B1052" t="str">
            <v>Losa tipo LA-42 (H=0.20M)</v>
          </cell>
          <cell r="C1052" t="str">
            <v>und</v>
          </cell>
          <cell r="D1052">
            <v>1</v>
          </cell>
          <cell r="E1052" t="str">
            <v>Area cad=</v>
          </cell>
          <cell r="F1052">
            <v>18.972000000000001</v>
          </cell>
          <cell r="G1052">
            <v>8.33</v>
          </cell>
          <cell r="H1052">
            <v>158.03676000000002</v>
          </cell>
        </row>
        <row r="1053">
          <cell r="B1053" t="str">
            <v>Losa tipo LA-43 (H=0.20M)</v>
          </cell>
          <cell r="C1053" t="str">
            <v>und</v>
          </cell>
          <cell r="D1053">
            <v>1</v>
          </cell>
          <cell r="E1053" t="str">
            <v>Area cad=</v>
          </cell>
          <cell r="F1053">
            <v>18.428999999999998</v>
          </cell>
          <cell r="G1053">
            <v>8.33</v>
          </cell>
          <cell r="H1053">
            <v>153.51356999999999</v>
          </cell>
        </row>
        <row r="1054">
          <cell r="B1054" t="str">
            <v>Losa tipo LA-44 (H=0.20M)</v>
          </cell>
          <cell r="C1054" t="str">
            <v>und</v>
          </cell>
          <cell r="D1054">
            <v>1</v>
          </cell>
          <cell r="E1054" t="str">
            <v>Area cad=</v>
          </cell>
          <cell r="F1054">
            <v>16.245000000000001</v>
          </cell>
          <cell r="G1054">
            <v>8.33</v>
          </cell>
          <cell r="H1054">
            <v>135.32085000000001</v>
          </cell>
        </row>
        <row r="1055">
          <cell r="B1055" t="str">
            <v>Losa tipo LA-45 (H=0.20M)</v>
          </cell>
          <cell r="C1055" t="str">
            <v>und</v>
          </cell>
          <cell r="D1055">
            <v>1</v>
          </cell>
          <cell r="E1055" t="str">
            <v>Area cad=</v>
          </cell>
          <cell r="F1055">
            <v>19.558</v>
          </cell>
          <cell r="G1055">
            <v>8.33</v>
          </cell>
          <cell r="H1055">
            <v>162.91813999999999</v>
          </cell>
        </row>
        <row r="1056">
          <cell r="B1056" t="str">
            <v>Losa tipo LA-46 (H=0.20M)</v>
          </cell>
          <cell r="C1056" t="str">
            <v>und</v>
          </cell>
          <cell r="D1056">
            <v>1</v>
          </cell>
          <cell r="E1056" t="str">
            <v>Area cad=</v>
          </cell>
          <cell r="F1056">
            <v>19.503</v>
          </cell>
          <cell r="G1056">
            <v>8.33</v>
          </cell>
          <cell r="H1056">
            <v>162.45999</v>
          </cell>
        </row>
        <row r="1057">
          <cell r="B1057" t="str">
            <v>Losa tipo LA-47 (H=0.20M)</v>
          </cell>
          <cell r="C1057" t="str">
            <v>und</v>
          </cell>
          <cell r="D1057">
            <v>1</v>
          </cell>
          <cell r="E1057" t="str">
            <v>Area cad=</v>
          </cell>
          <cell r="F1057">
            <v>16.261000000000003</v>
          </cell>
          <cell r="G1057">
            <v>8.33</v>
          </cell>
          <cell r="H1057">
            <v>135.45413000000002</v>
          </cell>
        </row>
        <row r="1058">
          <cell r="B1058" t="str">
            <v>Losa tipo LA-48 (H=0.20M)</v>
          </cell>
          <cell r="C1058" t="str">
            <v>und</v>
          </cell>
          <cell r="D1058">
            <v>1</v>
          </cell>
          <cell r="E1058" t="str">
            <v>Area cad=</v>
          </cell>
          <cell r="F1058">
            <v>18.059000000000001</v>
          </cell>
          <cell r="G1058">
            <v>8.33</v>
          </cell>
          <cell r="H1058">
            <v>150.43147000000002</v>
          </cell>
        </row>
        <row r="1059">
          <cell r="B1059" t="str">
            <v>Losa tipo LA-49 (H=0.20M)</v>
          </cell>
          <cell r="C1059" t="str">
            <v>und</v>
          </cell>
          <cell r="D1059">
            <v>1</v>
          </cell>
          <cell r="E1059" t="str">
            <v>Area cad=</v>
          </cell>
          <cell r="F1059">
            <v>16.242000000000001</v>
          </cell>
          <cell r="G1059">
            <v>8.33</v>
          </cell>
          <cell r="H1059">
            <v>135.29586</v>
          </cell>
        </row>
        <row r="1061">
          <cell r="B1061" t="str">
            <v>2º PISO</v>
          </cell>
        </row>
        <row r="1062">
          <cell r="B1062" t="str">
            <v>Losa tipo LA-1 (H=0.20M)</v>
          </cell>
          <cell r="C1062" t="str">
            <v>und</v>
          </cell>
          <cell r="D1062">
            <v>1</v>
          </cell>
          <cell r="E1062" t="str">
            <v>Area cad=</v>
          </cell>
          <cell r="F1062">
            <v>12.375999999999999</v>
          </cell>
          <cell r="G1062">
            <v>8.33</v>
          </cell>
          <cell r="H1062">
            <v>103.09208</v>
          </cell>
        </row>
        <row r="1063">
          <cell r="B1063" t="str">
            <v>Losa tipo LA-2 (H=0.20M)</v>
          </cell>
          <cell r="C1063" t="str">
            <v>und</v>
          </cell>
          <cell r="D1063">
            <v>1</v>
          </cell>
          <cell r="E1063" t="str">
            <v>Area cad=</v>
          </cell>
          <cell r="F1063">
            <v>18.425000000000001</v>
          </cell>
          <cell r="G1063">
            <v>8.33</v>
          </cell>
          <cell r="H1063">
            <v>153.48025000000001</v>
          </cell>
        </row>
        <row r="1064">
          <cell r="B1064" t="str">
            <v>Losa tipo LA-3 (H=0.20M)</v>
          </cell>
          <cell r="C1064" t="str">
            <v>und</v>
          </cell>
          <cell r="D1064">
            <v>1</v>
          </cell>
          <cell r="E1064" t="str">
            <v>Area cad=</v>
          </cell>
          <cell r="F1064">
            <v>18.388999999999999</v>
          </cell>
          <cell r="G1064">
            <v>8.33</v>
          </cell>
          <cell r="H1064">
            <v>153.18036999999998</v>
          </cell>
        </row>
        <row r="1065">
          <cell r="B1065" t="str">
            <v>Losa tipo LA-4 (H=0.20M)</v>
          </cell>
          <cell r="C1065" t="str">
            <v>und</v>
          </cell>
          <cell r="D1065">
            <v>1</v>
          </cell>
          <cell r="E1065" t="str">
            <v>Area cad=</v>
          </cell>
          <cell r="F1065">
            <v>19.164000000000001</v>
          </cell>
          <cell r="G1065">
            <v>8.33</v>
          </cell>
          <cell r="H1065">
            <v>159.63612000000001</v>
          </cell>
        </row>
        <row r="1066">
          <cell r="B1066" t="str">
            <v>Losa tipo LA-5 (H=0.20M)</v>
          </cell>
          <cell r="C1066" t="str">
            <v>und</v>
          </cell>
          <cell r="D1066">
            <v>1</v>
          </cell>
          <cell r="E1066" t="str">
            <v>Area cad=</v>
          </cell>
          <cell r="F1066">
            <v>11.992000000000001</v>
          </cell>
          <cell r="G1066">
            <v>8.33</v>
          </cell>
          <cell r="H1066">
            <v>99.893360000000001</v>
          </cell>
        </row>
        <row r="1067">
          <cell r="B1067" t="str">
            <v>Losa tipo LA-6 (H=0.20M)</v>
          </cell>
          <cell r="C1067" t="str">
            <v>und</v>
          </cell>
          <cell r="D1067">
            <v>1</v>
          </cell>
          <cell r="E1067" t="str">
            <v>Area cad=</v>
          </cell>
          <cell r="F1067">
            <v>11.121</v>
          </cell>
          <cell r="G1067">
            <v>8.33</v>
          </cell>
          <cell r="H1067">
            <v>92.637930000000011</v>
          </cell>
        </row>
        <row r="1068">
          <cell r="B1068" t="str">
            <v>Losa tipo LA-7 (H=0.20M)</v>
          </cell>
          <cell r="C1068" t="str">
            <v>und</v>
          </cell>
          <cell r="D1068">
            <v>1</v>
          </cell>
          <cell r="E1068" t="str">
            <v>Area cad=</v>
          </cell>
          <cell r="F1068">
            <v>16.39</v>
          </cell>
          <cell r="G1068">
            <v>8.33</v>
          </cell>
          <cell r="H1068">
            <v>136.52870000000001</v>
          </cell>
        </row>
        <row r="1069">
          <cell r="B1069" t="str">
            <v>Losa tipo LA-8 (H=0.20M)</v>
          </cell>
          <cell r="C1069" t="str">
            <v>und</v>
          </cell>
          <cell r="D1069">
            <v>1</v>
          </cell>
          <cell r="E1069" t="str">
            <v>Area cad=</v>
          </cell>
          <cell r="F1069">
            <v>16.39</v>
          </cell>
          <cell r="G1069">
            <v>8.33</v>
          </cell>
          <cell r="H1069">
            <v>136.52870000000001</v>
          </cell>
        </row>
        <row r="1070">
          <cell r="B1070" t="str">
            <v>Losa tipo LA-9 (H=0.20M)</v>
          </cell>
          <cell r="C1070" t="str">
            <v>und</v>
          </cell>
          <cell r="D1070">
            <v>1</v>
          </cell>
          <cell r="E1070" t="str">
            <v>Area cad=</v>
          </cell>
          <cell r="F1070">
            <v>15.78</v>
          </cell>
          <cell r="G1070">
            <v>8.33</v>
          </cell>
          <cell r="H1070">
            <v>131.44739999999999</v>
          </cell>
        </row>
        <row r="1071">
          <cell r="B1071" t="str">
            <v>Losa tipo LA-10 (H=0.20M)</v>
          </cell>
          <cell r="C1071" t="str">
            <v>und</v>
          </cell>
          <cell r="D1071">
            <v>1</v>
          </cell>
          <cell r="E1071" t="str">
            <v>Area cad=</v>
          </cell>
          <cell r="F1071">
            <v>15.78</v>
          </cell>
          <cell r="G1071">
            <v>8.33</v>
          </cell>
          <cell r="H1071">
            <v>131.44739999999999</v>
          </cell>
        </row>
        <row r="1072">
          <cell r="B1072" t="str">
            <v>Losa tipo LA-11 (H=0.20M)</v>
          </cell>
          <cell r="C1072" t="str">
            <v>und</v>
          </cell>
          <cell r="D1072">
            <v>1</v>
          </cell>
          <cell r="E1072" t="str">
            <v>Area cad=</v>
          </cell>
          <cell r="F1072">
            <v>16.39</v>
          </cell>
          <cell r="G1072">
            <v>8.33</v>
          </cell>
          <cell r="H1072">
            <v>136.52870000000001</v>
          </cell>
        </row>
        <row r="1073">
          <cell r="B1073" t="str">
            <v>Losa tipo LA-12 (H=0.20M)</v>
          </cell>
          <cell r="C1073" t="str">
            <v>und</v>
          </cell>
          <cell r="D1073">
            <v>1</v>
          </cell>
          <cell r="E1073" t="str">
            <v>Area cad=</v>
          </cell>
          <cell r="F1073">
            <v>16.39</v>
          </cell>
          <cell r="G1073">
            <v>8.33</v>
          </cell>
          <cell r="H1073">
            <v>136.52870000000001</v>
          </cell>
        </row>
        <row r="1074">
          <cell r="B1074" t="str">
            <v>Losa tipo LA-13 (H=0.20M)</v>
          </cell>
          <cell r="C1074" t="str">
            <v>und</v>
          </cell>
          <cell r="D1074">
            <v>1</v>
          </cell>
          <cell r="E1074" t="str">
            <v>Area cad=</v>
          </cell>
          <cell r="F1074">
            <v>16.39</v>
          </cell>
          <cell r="G1074">
            <v>8.33</v>
          </cell>
          <cell r="H1074">
            <v>136.52870000000001</v>
          </cell>
        </row>
        <row r="1075">
          <cell r="B1075" t="str">
            <v>Losa tipo LA-14 (H=0.20M)</v>
          </cell>
          <cell r="C1075" t="str">
            <v>und</v>
          </cell>
          <cell r="D1075">
            <v>1</v>
          </cell>
          <cell r="E1075" t="str">
            <v>Area cad=</v>
          </cell>
          <cell r="F1075">
            <v>11.815</v>
          </cell>
          <cell r="G1075">
            <v>8.33</v>
          </cell>
          <cell r="H1075">
            <v>98.418949999999995</v>
          </cell>
        </row>
        <row r="1076">
          <cell r="B1076" t="str">
            <v>Losa tipo LA-15 (H=0.20M)</v>
          </cell>
          <cell r="C1076" t="str">
            <v>und</v>
          </cell>
          <cell r="D1076">
            <v>1</v>
          </cell>
          <cell r="E1076" t="str">
            <v>Area cad=</v>
          </cell>
          <cell r="F1076">
            <v>12.013</v>
          </cell>
          <cell r="G1076">
            <v>8.33</v>
          </cell>
          <cell r="H1076">
            <v>100.06829</v>
          </cell>
        </row>
        <row r="1077">
          <cell r="B1077" t="str">
            <v>Losa tipo LA-16 (H=0.20M)</v>
          </cell>
          <cell r="C1077" t="str">
            <v>und</v>
          </cell>
          <cell r="D1077">
            <v>1</v>
          </cell>
          <cell r="E1077" t="str">
            <v>Area cad=</v>
          </cell>
          <cell r="F1077">
            <v>19.170000000000002</v>
          </cell>
          <cell r="G1077">
            <v>8.33</v>
          </cell>
          <cell r="H1077">
            <v>159.68610000000001</v>
          </cell>
        </row>
        <row r="1078">
          <cell r="B1078" t="str">
            <v>Losa tipo LA-17 (H=0.20M)</v>
          </cell>
          <cell r="C1078" t="str">
            <v>und</v>
          </cell>
          <cell r="D1078">
            <v>1</v>
          </cell>
          <cell r="E1078" t="str">
            <v>Area cad=</v>
          </cell>
          <cell r="F1078">
            <v>18.207000000000001</v>
          </cell>
          <cell r="G1078">
            <v>8.33</v>
          </cell>
          <cell r="H1078">
            <v>151.66431</v>
          </cell>
        </row>
        <row r="1079">
          <cell r="B1079" t="str">
            <v>Losa tipo LA-18 (H=0.20M)</v>
          </cell>
          <cell r="C1079" t="str">
            <v>und</v>
          </cell>
          <cell r="D1079">
            <v>1</v>
          </cell>
          <cell r="E1079" t="str">
            <v>Area cad=</v>
          </cell>
          <cell r="F1079">
            <v>18.213000000000001</v>
          </cell>
          <cell r="G1079">
            <v>8.33</v>
          </cell>
          <cell r="H1079">
            <v>151.71429000000001</v>
          </cell>
        </row>
        <row r="1080">
          <cell r="B1080" t="str">
            <v>Losa tipo LA-19 (H=0.20M)</v>
          </cell>
          <cell r="C1080" t="str">
            <v>und</v>
          </cell>
          <cell r="D1080">
            <v>1</v>
          </cell>
          <cell r="E1080" t="str">
            <v>Area cad=</v>
          </cell>
          <cell r="F1080">
            <v>17.675999999999998</v>
          </cell>
          <cell r="G1080">
            <v>8.33</v>
          </cell>
          <cell r="H1080">
            <v>147.24107999999998</v>
          </cell>
        </row>
        <row r="1081">
          <cell r="B1081" t="str">
            <v>Losa tipo LA-20 (H=0.20M)</v>
          </cell>
          <cell r="C1081" t="str">
            <v>und</v>
          </cell>
          <cell r="D1081">
            <v>1</v>
          </cell>
          <cell r="E1081" t="str">
            <v>Area cad=</v>
          </cell>
          <cell r="F1081">
            <v>17.867999999999999</v>
          </cell>
          <cell r="G1081">
            <v>8.33</v>
          </cell>
          <cell r="H1081">
            <v>148.84044</v>
          </cell>
        </row>
        <row r="1082">
          <cell r="B1082" t="str">
            <v>Losa tipo LA-21 (H=0.20M)</v>
          </cell>
          <cell r="C1082" t="str">
            <v>und</v>
          </cell>
          <cell r="D1082">
            <v>1</v>
          </cell>
          <cell r="E1082" t="str">
            <v>Area cad=</v>
          </cell>
          <cell r="F1082">
            <v>18.370999999999999</v>
          </cell>
          <cell r="G1082">
            <v>8.33</v>
          </cell>
          <cell r="H1082">
            <v>153.03043</v>
          </cell>
        </row>
        <row r="1083">
          <cell r="B1083" t="str">
            <v>Losa tipo LA-22 (H=0.20M)</v>
          </cell>
          <cell r="C1083" t="str">
            <v>und</v>
          </cell>
          <cell r="D1083">
            <v>1</v>
          </cell>
          <cell r="E1083" t="str">
            <v>Area cad=</v>
          </cell>
          <cell r="F1083">
            <v>18.425000000000001</v>
          </cell>
          <cell r="G1083">
            <v>8.33</v>
          </cell>
          <cell r="H1083">
            <v>153.48025000000001</v>
          </cell>
        </row>
        <row r="1084">
          <cell r="B1084" t="str">
            <v>Losa tipo LA-23 (H=0.20M)</v>
          </cell>
          <cell r="C1084" t="str">
            <v>und</v>
          </cell>
          <cell r="D1084">
            <v>1</v>
          </cell>
          <cell r="E1084" t="str">
            <v>Area cad=</v>
          </cell>
          <cell r="F1084">
            <v>18.373000000000001</v>
          </cell>
          <cell r="G1084">
            <v>8.33</v>
          </cell>
          <cell r="H1084">
            <v>153.04709</v>
          </cell>
        </row>
        <row r="1085">
          <cell r="B1085" t="str">
            <v>Losa tipo LA-24 (H=0.20M)</v>
          </cell>
          <cell r="C1085" t="str">
            <v>und</v>
          </cell>
          <cell r="D1085">
            <v>1</v>
          </cell>
          <cell r="E1085" t="str">
            <v>Area cad=</v>
          </cell>
          <cell r="F1085">
            <v>18.931999999999999</v>
          </cell>
          <cell r="G1085">
            <v>8.33</v>
          </cell>
          <cell r="H1085">
            <v>157.70355999999998</v>
          </cell>
        </row>
        <row r="1086">
          <cell r="B1086" t="str">
            <v>Losa tipo LA-25 (H=0.20M)</v>
          </cell>
          <cell r="C1086" t="str">
            <v>und</v>
          </cell>
          <cell r="D1086">
            <v>1</v>
          </cell>
          <cell r="E1086" t="str">
            <v>Area cad=</v>
          </cell>
          <cell r="F1086">
            <v>18.742999999999999</v>
          </cell>
          <cell r="G1086">
            <v>8.33</v>
          </cell>
          <cell r="H1086">
            <v>156.12918999999999</v>
          </cell>
        </row>
        <row r="1089">
          <cell r="A1089" t="str">
            <v>05.13.04</v>
          </cell>
          <cell r="B1089" t="str">
            <v>ACERO fy=4200 kg/cm2 GRADO 60 EN LOSA ALIGERADA UNIDIRECCIONAL</v>
          </cell>
        </row>
        <row r="1091">
          <cell r="B1091" t="str">
            <v>1º PISO,MEZANINE,2º PISO</v>
          </cell>
          <cell r="C1091" t="str">
            <v>Kg</v>
          </cell>
          <cell r="D1091">
            <v>1</v>
          </cell>
          <cell r="E1091">
            <v>7867</v>
          </cell>
          <cell r="H1091">
            <v>7867</v>
          </cell>
          <cell r="I1091">
            <v>7867</v>
          </cell>
        </row>
        <row r="1095">
          <cell r="A1095" t="str">
            <v>05.14.00</v>
          </cell>
          <cell r="B1095" t="str">
            <v>LOSAS ALIGERADAS BIDIERECCIONAL</v>
          </cell>
        </row>
        <row r="1096">
          <cell r="A1096" t="str">
            <v>05.14.01</v>
          </cell>
          <cell r="B1096" t="str">
            <v>CONCRETO EN LOSAS ALIGERADAS BIDIRECCIONAL f'c=210 kg/cm2</v>
          </cell>
          <cell r="C1096" t="str">
            <v>m3</v>
          </cell>
          <cell r="I1096">
            <v>255.1292</v>
          </cell>
        </row>
        <row r="1097">
          <cell r="B1097" t="str">
            <v>1º PISO</v>
          </cell>
        </row>
        <row r="1098">
          <cell r="B1098" t="str">
            <v>Losa tipo LAB-1</v>
          </cell>
          <cell r="C1098" t="str">
            <v>m3</v>
          </cell>
          <cell r="D1098">
            <v>1</v>
          </cell>
          <cell r="E1098" t="str">
            <v>Area cad=</v>
          </cell>
          <cell r="F1098">
            <v>63.703000000000003</v>
          </cell>
          <cell r="G1098">
            <v>0.13600000000000001</v>
          </cell>
          <cell r="H1098">
            <v>8.6636080000000018</v>
          </cell>
        </row>
        <row r="1099">
          <cell r="B1099" t="str">
            <v>Losa tipo LAB-2</v>
          </cell>
          <cell r="C1099" t="str">
            <v>m3</v>
          </cell>
          <cell r="D1099">
            <v>1</v>
          </cell>
          <cell r="E1099" t="str">
            <v>Area cad=</v>
          </cell>
          <cell r="F1099">
            <v>70.885999999999996</v>
          </cell>
          <cell r="G1099">
            <v>0.13600000000000001</v>
          </cell>
          <cell r="H1099">
            <v>9.6404960000000006</v>
          </cell>
        </row>
        <row r="1100">
          <cell r="B1100" t="str">
            <v>Losa tipo LAB-3</v>
          </cell>
          <cell r="C1100" t="str">
            <v>m3</v>
          </cell>
          <cell r="D1100">
            <v>1</v>
          </cell>
          <cell r="E1100" t="str">
            <v>Area cad=</v>
          </cell>
          <cell r="F1100">
            <v>70.679000000000002</v>
          </cell>
          <cell r="G1100">
            <v>0.13600000000000001</v>
          </cell>
          <cell r="H1100">
            <v>9.6123440000000002</v>
          </cell>
        </row>
        <row r="1101">
          <cell r="B1101" t="str">
            <v>Losa tipo LAB-4</v>
          </cell>
          <cell r="C1101" t="str">
            <v>m3</v>
          </cell>
          <cell r="D1101">
            <v>1</v>
          </cell>
          <cell r="E1101" t="str">
            <v>Area cad=</v>
          </cell>
          <cell r="F1101">
            <v>63.793000000000006</v>
          </cell>
          <cell r="G1101">
            <v>0.13600000000000001</v>
          </cell>
          <cell r="H1101">
            <v>8.675848000000002</v>
          </cell>
        </row>
        <row r="1102">
          <cell r="B1102" t="str">
            <v>Losa tipo LAB-5</v>
          </cell>
          <cell r="C1102" t="str">
            <v>m3</v>
          </cell>
          <cell r="D1102">
            <v>2</v>
          </cell>
          <cell r="E1102" t="str">
            <v>Area cad=</v>
          </cell>
          <cell r="F1102">
            <v>74.921999999999997</v>
          </cell>
          <cell r="G1102">
            <v>0.13600000000000001</v>
          </cell>
          <cell r="H1102">
            <v>20.378784</v>
          </cell>
        </row>
        <row r="1103">
          <cell r="B1103" t="str">
            <v>Losa tipo LAB-6</v>
          </cell>
          <cell r="C1103" t="str">
            <v>m3</v>
          </cell>
          <cell r="D1103">
            <v>2</v>
          </cell>
          <cell r="E1103" t="str">
            <v>Area cad=</v>
          </cell>
          <cell r="F1103">
            <v>48.995000000000005</v>
          </cell>
          <cell r="G1103">
            <v>0.13600000000000001</v>
          </cell>
          <cell r="H1103">
            <v>13.326640000000003</v>
          </cell>
        </row>
        <row r="1104">
          <cell r="B1104" t="str">
            <v>Losa tipo LAB-7</v>
          </cell>
          <cell r="C1104" t="str">
            <v>m3</v>
          </cell>
          <cell r="D1104">
            <v>1</v>
          </cell>
          <cell r="E1104" t="str">
            <v>Area cad=</v>
          </cell>
          <cell r="F1104">
            <v>58.308999999999997</v>
          </cell>
          <cell r="G1104">
            <v>0.13600000000000001</v>
          </cell>
          <cell r="H1104">
            <v>7.9300240000000004</v>
          </cell>
        </row>
        <row r="1105">
          <cell r="B1105" t="str">
            <v>Losa tipo LAB-8</v>
          </cell>
          <cell r="C1105" t="str">
            <v>m3</v>
          </cell>
          <cell r="D1105">
            <v>4</v>
          </cell>
          <cell r="E1105" t="str">
            <v>Area cad=</v>
          </cell>
          <cell r="F1105">
            <v>66.686999999999998</v>
          </cell>
          <cell r="G1105">
            <v>0.13600000000000001</v>
          </cell>
          <cell r="H1105">
            <v>36.277728000000003</v>
          </cell>
        </row>
        <row r="1106">
          <cell r="B1106" t="str">
            <v>Losa tipo LAB-9</v>
          </cell>
          <cell r="C1106" t="str">
            <v>m3</v>
          </cell>
          <cell r="D1106">
            <v>2</v>
          </cell>
          <cell r="E1106" t="str">
            <v>Area cad=</v>
          </cell>
          <cell r="F1106">
            <v>64.632999999999996</v>
          </cell>
          <cell r="G1106">
            <v>0.13600000000000001</v>
          </cell>
          <cell r="H1106">
            <v>17.580176000000002</v>
          </cell>
        </row>
        <row r="1107">
          <cell r="B1107" t="str">
            <v>Losa tipo LAB-10</v>
          </cell>
          <cell r="C1107" t="str">
            <v>m3</v>
          </cell>
          <cell r="D1107">
            <v>1</v>
          </cell>
          <cell r="E1107" t="str">
            <v>Area cad=</v>
          </cell>
          <cell r="F1107">
            <v>64.415999999999997</v>
          </cell>
          <cell r="G1107">
            <v>0.13600000000000001</v>
          </cell>
          <cell r="H1107">
            <v>8.7605760000000004</v>
          </cell>
        </row>
        <row r="1108">
          <cell r="B1108" t="str">
            <v>Losa tipo LAB-11</v>
          </cell>
          <cell r="C1108" t="str">
            <v>m3</v>
          </cell>
          <cell r="D1108">
            <v>1</v>
          </cell>
          <cell r="E1108" t="str">
            <v>Area cad=</v>
          </cell>
          <cell r="F1108">
            <v>64.415999999999997</v>
          </cell>
          <cell r="G1108">
            <v>0.13600000000000001</v>
          </cell>
          <cell r="H1108">
            <v>8.7605760000000004</v>
          </cell>
        </row>
        <row r="1109">
          <cell r="B1109" t="str">
            <v>Losa tipo LAB-12</v>
          </cell>
          <cell r="C1109" t="str">
            <v>m3</v>
          </cell>
          <cell r="D1109">
            <v>1</v>
          </cell>
          <cell r="E1109" t="str">
            <v>Area cad=</v>
          </cell>
          <cell r="F1109">
            <v>58.337000000000003</v>
          </cell>
          <cell r="G1109">
            <v>0.13600000000000001</v>
          </cell>
          <cell r="H1109">
            <v>7.9338320000000007</v>
          </cell>
        </row>
        <row r="1110">
          <cell r="B1110" t="str">
            <v>Losa tipo LAB-13</v>
          </cell>
          <cell r="C1110" t="str">
            <v>m3</v>
          </cell>
          <cell r="D1110">
            <v>1</v>
          </cell>
          <cell r="E1110" t="str">
            <v>Area cad=</v>
          </cell>
          <cell r="F1110">
            <v>70.733000000000004</v>
          </cell>
          <cell r="G1110">
            <v>0.13600000000000001</v>
          </cell>
          <cell r="H1110">
            <v>9.6196880000000018</v>
          </cell>
        </row>
        <row r="1111">
          <cell r="B1111" t="str">
            <v>Losa tipo LAB-14</v>
          </cell>
          <cell r="C1111" t="str">
            <v>m3</v>
          </cell>
          <cell r="D1111">
            <v>1</v>
          </cell>
          <cell r="E1111" t="str">
            <v>Area cad=</v>
          </cell>
          <cell r="F1111">
            <v>70.644000000000005</v>
          </cell>
          <cell r="G1111">
            <v>0.13600000000000001</v>
          </cell>
          <cell r="H1111">
            <v>9.607584000000001</v>
          </cell>
        </row>
        <row r="1112">
          <cell r="B1112" t="str">
            <v>Losa tipo LAB-15</v>
          </cell>
          <cell r="C1112" t="str">
            <v>m3</v>
          </cell>
          <cell r="D1112">
            <v>1</v>
          </cell>
          <cell r="E1112" t="str">
            <v>Area cad=</v>
          </cell>
          <cell r="F1112">
            <v>68.406000000000006</v>
          </cell>
          <cell r="G1112">
            <v>0.13600000000000001</v>
          </cell>
          <cell r="H1112">
            <v>9.3032160000000008</v>
          </cell>
        </row>
        <row r="1113">
          <cell r="B1113" t="str">
            <v>Losa tipo LAB-16</v>
          </cell>
          <cell r="C1113" t="str">
            <v>m3</v>
          </cell>
          <cell r="D1113">
            <v>1</v>
          </cell>
          <cell r="E1113" t="str">
            <v>Area cad=</v>
          </cell>
          <cell r="F1113">
            <v>68.879000000000005</v>
          </cell>
          <cell r="G1113">
            <v>0.13600000000000001</v>
          </cell>
          <cell r="H1113">
            <v>9.3675440000000005</v>
          </cell>
        </row>
        <row r="1114">
          <cell r="B1114" t="str">
            <v>Losa tipo LAB-17</v>
          </cell>
          <cell r="C1114" t="str">
            <v>m3</v>
          </cell>
          <cell r="D1114">
            <v>1</v>
          </cell>
          <cell r="E1114" t="str">
            <v>Area cad=</v>
          </cell>
          <cell r="F1114">
            <v>70.536999999999992</v>
          </cell>
          <cell r="G1114">
            <v>0.13600000000000001</v>
          </cell>
          <cell r="H1114">
            <v>9.5930319999999991</v>
          </cell>
        </row>
        <row r="1115">
          <cell r="B1115" t="str">
            <v>Losa tipo LAB-18</v>
          </cell>
          <cell r="C1115" t="str">
            <v>m3</v>
          </cell>
          <cell r="D1115">
            <v>1</v>
          </cell>
          <cell r="E1115" t="str">
            <v>Area cad=</v>
          </cell>
          <cell r="F1115">
            <v>74.231999999999999</v>
          </cell>
          <cell r="G1115">
            <v>0.13600000000000001</v>
          </cell>
          <cell r="H1115">
            <v>10.095552000000001</v>
          </cell>
        </row>
        <row r="1116">
          <cell r="B1116" t="str">
            <v>Losa tipo LAB-19</v>
          </cell>
          <cell r="C1116" t="str">
            <v>m3</v>
          </cell>
          <cell r="D1116">
            <v>1</v>
          </cell>
          <cell r="E1116" t="str">
            <v>Area cad=</v>
          </cell>
          <cell r="F1116">
            <v>70.644999999999996</v>
          </cell>
          <cell r="G1116">
            <v>0.13600000000000001</v>
          </cell>
          <cell r="H1116">
            <v>9.6077200000000005</v>
          </cell>
        </row>
        <row r="1117">
          <cell r="B1117" t="str">
            <v>Losa tipo LAB-20</v>
          </cell>
          <cell r="C1117" t="str">
            <v>m3</v>
          </cell>
          <cell r="D1117">
            <v>1</v>
          </cell>
          <cell r="E1117" t="str">
            <v>Area cad=</v>
          </cell>
          <cell r="F1117">
            <v>72.959999999999994</v>
          </cell>
          <cell r="G1117">
            <v>0.13600000000000001</v>
          </cell>
          <cell r="H1117">
            <v>9.9225600000000007</v>
          </cell>
        </row>
        <row r="1118">
          <cell r="B1118" t="str">
            <v>Losa tipo LAB-21</v>
          </cell>
          <cell r="C1118" t="str">
            <v>m3</v>
          </cell>
          <cell r="D1118">
            <v>1</v>
          </cell>
          <cell r="E1118" t="str">
            <v>Area cad=</v>
          </cell>
          <cell r="F1118">
            <v>66.369</v>
          </cell>
          <cell r="G1118">
            <v>0.13600000000000001</v>
          </cell>
          <cell r="H1118">
            <v>9.0261840000000007</v>
          </cell>
        </row>
        <row r="1119">
          <cell r="B1119" t="str">
            <v>Losa tipo LAB-22</v>
          </cell>
          <cell r="C1119" t="str">
            <v>m3</v>
          </cell>
          <cell r="D1119">
            <v>1</v>
          </cell>
          <cell r="E1119" t="str">
            <v>Area cad=</v>
          </cell>
          <cell r="F1119">
            <v>55.641999999999996</v>
          </cell>
          <cell r="G1119">
            <v>0.13600000000000001</v>
          </cell>
          <cell r="H1119">
            <v>7.5673120000000003</v>
          </cell>
        </row>
        <row r="1120">
          <cell r="B1120" t="str">
            <v>Losa tipo LAB-23</v>
          </cell>
          <cell r="C1120" t="str">
            <v>m3</v>
          </cell>
          <cell r="D1120">
            <v>1</v>
          </cell>
          <cell r="E1120" t="str">
            <v>Area cad=</v>
          </cell>
          <cell r="F1120">
            <v>28.515999999999998</v>
          </cell>
          <cell r="G1120">
            <v>0.13600000000000001</v>
          </cell>
          <cell r="H1120">
            <v>3.8781759999999998</v>
          </cell>
        </row>
        <row r="1122">
          <cell r="A1122" t="str">
            <v>05.14.02</v>
          </cell>
          <cell r="B1122" t="str">
            <v>ENCOFRADO Y DESENCOFRADO EN LOSAS ALIGERADAS BIDIRECCIONAL</v>
          </cell>
          <cell r="E1122" t="str">
            <v>Area (m2)</v>
          </cell>
          <cell r="I1122">
            <v>1875.9499999999998</v>
          </cell>
        </row>
        <row r="1123">
          <cell r="B1123" t="str">
            <v>1º PISO</v>
          </cell>
        </row>
        <row r="1124">
          <cell r="B1124" t="str">
            <v>Losa tipo LAB-1</v>
          </cell>
          <cell r="C1124" t="str">
            <v>m2</v>
          </cell>
          <cell r="D1124">
            <v>1</v>
          </cell>
          <cell r="E1124" t="str">
            <v>Area cad=</v>
          </cell>
          <cell r="F1124">
            <v>63.703000000000003</v>
          </cell>
          <cell r="H1124">
            <v>63.703000000000003</v>
          </cell>
        </row>
        <row r="1125">
          <cell r="B1125" t="str">
            <v>Losa tipo LAB-2</v>
          </cell>
          <cell r="C1125" t="str">
            <v>m2</v>
          </cell>
          <cell r="D1125">
            <v>1</v>
          </cell>
          <cell r="E1125" t="str">
            <v>Area cad=</v>
          </cell>
          <cell r="F1125">
            <v>70.885999999999996</v>
          </cell>
          <cell r="H1125">
            <v>70.885999999999996</v>
          </cell>
        </row>
        <row r="1126">
          <cell r="B1126" t="str">
            <v>Losa tipo LAB-3</v>
          </cell>
          <cell r="C1126" t="str">
            <v>m2</v>
          </cell>
          <cell r="D1126">
            <v>1</v>
          </cell>
          <cell r="E1126" t="str">
            <v>Area cad=</v>
          </cell>
          <cell r="F1126">
            <v>70.679000000000002</v>
          </cell>
          <cell r="H1126">
            <v>70.679000000000002</v>
          </cell>
        </row>
        <row r="1127">
          <cell r="B1127" t="str">
            <v>Losa tipo LAB-4</v>
          </cell>
          <cell r="C1127" t="str">
            <v>m2</v>
          </cell>
          <cell r="D1127">
            <v>1</v>
          </cell>
          <cell r="E1127" t="str">
            <v>Area cad=</v>
          </cell>
          <cell r="F1127">
            <v>63.793000000000006</v>
          </cell>
          <cell r="H1127">
            <v>63.793000000000006</v>
          </cell>
        </row>
        <row r="1128">
          <cell r="B1128" t="str">
            <v>Losa tipo LAB-5</v>
          </cell>
          <cell r="C1128" t="str">
            <v>m2</v>
          </cell>
          <cell r="D1128">
            <v>2</v>
          </cell>
          <cell r="E1128" t="str">
            <v>Area cad=</v>
          </cell>
          <cell r="F1128">
            <v>74.921999999999997</v>
          </cell>
          <cell r="H1128">
            <v>149.84399999999999</v>
          </cell>
        </row>
        <row r="1129">
          <cell r="B1129" t="str">
            <v>Losa tipo LAB-6</v>
          </cell>
          <cell r="C1129" t="str">
            <v>m2</v>
          </cell>
          <cell r="D1129">
            <v>2</v>
          </cell>
          <cell r="E1129" t="str">
            <v>Area cad=</v>
          </cell>
          <cell r="F1129">
            <v>48.995000000000005</v>
          </cell>
          <cell r="H1129">
            <v>97.990000000000009</v>
          </cell>
        </row>
        <row r="1130">
          <cell r="B1130" t="str">
            <v>Losa tipo LAB-7</v>
          </cell>
          <cell r="C1130" t="str">
            <v>m2</v>
          </cell>
          <cell r="D1130">
            <v>1</v>
          </cell>
          <cell r="E1130" t="str">
            <v>Area cad=</v>
          </cell>
          <cell r="F1130">
            <v>58.308999999999997</v>
          </cell>
          <cell r="H1130">
            <v>58.308999999999997</v>
          </cell>
        </row>
        <row r="1131">
          <cell r="B1131" t="str">
            <v>Losa tipo LAB-8</v>
          </cell>
          <cell r="C1131" t="str">
            <v>m2</v>
          </cell>
          <cell r="D1131">
            <v>4</v>
          </cell>
          <cell r="E1131" t="str">
            <v>Area cad=</v>
          </cell>
          <cell r="F1131">
            <v>66.686999999999998</v>
          </cell>
          <cell r="H1131">
            <v>266.74799999999999</v>
          </cell>
        </row>
        <row r="1132">
          <cell r="B1132" t="str">
            <v>Losa tipo LAB-9</v>
          </cell>
          <cell r="C1132" t="str">
            <v>m2</v>
          </cell>
          <cell r="D1132">
            <v>2</v>
          </cell>
          <cell r="E1132" t="str">
            <v>Area cad=</v>
          </cell>
          <cell r="F1132">
            <v>64.632999999999996</v>
          </cell>
          <cell r="H1132">
            <v>129.26599999999999</v>
          </cell>
        </row>
        <row r="1133">
          <cell r="B1133" t="str">
            <v>Losa tipo LAB-10</v>
          </cell>
          <cell r="C1133" t="str">
            <v>m2</v>
          </cell>
          <cell r="D1133">
            <v>1</v>
          </cell>
          <cell r="E1133" t="str">
            <v>Area cad=</v>
          </cell>
          <cell r="F1133">
            <v>64.415999999999997</v>
          </cell>
          <cell r="H1133">
            <v>64.415999999999997</v>
          </cell>
        </row>
        <row r="1134">
          <cell r="B1134" t="str">
            <v>Losa tipo LAB-11</v>
          </cell>
          <cell r="C1134" t="str">
            <v>m2</v>
          </cell>
          <cell r="D1134">
            <v>1</v>
          </cell>
          <cell r="E1134" t="str">
            <v>Area cad=</v>
          </cell>
          <cell r="F1134">
            <v>64.415999999999997</v>
          </cell>
          <cell r="H1134">
            <v>64.415999999999997</v>
          </cell>
        </row>
        <row r="1135">
          <cell r="B1135" t="str">
            <v>Losa tipo LAB-12</v>
          </cell>
          <cell r="C1135" t="str">
            <v>m2</v>
          </cell>
          <cell r="D1135">
            <v>1</v>
          </cell>
          <cell r="E1135" t="str">
            <v>Area cad=</v>
          </cell>
          <cell r="F1135">
            <v>58.337000000000003</v>
          </cell>
          <cell r="H1135">
            <v>58.337000000000003</v>
          </cell>
        </row>
        <row r="1136">
          <cell r="B1136" t="str">
            <v>Losa tipo LAB-13</v>
          </cell>
          <cell r="C1136" t="str">
            <v>m2</v>
          </cell>
          <cell r="D1136">
            <v>1</v>
          </cell>
          <cell r="E1136" t="str">
            <v>Area cad=</v>
          </cell>
          <cell r="F1136">
            <v>70.733000000000004</v>
          </cell>
          <cell r="H1136">
            <v>70.733000000000004</v>
          </cell>
        </row>
        <row r="1137">
          <cell r="B1137" t="str">
            <v>Losa tipo LAB-14</v>
          </cell>
          <cell r="C1137" t="str">
            <v>m2</v>
          </cell>
          <cell r="D1137">
            <v>1</v>
          </cell>
          <cell r="E1137" t="str">
            <v>Area cad=</v>
          </cell>
          <cell r="F1137">
            <v>70.644000000000005</v>
          </cell>
          <cell r="H1137">
            <v>70.644000000000005</v>
          </cell>
        </row>
        <row r="1138">
          <cell r="B1138" t="str">
            <v>Losa tipo LAB-15</v>
          </cell>
          <cell r="C1138" t="str">
            <v>m2</v>
          </cell>
          <cell r="D1138">
            <v>1</v>
          </cell>
          <cell r="E1138" t="str">
            <v>Area cad=</v>
          </cell>
          <cell r="F1138">
            <v>68.406000000000006</v>
          </cell>
          <cell r="H1138">
            <v>68.406000000000006</v>
          </cell>
        </row>
        <row r="1139">
          <cell r="B1139" t="str">
            <v>Losa tipo LAB-16</v>
          </cell>
          <cell r="C1139" t="str">
            <v>m2</v>
          </cell>
          <cell r="D1139">
            <v>1</v>
          </cell>
          <cell r="E1139" t="str">
            <v>Area cad=</v>
          </cell>
          <cell r="F1139">
            <v>68.879000000000005</v>
          </cell>
          <cell r="H1139">
            <v>68.879000000000005</v>
          </cell>
        </row>
        <row r="1140">
          <cell r="B1140" t="str">
            <v>Losa tipo LAB-17</v>
          </cell>
          <cell r="C1140" t="str">
            <v>m2</v>
          </cell>
          <cell r="D1140">
            <v>1</v>
          </cell>
          <cell r="E1140" t="str">
            <v>Area cad=</v>
          </cell>
          <cell r="F1140">
            <v>70.536999999999992</v>
          </cell>
          <cell r="H1140">
            <v>70.536999999999992</v>
          </cell>
        </row>
        <row r="1141">
          <cell r="B1141" t="str">
            <v>Losa tipo LAB-18</v>
          </cell>
          <cell r="C1141" t="str">
            <v>m2</v>
          </cell>
          <cell r="D1141">
            <v>1</v>
          </cell>
          <cell r="E1141" t="str">
            <v>Area cad=</v>
          </cell>
          <cell r="F1141">
            <v>74.231999999999999</v>
          </cell>
          <cell r="H1141">
            <v>74.231999999999999</v>
          </cell>
        </row>
        <row r="1142">
          <cell r="B1142" t="str">
            <v>Losa tipo LAB-19</v>
          </cell>
          <cell r="C1142" t="str">
            <v>m2</v>
          </cell>
          <cell r="D1142">
            <v>1</v>
          </cell>
          <cell r="E1142" t="str">
            <v>Area cad=</v>
          </cell>
          <cell r="F1142">
            <v>70.644999999999996</v>
          </cell>
          <cell r="H1142">
            <v>70.644999999999996</v>
          </cell>
        </row>
        <row r="1143">
          <cell r="B1143" t="str">
            <v>Losa tipo LAB-20</v>
          </cell>
          <cell r="C1143" t="str">
            <v>m2</v>
          </cell>
          <cell r="D1143">
            <v>1</v>
          </cell>
          <cell r="E1143" t="str">
            <v>Area cad=</v>
          </cell>
          <cell r="F1143">
            <v>72.959999999999994</v>
          </cell>
          <cell r="H1143">
            <v>72.959999999999994</v>
          </cell>
        </row>
        <row r="1144">
          <cell r="B1144" t="str">
            <v>Losa tipo LAB-21</v>
          </cell>
          <cell r="C1144" t="str">
            <v>m2</v>
          </cell>
          <cell r="D1144">
            <v>1</v>
          </cell>
          <cell r="E1144" t="str">
            <v>Area cad=</v>
          </cell>
          <cell r="F1144">
            <v>66.369</v>
          </cell>
          <cell r="H1144">
            <v>66.369</v>
          </cell>
        </row>
        <row r="1145">
          <cell r="B1145" t="str">
            <v>Losa tipo LAB-22</v>
          </cell>
          <cell r="C1145" t="str">
            <v>m2</v>
          </cell>
          <cell r="D1145">
            <v>1</v>
          </cell>
          <cell r="E1145" t="str">
            <v>Area cad=</v>
          </cell>
          <cell r="F1145">
            <v>55.641999999999996</v>
          </cell>
          <cell r="H1145">
            <v>55.641999999999996</v>
          </cell>
        </row>
        <row r="1146">
          <cell r="B1146" t="str">
            <v>Losa tipo LAB-23</v>
          </cell>
          <cell r="C1146" t="str">
            <v>m2</v>
          </cell>
          <cell r="D1146">
            <v>1</v>
          </cell>
          <cell r="E1146" t="str">
            <v>Area cad=</v>
          </cell>
          <cell r="F1146">
            <v>28.515999999999998</v>
          </cell>
          <cell r="H1146">
            <v>28.515999999999998</v>
          </cell>
        </row>
        <row r="1148">
          <cell r="A1148" t="str">
            <v>05.14.03</v>
          </cell>
          <cell r="B1148" t="str">
            <v>LADRILLO HUECO DE ARCILLA 15X30X30 cm PARA TECHO ALIGERADO</v>
          </cell>
          <cell r="E1148" t="str">
            <v>Area (m2)</v>
          </cell>
          <cell r="G1148" t="str">
            <v>Ladrillos/m2</v>
          </cell>
          <cell r="I1148">
            <v>14632.409999999998</v>
          </cell>
        </row>
        <row r="1149">
          <cell r="B1149" t="str">
            <v>1º PISO</v>
          </cell>
        </row>
        <row r="1150">
          <cell r="B1150" t="str">
            <v>Losa tipo LAB-1</v>
          </cell>
          <cell r="C1150" t="str">
            <v>und</v>
          </cell>
          <cell r="D1150">
            <v>1</v>
          </cell>
          <cell r="E1150">
            <v>63.703000000000003</v>
          </cell>
          <cell r="G1150">
            <v>7.8</v>
          </cell>
          <cell r="H1150">
            <v>496.88339999999999</v>
          </cell>
        </row>
        <row r="1151">
          <cell r="B1151" t="str">
            <v>Losa tipo LAB-2</v>
          </cell>
          <cell r="C1151" t="str">
            <v>und</v>
          </cell>
          <cell r="D1151">
            <v>1</v>
          </cell>
          <cell r="E1151">
            <v>70.885999999999996</v>
          </cell>
          <cell r="G1151">
            <v>7.8</v>
          </cell>
          <cell r="H1151">
            <v>552.91079999999999</v>
          </cell>
        </row>
        <row r="1152">
          <cell r="B1152" t="str">
            <v>Losa tipo LAB-3</v>
          </cell>
          <cell r="C1152" t="str">
            <v>und</v>
          </cell>
          <cell r="D1152">
            <v>1</v>
          </cell>
          <cell r="E1152">
            <v>70.679000000000002</v>
          </cell>
          <cell r="G1152">
            <v>7.8</v>
          </cell>
          <cell r="H1152">
            <v>551.2962</v>
          </cell>
        </row>
        <row r="1153">
          <cell r="B1153" t="str">
            <v>Losa tipo LAB-4</v>
          </cell>
          <cell r="C1153" t="str">
            <v>und</v>
          </cell>
          <cell r="D1153">
            <v>1</v>
          </cell>
          <cell r="E1153">
            <v>63.793000000000006</v>
          </cell>
          <cell r="G1153">
            <v>7.8</v>
          </cell>
          <cell r="H1153">
            <v>497.58540000000005</v>
          </cell>
        </row>
        <row r="1154">
          <cell r="B1154" t="str">
            <v>Losa tipo LAB-5</v>
          </cell>
          <cell r="C1154" t="str">
            <v>und</v>
          </cell>
          <cell r="D1154">
            <v>2</v>
          </cell>
          <cell r="E1154">
            <v>74.921999999999997</v>
          </cell>
          <cell r="G1154">
            <v>7.8</v>
          </cell>
          <cell r="H1154">
            <v>1168.7831999999999</v>
          </cell>
        </row>
        <row r="1155">
          <cell r="B1155" t="str">
            <v>Losa tipo LAB-6</v>
          </cell>
          <cell r="C1155" t="str">
            <v>und</v>
          </cell>
          <cell r="D1155">
            <v>2</v>
          </cell>
          <cell r="E1155">
            <v>48.995000000000005</v>
          </cell>
          <cell r="G1155">
            <v>7.8</v>
          </cell>
          <cell r="H1155">
            <v>764.322</v>
          </cell>
        </row>
        <row r="1156">
          <cell r="B1156" t="str">
            <v>Losa tipo LAB-7</v>
          </cell>
          <cell r="C1156" t="str">
            <v>und</v>
          </cell>
          <cell r="D1156">
            <v>1</v>
          </cell>
          <cell r="E1156">
            <v>58.308999999999997</v>
          </cell>
          <cell r="G1156">
            <v>7.8</v>
          </cell>
          <cell r="H1156">
            <v>454.81019999999995</v>
          </cell>
        </row>
        <row r="1157">
          <cell r="B1157" t="str">
            <v>Losa tipo LAB-8</v>
          </cell>
          <cell r="C1157" t="str">
            <v>und</v>
          </cell>
          <cell r="D1157">
            <v>4</v>
          </cell>
          <cell r="E1157">
            <v>66.686999999999998</v>
          </cell>
          <cell r="G1157">
            <v>7.8</v>
          </cell>
          <cell r="H1157">
            <v>2080.6343999999999</v>
          </cell>
        </row>
        <row r="1158">
          <cell r="B1158" t="str">
            <v>Losa tipo LAB-9</v>
          </cell>
          <cell r="C1158" t="str">
            <v>und</v>
          </cell>
          <cell r="D1158">
            <v>2</v>
          </cell>
          <cell r="E1158">
            <v>64.632999999999996</v>
          </cell>
          <cell r="G1158">
            <v>7.8</v>
          </cell>
          <cell r="H1158">
            <v>1008.2747999999999</v>
          </cell>
        </row>
        <row r="1159">
          <cell r="B1159" t="str">
            <v>Losa tipo LAB-10</v>
          </cell>
          <cell r="C1159" t="str">
            <v>und</v>
          </cell>
          <cell r="D1159">
            <v>1</v>
          </cell>
          <cell r="E1159">
            <v>64.415999999999997</v>
          </cell>
          <cell r="G1159">
            <v>7.8</v>
          </cell>
          <cell r="H1159">
            <v>502.44479999999999</v>
          </cell>
        </row>
        <row r="1160">
          <cell r="B1160" t="str">
            <v>Losa tipo LAB-11</v>
          </cell>
          <cell r="C1160" t="str">
            <v>und</v>
          </cell>
          <cell r="D1160">
            <v>1</v>
          </cell>
          <cell r="E1160">
            <v>64.415999999999997</v>
          </cell>
          <cell r="G1160">
            <v>7.8</v>
          </cell>
          <cell r="H1160">
            <v>502.44479999999999</v>
          </cell>
        </row>
        <row r="1161">
          <cell r="B1161" t="str">
            <v>Losa tipo LAB-12</v>
          </cell>
          <cell r="C1161" t="str">
            <v>und</v>
          </cell>
          <cell r="D1161">
            <v>1</v>
          </cell>
          <cell r="E1161">
            <v>58.337000000000003</v>
          </cell>
          <cell r="G1161">
            <v>7.8</v>
          </cell>
          <cell r="H1161">
            <v>455.02860000000004</v>
          </cell>
        </row>
        <row r="1162">
          <cell r="B1162" t="str">
            <v>Losa tipo LAB-13</v>
          </cell>
          <cell r="C1162" t="str">
            <v>und</v>
          </cell>
          <cell r="D1162">
            <v>1</v>
          </cell>
          <cell r="E1162">
            <v>70.733000000000004</v>
          </cell>
          <cell r="G1162">
            <v>7.8</v>
          </cell>
          <cell r="H1162">
            <v>551.7174</v>
          </cell>
        </row>
        <row r="1163">
          <cell r="B1163" t="str">
            <v>Losa tipo LAB-14</v>
          </cell>
          <cell r="C1163" t="str">
            <v>und</v>
          </cell>
          <cell r="D1163">
            <v>1</v>
          </cell>
          <cell r="E1163">
            <v>70.644000000000005</v>
          </cell>
          <cell r="G1163">
            <v>7.8</v>
          </cell>
          <cell r="H1163">
            <v>551.02319999999997</v>
          </cell>
        </row>
        <row r="1164">
          <cell r="B1164" t="str">
            <v>Losa tipo LAB-15</v>
          </cell>
          <cell r="C1164" t="str">
            <v>und</v>
          </cell>
          <cell r="D1164">
            <v>1</v>
          </cell>
          <cell r="E1164">
            <v>68.406000000000006</v>
          </cell>
          <cell r="G1164">
            <v>7.8</v>
          </cell>
          <cell r="H1164">
            <v>533.56680000000006</v>
          </cell>
        </row>
        <row r="1165">
          <cell r="B1165" t="str">
            <v>Losa tipo LAB-16</v>
          </cell>
          <cell r="C1165" t="str">
            <v>und</v>
          </cell>
          <cell r="D1165">
            <v>1</v>
          </cell>
          <cell r="E1165">
            <v>68.879000000000005</v>
          </cell>
          <cell r="G1165">
            <v>7.8</v>
          </cell>
          <cell r="H1165">
            <v>537.25620000000004</v>
          </cell>
        </row>
        <row r="1166">
          <cell r="B1166" t="str">
            <v>Losa tipo LAB-17</v>
          </cell>
          <cell r="C1166" t="str">
            <v>und</v>
          </cell>
          <cell r="D1166">
            <v>1</v>
          </cell>
          <cell r="E1166">
            <v>70.536999999999992</v>
          </cell>
          <cell r="G1166">
            <v>7.8</v>
          </cell>
          <cell r="H1166">
            <v>550.18859999999995</v>
          </cell>
        </row>
        <row r="1167">
          <cell r="B1167" t="str">
            <v>Losa tipo LAB-18</v>
          </cell>
          <cell r="C1167" t="str">
            <v>und</v>
          </cell>
          <cell r="D1167">
            <v>1</v>
          </cell>
          <cell r="E1167">
            <v>74.231999999999999</v>
          </cell>
          <cell r="G1167">
            <v>7.8</v>
          </cell>
          <cell r="H1167">
            <v>579.00959999999998</v>
          </cell>
        </row>
        <row r="1168">
          <cell r="B1168" t="str">
            <v>Losa tipo LAB-19</v>
          </cell>
          <cell r="C1168" t="str">
            <v>und</v>
          </cell>
          <cell r="D1168">
            <v>1</v>
          </cell>
          <cell r="E1168">
            <v>70.644999999999996</v>
          </cell>
          <cell r="G1168">
            <v>7.8</v>
          </cell>
          <cell r="H1168">
            <v>551.03099999999995</v>
          </cell>
        </row>
        <row r="1169">
          <cell r="B1169" t="str">
            <v>Losa tipo LAB-20</v>
          </cell>
          <cell r="C1169" t="str">
            <v>und</v>
          </cell>
          <cell r="D1169">
            <v>1</v>
          </cell>
          <cell r="E1169">
            <v>72.959999999999994</v>
          </cell>
          <cell r="G1169">
            <v>7.8</v>
          </cell>
          <cell r="H1169">
            <v>569.08799999999997</v>
          </cell>
        </row>
        <row r="1170">
          <cell r="B1170" t="str">
            <v>Losa tipo LAB-21</v>
          </cell>
          <cell r="C1170" t="str">
            <v>und</v>
          </cell>
          <cell r="D1170">
            <v>1</v>
          </cell>
          <cell r="E1170">
            <v>66.369</v>
          </cell>
          <cell r="G1170">
            <v>7.8</v>
          </cell>
          <cell r="H1170">
            <v>517.67819999999995</v>
          </cell>
        </row>
        <row r="1171">
          <cell r="B1171" t="str">
            <v>Losa tipo LAB-22</v>
          </cell>
          <cell r="C1171" t="str">
            <v>und</v>
          </cell>
          <cell r="D1171">
            <v>1</v>
          </cell>
          <cell r="E1171">
            <v>55.641999999999996</v>
          </cell>
          <cell r="G1171">
            <v>7.8</v>
          </cell>
          <cell r="H1171">
            <v>434.00759999999997</v>
          </cell>
        </row>
        <row r="1172">
          <cell r="B1172" t="str">
            <v>Losa tipo LAB-23</v>
          </cell>
          <cell r="C1172" t="str">
            <v>und</v>
          </cell>
          <cell r="D1172">
            <v>1</v>
          </cell>
          <cell r="E1172">
            <v>28.515999999999998</v>
          </cell>
          <cell r="G1172">
            <v>7.8</v>
          </cell>
          <cell r="H1172">
            <v>222.42479999999998</v>
          </cell>
        </row>
        <row r="1174">
          <cell r="A1174" t="str">
            <v>05.14.04</v>
          </cell>
          <cell r="B1174" t="str">
            <v>ACERO fy=4200 kg/cm2 GRADO 60 en LOSAS ALIGERADAS BIDIRECCIONAL</v>
          </cell>
        </row>
        <row r="1175">
          <cell r="B1175" t="str">
            <v>1º PISO</v>
          </cell>
          <cell r="C1175" t="str">
            <v>Kg</v>
          </cell>
          <cell r="D1175">
            <v>1</v>
          </cell>
          <cell r="E1175">
            <v>14878</v>
          </cell>
          <cell r="H1175">
            <v>14878</v>
          </cell>
          <cell r="I1175">
            <v>14878</v>
          </cell>
        </row>
        <row r="1177">
          <cell r="A1177" t="str">
            <v>05.17.00</v>
          </cell>
          <cell r="B1177" t="str">
            <v>RIA (FOSO DE AGUA)</v>
          </cell>
          <cell r="C1177" t="str">
            <v>m2</v>
          </cell>
          <cell r="D1177">
            <v>1</v>
          </cell>
          <cell r="E1177" t="str">
            <v>Area CAD</v>
          </cell>
          <cell r="F1177">
            <v>14.5</v>
          </cell>
          <cell r="H1177">
            <v>14.5</v>
          </cell>
          <cell r="I1177">
            <v>14.5</v>
          </cell>
        </row>
        <row r="1178">
          <cell r="A1178" t="str">
            <v>05.17.01</v>
          </cell>
          <cell r="B1178" t="str">
            <v>CONCRETO EN FOSO DE AGUA F'C=210 KG/CM2</v>
          </cell>
        </row>
        <row r="1179">
          <cell r="B1179" t="str">
            <v>Losa de fondo</v>
          </cell>
          <cell r="C1179" t="str">
            <v>m3</v>
          </cell>
          <cell r="D1179">
            <v>1</v>
          </cell>
          <cell r="E1179">
            <v>4.0999999999999996</v>
          </cell>
          <cell r="F1179">
            <v>3.66</v>
          </cell>
          <cell r="G1179">
            <v>0.15</v>
          </cell>
          <cell r="H1179">
            <v>2.2508999999999997</v>
          </cell>
        </row>
        <row r="1180">
          <cell r="B1180" t="str">
            <v>muro en eje longitudinal</v>
          </cell>
          <cell r="C1180" t="str">
            <v>m3</v>
          </cell>
          <cell r="D1180">
            <v>2</v>
          </cell>
          <cell r="E1180" t="str">
            <v>Area CAD =</v>
          </cell>
          <cell r="F1180">
            <v>3.7</v>
          </cell>
          <cell r="G1180">
            <v>0.2</v>
          </cell>
          <cell r="H1180">
            <v>1.4800000000000002</v>
          </cell>
        </row>
        <row r="1181">
          <cell r="B1181" t="str">
            <v>muro en eje transversal</v>
          </cell>
          <cell r="C1181" t="str">
            <v>m3</v>
          </cell>
          <cell r="D1181">
            <v>1</v>
          </cell>
          <cell r="E1181">
            <v>3.66</v>
          </cell>
          <cell r="F1181">
            <v>0.25</v>
          </cell>
          <cell r="G1181">
            <v>0.85</v>
          </cell>
          <cell r="H1181">
            <v>0.77775000000000005</v>
          </cell>
        </row>
        <row r="1182">
          <cell r="B1182" t="str">
            <v>cimentacion de apoyo</v>
          </cell>
          <cell r="C1182" t="str">
            <v>m3</v>
          </cell>
          <cell r="D1182">
            <v>1</v>
          </cell>
          <cell r="E1182">
            <v>4.0599999999999996</v>
          </cell>
          <cell r="F1182">
            <v>0.35</v>
          </cell>
          <cell r="G1182">
            <v>0.35</v>
          </cell>
          <cell r="H1182">
            <v>0.4973499999999999</v>
          </cell>
          <cell r="I1182">
            <v>5.0060000000000002</v>
          </cell>
        </row>
        <row r="1184">
          <cell r="A1184" t="str">
            <v>05.17.02</v>
          </cell>
          <cell r="B1184" t="str">
            <v xml:space="preserve">ENCOFRADO Y DESENCOFRADO NORMAL EN FOSO DE AGUA </v>
          </cell>
        </row>
        <row r="1185">
          <cell r="B1185" t="str">
            <v>muro en eje longitudinal</v>
          </cell>
          <cell r="C1185" t="str">
            <v>m2</v>
          </cell>
          <cell r="D1185">
            <v>4</v>
          </cell>
          <cell r="E1185" t="str">
            <v>Area CAD =</v>
          </cell>
          <cell r="F1185">
            <v>2.8721999999999999</v>
          </cell>
          <cell r="H1185">
            <v>11.488799999999999</v>
          </cell>
        </row>
        <row r="1186">
          <cell r="B1186" t="str">
            <v>muro en eje transversal</v>
          </cell>
          <cell r="C1186" t="str">
            <v>m2</v>
          </cell>
          <cell r="D1186">
            <v>2</v>
          </cell>
          <cell r="E1186">
            <v>3.81</v>
          </cell>
          <cell r="G1186">
            <v>0.85</v>
          </cell>
          <cell r="H1186">
            <v>6.4770000000000003</v>
          </cell>
          <cell r="I1186">
            <v>17.965800000000002</v>
          </cell>
        </row>
        <row r="1187">
          <cell r="H1187">
            <v>0</v>
          </cell>
        </row>
        <row r="1188">
          <cell r="A1188" t="str">
            <v>05.17.03</v>
          </cell>
          <cell r="B1188" t="str">
            <v>ACERO EN FOSO DE AGUA fy=4200 kg/cm2 GRADO 60</v>
          </cell>
        </row>
        <row r="1189">
          <cell r="B1189" t="str">
            <v>Losa de fondo</v>
          </cell>
          <cell r="F1189" t="str">
            <v>Peso (Kg/m)</v>
          </cell>
        </row>
        <row r="1190">
          <cell r="B1190" t="str">
            <v>Acero longitudinal Ø 3/8"</v>
          </cell>
          <cell r="C1190" t="str">
            <v>kg</v>
          </cell>
          <cell r="D1190">
            <v>15</v>
          </cell>
          <cell r="E1190">
            <v>4.32</v>
          </cell>
          <cell r="F1190">
            <v>0.56000000000000005</v>
          </cell>
          <cell r="H1190">
            <v>36.288000000000011</v>
          </cell>
        </row>
        <row r="1191">
          <cell r="B1191" t="str">
            <v>Acero transversal Ø 3/8"</v>
          </cell>
          <cell r="C1191" t="str">
            <v>kg</v>
          </cell>
          <cell r="D1191">
            <v>17</v>
          </cell>
          <cell r="E1191">
            <v>4.12</v>
          </cell>
          <cell r="F1191">
            <v>0.56000000000000005</v>
          </cell>
          <cell r="H1191">
            <v>39.222400000000007</v>
          </cell>
        </row>
        <row r="1192">
          <cell r="B1192" t="str">
            <v>muros en ejes longitudinales</v>
          </cell>
        </row>
        <row r="1193">
          <cell r="B1193" t="str">
            <v>Acero longitudinal Ø 3/8"</v>
          </cell>
          <cell r="C1193" t="str">
            <v>kg</v>
          </cell>
          <cell r="D1193">
            <v>2</v>
          </cell>
          <cell r="E1193">
            <v>18.020000000000003</v>
          </cell>
          <cell r="F1193">
            <v>0.56000000000000005</v>
          </cell>
          <cell r="H1193">
            <v>20.182400000000005</v>
          </cell>
        </row>
        <row r="1194">
          <cell r="B1194" t="str">
            <v>Acero transversal Ø 3/8"</v>
          </cell>
          <cell r="C1194" t="str">
            <v>kg</v>
          </cell>
          <cell r="D1194">
            <v>2</v>
          </cell>
          <cell r="E1194">
            <v>15.390000000000002</v>
          </cell>
          <cell r="F1194">
            <v>0.56000000000000005</v>
          </cell>
          <cell r="H1194">
            <v>17.236800000000006</v>
          </cell>
        </row>
        <row r="1195">
          <cell r="B1195" t="str">
            <v>muro en eje transversal</v>
          </cell>
        </row>
        <row r="1196">
          <cell r="B1196" t="str">
            <v>Acero longitudinal Ø 3/8"</v>
          </cell>
          <cell r="C1196" t="str">
            <v>kg</v>
          </cell>
          <cell r="D1196">
            <v>3</v>
          </cell>
          <cell r="E1196">
            <v>4.21</v>
          </cell>
          <cell r="F1196">
            <v>0.56000000000000005</v>
          </cell>
          <cell r="H1196">
            <v>7.0728</v>
          </cell>
        </row>
        <row r="1197">
          <cell r="B1197" t="str">
            <v>Acero transversal Ø 3/8"</v>
          </cell>
          <cell r="C1197" t="str">
            <v>kg</v>
          </cell>
          <cell r="D1197">
            <v>15</v>
          </cell>
          <cell r="E1197">
            <v>0.93</v>
          </cell>
          <cell r="F1197">
            <v>0.56000000000000005</v>
          </cell>
          <cell r="H1197">
            <v>7.8120000000000012</v>
          </cell>
          <cell r="I1197">
            <v>127.81440000000002</v>
          </cell>
        </row>
        <row r="1199">
          <cell r="A1199" t="str">
            <v>05.20.00</v>
          </cell>
          <cell r="B1199" t="str">
            <v>PAVIMENTOS</v>
          </cell>
        </row>
        <row r="1200">
          <cell r="A1200" t="str">
            <v>05.20.01</v>
          </cell>
          <cell r="B1200" t="str">
            <v>IMPRIMACIÓN ASFÁLTICA CON MC-30</v>
          </cell>
          <cell r="C1200" t="str">
            <v>M2</v>
          </cell>
        </row>
        <row r="1211">
          <cell r="A1211" t="str">
            <v>05.20.02</v>
          </cell>
          <cell r="B1211" t="str">
            <v>RIEG0 DE LIGA CON EMULSIÓN CSE- 1H</v>
          </cell>
          <cell r="C1211" t="str">
            <v>M2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DE PROPUESTA"/>
      <sheetName val="Arquitectura"/>
      <sheetName val="Estructuras"/>
      <sheetName val="Electrica"/>
      <sheetName val="Sanitaria"/>
      <sheetName val="Mecanica"/>
      <sheetName val="PU arquitectura"/>
      <sheetName val="pu Estructuras"/>
      <sheetName val="PU electricas"/>
      <sheetName val="PU sanitarias"/>
      <sheetName val="RESUMEN_DE_PROPUESTA"/>
      <sheetName val="PU_arquitectura"/>
      <sheetName val="pu_Estructuras"/>
      <sheetName val="PU_electricas"/>
      <sheetName val="PU_sanitarias"/>
      <sheetName val="puni"/>
      <sheetName val="GENERAL"/>
      <sheetName val="ANALISIS "/>
      <sheetName val="Rec"/>
      <sheetName val="Arq_01"/>
      <sheetName val="Arq_02"/>
      <sheetName val="Partidas_arq"/>
      <sheetName val="Con_Simple"/>
      <sheetName val="Estr_01"/>
      <sheetName val="#¡REF"/>
      <sheetName val="RESUMEN_DE_PROPUESTA4"/>
      <sheetName val="PU_arquitectura4"/>
      <sheetName val="pu_Estructuras4"/>
      <sheetName val="PU_electricas4"/>
      <sheetName val="PU_sanitarias4"/>
      <sheetName val="RESUMEN_DE_PROPUESTA1"/>
      <sheetName val="PU_arquitectura1"/>
      <sheetName val="pu_Estructuras1"/>
      <sheetName val="PU_electricas1"/>
      <sheetName val="PU_sanitarias1"/>
      <sheetName val="RESUMEN_DE_PROPUESTA2"/>
      <sheetName val="PU_arquitectura2"/>
      <sheetName val="pu_Estructuras2"/>
      <sheetName val="PU_electricas2"/>
      <sheetName val="PU_sanitarias2"/>
      <sheetName val="RESUMEN_DE_PROPUESTA3"/>
      <sheetName val="PU_arquitectura3"/>
      <sheetName val="pu_Estructuras3"/>
      <sheetName val="PU_electricas3"/>
      <sheetName val="PU_sanitarias3"/>
      <sheetName val="RESUMEN_DE_PROPUESTA8"/>
      <sheetName val="PU_arquitectura8"/>
      <sheetName val="pu_Estructuras8"/>
      <sheetName val="PU_electricas8"/>
      <sheetName val="PU_sanitarias8"/>
      <sheetName val="RESUMEN_DE_PROPUESTA5"/>
      <sheetName val="PU_arquitectura5"/>
      <sheetName val="pu_Estructuras5"/>
      <sheetName val="PU_electricas5"/>
      <sheetName val="PU_sanitarias5"/>
      <sheetName val="RESUMEN_DE_PROPUESTA6"/>
      <sheetName val="PU_arquitectura6"/>
      <sheetName val="pu_Estructuras6"/>
      <sheetName val="PU_electricas6"/>
      <sheetName val="PU_sanitarias6"/>
      <sheetName val="RESUMEN_DE_PROPUESTA7"/>
      <sheetName val="PU_arquitectura7"/>
      <sheetName val="pu_Estructuras7"/>
      <sheetName val="PU_electricas7"/>
      <sheetName val="PU_sanitarias7"/>
      <sheetName val="RESUMEN_DE_PROPUESTA9"/>
      <sheetName val="PU_arquitectura9"/>
      <sheetName val="pu_Estructuras9"/>
      <sheetName val="PU_electricas9"/>
      <sheetName val="PU_sanitarias9"/>
      <sheetName val="ANALISIS_"/>
      <sheetName val="Salary Schedules"/>
      <sheetName val="ECC"/>
      <sheetName val="Metrados Fabricacion"/>
      <sheetName val="BASES"/>
      <sheetName val="RESUMEN_DE_PROPUESTA10"/>
      <sheetName val="PU_arquitectura10"/>
      <sheetName val="pu_Estructuras10"/>
      <sheetName val="PU_electricas10"/>
      <sheetName val="PU_sanitarias10"/>
      <sheetName val="RESUMEN_DE_PROPUESTA11"/>
      <sheetName val="PU_arquitectura11"/>
      <sheetName val="pu_Estructuras11"/>
      <sheetName val="PU_electricas11"/>
      <sheetName val="PU_sanitarias11"/>
      <sheetName val="ANALISIS_1"/>
      <sheetName val="Liebman 134"/>
      <sheetName val="METRADOS ESTRUCTURAS B-1"/>
      <sheetName val="CONTROL PRESUPUESTAL"/>
      <sheetName val="Contratado"/>
      <sheetName val="Facturado"/>
      <sheetName val="Cotizado"/>
      <sheetName val="Estimacion - CBS"/>
      <sheetName val="Estimacion - Resumen"/>
      <sheetName val="RESUMEN"/>
      <sheetName val="OP."/>
      <sheetName val="Aqr."/>
      <sheetName val="II.SS"/>
      <sheetName val="ESTRUC."/>
      <sheetName val="II.EE"/>
      <sheetName val="GG"/>
      <sheetName val="CONSIDERACIONES"/>
      <sheetName val="Hoja2"/>
      <sheetName val="Programa de Áreas"/>
      <sheetName val="Estimacion - CBS (2)"/>
      <sheetName val="Cartas Recibidas"/>
      <sheetName val="Cartas Enviadas"/>
      <sheetName val="Actas Emitidas"/>
      <sheetName val="Descripción de Subcomponentes"/>
      <sheetName val="Carátula Principal"/>
      <sheetName val="Índice"/>
      <sheetName val="1.0 Car FT"/>
      <sheetName val="1.0 FT"/>
      <sheetName val="2.0 Car RF"/>
      <sheetName val="2.0 RF"/>
      <sheetName val="3.0 Car RE"/>
      <sheetName val="3.0 Res. Ejecutivo"/>
      <sheetName val="4.0 Car P y L"/>
      <sheetName val="4.0 Permisos y Licencias"/>
      <sheetName val="5.0 Car EC"/>
      <sheetName val="5.0 Estado Economico"/>
      <sheetName val="5.1 Car MI"/>
      <sheetName val="5.1 M Inversión"/>
      <sheetName val="5.2 Car CC"/>
      <sheetName val="5.2 FCC"/>
      <sheetName val="6.0 Car EF"/>
      <sheetName val="6.0 Estado Financiero"/>
      <sheetName val="6.1 Car SP"/>
      <sheetName val="6.1. Situacion de pagos"/>
      <sheetName val="6.2 Car G"/>
      <sheetName val="6.2 Garantias"/>
      <sheetName val="7.0 Car PP"/>
      <sheetName val="7.1 Car Diag Gantt"/>
      <sheetName val="7.1 Diag Gantt"/>
      <sheetName val="8.0 Car Curva S "/>
      <sheetName val="8.1 Res-S-Integral"/>
      <sheetName val="8.1 S Integral"/>
      <sheetName val="8.2 S-Contratistas"/>
      <sheetName val="8.3 Equipos"/>
      <sheetName val="9.0 Car CEM"/>
      <sheetName val="9.0 SCEM"/>
      <sheetName val="10.0 Car Procuras"/>
      <sheetName val="10.0 Seg Procu Imp"/>
      <sheetName val="11.0 Car SSOMA"/>
      <sheetName val="10.0 Rep. de Seguridad"/>
      <sheetName val="10.01 Histograma de obra"/>
      <sheetName val="12.0 Car MdC"/>
      <sheetName val="12.0 Matriz de Contacto"/>
      <sheetName val="G"/>
      <sheetName val="ANÁLISIS GG"/>
      <sheetName val="Tuberia"/>
      <sheetName val="Hoja1"/>
      <sheetName val="Damper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Tiraje Mix"/>
      <sheetName val="itemizado"/>
      <sheetName val="AREAS - Chile"/>
      <sheetName val="Tiraje_Mix"/>
      <sheetName val="INDIRECTOS"/>
      <sheetName val="RESUMEN_DE_COTIZACION"/>
      <sheetName val="Avance_financiero"/>
      <sheetName val="BASES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PRECIOS_MATERIALES"/>
      <sheetName val="OBRA_CIVIL"/>
      <sheetName val="ESTRUCTURA_DE_HORMIGON"/>
      <sheetName val="INFRAESTRUCTURA"/>
      <sheetName val="INSTALACION_ELECTRICA"/>
      <sheetName val="Joe_Materiales"/>
      <sheetName val="puni"/>
      <sheetName val="Tiraje_Mix1"/>
      <sheetName val="TCO"/>
      <sheetName val="CCC-VvsM"/>
      <sheetName val="CCC-VENTA"/>
      <sheetName val="CCC-META"/>
      <sheetName val="Utilidad"/>
      <sheetName val="EEPP"/>
      <sheetName val="OOEE"/>
      <sheetName val="DISGREGADO OBRA"/>
      <sheetName val="DISG. Presup. Meta"/>
      <sheetName val="VENTA"/>
      <sheetName val="Áreas"/>
      <sheetName val="#¡REF"/>
      <sheetName val="Partidas"/>
      <sheetName val="Lista Desplegable"/>
      <sheetName val="Factores"/>
      <sheetName val="Terminaciones"/>
      <sheetName val="PAVIMENTOS"/>
      <sheetName val="Alerton"/>
      <sheetName val="Datos"/>
      <sheetName val="Tiraje_Mix6"/>
      <sheetName val="AREAS_-_Chile4"/>
      <sheetName val="Tiraje_Mix2"/>
      <sheetName val="AREAS_-_Chile"/>
      <sheetName val="Tiraje_Mix3"/>
      <sheetName val="AREAS_-_Chile1"/>
      <sheetName val="Tiraje_Mix4"/>
      <sheetName val="AREAS_-_Chile2"/>
      <sheetName val="Tiraje_Mix5"/>
      <sheetName val="AREAS_-_Chile3"/>
      <sheetName val="Tiraje_Mix10"/>
      <sheetName val="AREAS_-_Chile8"/>
      <sheetName val="Tiraje_Mix7"/>
      <sheetName val="AREAS_-_Chile5"/>
      <sheetName val="Tiraje_Mix8"/>
      <sheetName val="AREAS_-_Chile6"/>
      <sheetName val="Tiraje_Mix9"/>
      <sheetName val="AREAS_-_Chile7"/>
      <sheetName val="Tiraje_Mix11"/>
      <sheetName val="AREAS_-_Chile9"/>
      <sheetName val="DISGREGADO_OBRA"/>
      <sheetName val="DISG__Presup__Meta"/>
      <sheetName val="Des"/>
      <sheetName val="FLUJO DE PROVISIONES PEN"/>
      <sheetName val="LISTA DE CAUSAS"/>
      <sheetName val="RESUMEN"/>
      <sheetName val="DATA"/>
      <sheetName val="Familias"/>
      <sheetName val="Claves"/>
      <sheetName val="Materiales"/>
      <sheetName val="CI"/>
      <sheetName val="ADDxFam"/>
      <sheetName val="Lista_Desplegable"/>
      <sheetName val="DAT3125 - 1"/>
      <sheetName val="DATA2"/>
      <sheetName val="DAT3635 - 1"/>
      <sheetName val="Precio de Venta"/>
      <sheetName val="Tiraje_Mix12"/>
      <sheetName val="AREAS_-_Chile10"/>
      <sheetName val="A"/>
      <sheetName val="DISGREGADO_OBRA1"/>
      <sheetName val="DISG__Presup__Meta1"/>
      <sheetName val="FLUJO_DE_PROVISIONES_PEN"/>
      <sheetName val="LISTA_DE_CAUSAS"/>
      <sheetName val="Tiraje_Mix13"/>
      <sheetName val="AREAS_-_Chile11"/>
      <sheetName val="DISGREGADO_OBRA2"/>
      <sheetName val="DISG__Presup__Meta2"/>
      <sheetName val="Lista_Desplegable1"/>
      <sheetName val="FLUJO_DE_PROVISIONES_PEN1"/>
      <sheetName val="LISTA_DE_CAUSAS1"/>
      <sheetName val="LOSA ALIGERADA FIRTH+10.5"/>
      <sheetName val="BD"/>
      <sheetName val="BD Prov"/>
      <sheetName val="SC"/>
      <sheetName val="EQ"/>
      <sheetName val="MAT"/>
      <sheetName val="MO"/>
      <sheetName val="Tiraje_Mix14"/>
      <sheetName val="AREAS_-_Chile12"/>
      <sheetName val="DISGREGADO_OBRA3"/>
      <sheetName val="DISG__Presup__Meta3"/>
      <sheetName val="LISTA_DE_CAUSAS2"/>
      <sheetName val="Lista_Desplegable2"/>
      <sheetName val="FLUJO_DE_PROVISIONES_PEN2"/>
      <sheetName val="LOSA_ALIGERADA_FIRTH+10_5"/>
      <sheetName val="Precio_de_Venta"/>
      <sheetName val="Informacion"/>
      <sheetName val="Limit_ACC_A"/>
      <sheetName val="Info Ayuda"/>
      <sheetName val="METRADOS ESTRUCTURAS B-1"/>
      <sheetName val="G"/>
      <sheetName val="ANÁLISIS GG"/>
      <sheetName val="Damper"/>
      <sheetName val="Tuberia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4. FC"/>
      <sheetName val="MAT - CI"/>
      <sheetName val="RESUMEN DE COTIZACION"/>
      <sheetName val="OBRA CIVIL"/>
      <sheetName val="ESTRUCTURA DE HORMIGON"/>
      <sheetName val="INSTALACION ELECTRICA"/>
      <sheetName val="Analisis"/>
      <sheetName val="Sheet1"/>
      <sheetName val="Sol.Val"/>
      <sheetName val="Res.Val"/>
      <sheetName val="OBRAS PROV. Y PRELIM."/>
      <sheetName val="EST ESCALERAS"/>
      <sheetName val="PC-19053 RP PURUCHUCO"/>
      <sheetName val="X. Auxiliar"/>
      <sheetName val="DAT3125_-_1"/>
      <sheetName val="DAT3635_-_1"/>
      <sheetName val="DAT3125_-_11"/>
      <sheetName val="DAT3635_-_11"/>
      <sheetName val="BASE DE DATOS"/>
      <sheetName val="CRON"/>
      <sheetName val="SPI"/>
      <sheetName val="CPI"/>
      <sheetName val="ISP"/>
      <sheetName val="GRAF.VG"/>
      <sheetName val="Summary"/>
      <sheetName val="Fechas"/>
      <sheetName val="17 Valorización"/>
      <sheetName val="Tiraje_Mix16"/>
      <sheetName val="AREAS_-_Chile14"/>
      <sheetName val="DISGREGADO_OBRA5"/>
      <sheetName val="DISG__Presup__Meta5"/>
      <sheetName val="Lista_Desplegable4"/>
      <sheetName val="FLUJO_DE_PROVISIONES_PEN4"/>
      <sheetName val="LISTA_DE_CAUSAS4"/>
      <sheetName val="Precio_de_Venta2"/>
      <sheetName val="LOSA_ALIGERADA_FIRTH+10_52"/>
      <sheetName val="METRADOS_ESTRUCTURAS_B-11"/>
      <sheetName val="ANÁLISIS_GG1"/>
      <sheetName val="RESUMEN_DE_COTIZACION2"/>
      <sheetName val="OBRA_CIVIL2"/>
      <sheetName val="ESTRUCTURA_DE_HORMIGON2"/>
      <sheetName val="INSTALACION_ELECTRICA2"/>
      <sheetName val="Info_Ayuda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4__FC1"/>
      <sheetName val="DAT3125_-_13"/>
      <sheetName val="DAT3635_-_13"/>
      <sheetName val="MAT_-_CI1"/>
      <sheetName val="Sol_Val1"/>
      <sheetName val="Res_Val1"/>
      <sheetName val="OBRAS_PROV__Y_PRELIM_1"/>
      <sheetName val="EST_ESCALERAS1"/>
      <sheetName val="PC-19053_RP_PURUCHUCO1"/>
      <sheetName val="X__Auxiliar1"/>
      <sheetName val="GRAF_VG1"/>
      <sheetName val="BASE_DE_DATOS1"/>
      <sheetName val="BD_Prov1"/>
      <sheetName val="Tiraje_Mix15"/>
      <sheetName val="AREAS_-_Chile13"/>
      <sheetName val="DISGREGADO_OBRA4"/>
      <sheetName val="DISG__Presup__Meta4"/>
      <sheetName val="Lista_Desplegable3"/>
      <sheetName val="FLUJO_DE_PROVISIONES_PEN3"/>
      <sheetName val="LISTA_DE_CAUSAS3"/>
      <sheetName val="Precio_de_Venta1"/>
      <sheetName val="LOSA_ALIGERADA_FIRTH+10_51"/>
      <sheetName val="METRADOS_ESTRUCTURAS_B-1"/>
      <sheetName val="ANÁLISIS_GG"/>
      <sheetName val="RESUMEN_DE_COTIZACION1"/>
      <sheetName val="OBRA_CIVIL1"/>
      <sheetName val="ESTRUCTURA_DE_HORMIGON1"/>
      <sheetName val="INSTALACION_ELECTRICA1"/>
      <sheetName val="Info_Ayuda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4__FC"/>
      <sheetName val="DAT3125_-_12"/>
      <sheetName val="DAT3635_-_12"/>
      <sheetName val="MAT_-_CI"/>
      <sheetName val="Sol_Val"/>
      <sheetName val="Res_Val"/>
      <sheetName val="OBRAS_PROV__Y_PRELIM_"/>
      <sheetName val="EST_ESCALERAS"/>
      <sheetName val="PC-19053_RP_PURUCHUCO"/>
      <sheetName val="X__Auxiliar"/>
      <sheetName val="GRAF_VG"/>
      <sheetName val="BASE_DE_DATOS"/>
      <sheetName val="BD_Prov"/>
      <sheetName val="Pisos "/>
      <sheetName val="Zocalos y C_zoc."/>
      <sheetName val="Vidrios y crist."/>
      <sheetName val="Aparatos sanit."/>
      <sheetName val="Hoja de Recursos"/>
      <sheetName val="Provisionales "/>
      <sheetName val="Estructuras"/>
      <sheetName val="Arquitectura"/>
      <sheetName val="FOLIO 368"/>
      <sheetName val="1. Reporte de cantidades"/>
      <sheetName val="Deduccion Reajuste"/>
      <sheetName val="LIMA-CANTA"/>
      <sheetName val="1__Reporte_de_cantidades"/>
      <sheetName val="Deduccion_Reajuste"/>
      <sheetName val="B.D."/>
      <sheetName val="ANALISIS ALQUILER FERREYROS"/>
      <sheetName val="REFE"/>
      <sheetName val="FASEADO"/>
      <sheetName val="SIN IGV GR (2)"/>
      <sheetName val="Tiraje_Mix17"/>
      <sheetName val="AREAS_-_Chile15"/>
      <sheetName val="DISGREGADO_OBRA6"/>
      <sheetName val="DISG__Presup__Meta6"/>
      <sheetName val="Lista_Desplegable5"/>
      <sheetName val="LISTA_DE_CAUSAS5"/>
      <sheetName val="FLUJO_DE_PROVISIONES_PEN5"/>
      <sheetName val="Precio_de_Venta3"/>
      <sheetName val="LOSA_ALIGERADA_FIRTH+10_53"/>
      <sheetName val="Info_Ayuda2"/>
      <sheetName val="ANÁLISIS_GG2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METRADOS_ESTRUCTURAS_B-12"/>
      <sheetName val="4__FC2"/>
      <sheetName val="DAT3125_-_14"/>
      <sheetName val="DAT3635_-_14"/>
      <sheetName val="X__Auxiliar2"/>
      <sheetName val="RESUMEN_DE_COTIZACION3"/>
      <sheetName val="OBRA_CIVIL3"/>
      <sheetName val="ESTRUCTURA_DE_HORMIGON3"/>
      <sheetName val="INSTALACION_ELECTRICA3"/>
      <sheetName val="MAT_-_CI2"/>
      <sheetName val="Sol_Val2"/>
      <sheetName val="Res_Val2"/>
      <sheetName val="OBRAS_PROV__Y_PRELIM_2"/>
      <sheetName val="EST_ESCALERAS2"/>
      <sheetName val="PC-19053_RP_PURUCHUCO2"/>
      <sheetName val="GRAF_VG2"/>
      <sheetName val="BASE_DE_DATOS2"/>
      <sheetName val="BD_Prov2"/>
      <sheetName val="Hoja_de_Recursos"/>
      <sheetName val="Provisionales_"/>
      <sheetName val="17_Valorización"/>
      <sheetName val="Pisos_"/>
      <sheetName val="Zocalos_y_C_zoc_"/>
      <sheetName val="Vidrios_y_crist_"/>
      <sheetName val="Aparatos_sanit_"/>
      <sheetName val="1__Reporte_de_cantidades1"/>
      <sheetName val="Deduccion_Reajuste1"/>
      <sheetName val="FOLIO_368"/>
      <sheetName val="RECURSOS"/>
      <sheetName val="Calculos"/>
      <sheetName val="GGRALES "/>
      <sheetName val="Documentos Oficina Tecnica envi"/>
      <sheetName val="Sheet11(2)"/>
      <sheetName val="GGRALES_"/>
      <sheetName val="Documentos_Oficina_Tecnica_envi"/>
      <sheetName val="Encofrado_BVR_Unispan"/>
      <sheetName val="CCcosto"/>
      <sheetName val="PlanCta07"/>
      <sheetName val="Curva S DAMRAISE"/>
      <sheetName val="GGRALES_1"/>
      <sheetName val="Documentos_Oficina_Tecnica_env1"/>
      <sheetName val="Parametros"/>
      <sheetName val="A-50"/>
      <sheetName val="Encofrado_BVR_Unispan1"/>
      <sheetName val="Hoja4"/>
      <sheetName val="EDIF_WIESE-CONTRATO"/>
      <sheetName val="Elab,_imp_y_adm_del_plan"/>
      <sheetName val="INVOICE"/>
      <sheetName val="Others"/>
      <sheetName val="hoja_resumen"/>
      <sheetName val="Vers_C"/>
      <sheetName val="presupuesto"/>
      <sheetName val="insumos"/>
      <sheetName val="Tarifas"/>
      <sheetName val="C-WATT"/>
      <sheetName val="GGRALES_2"/>
      <sheetName val="Documentos_Oficina_Tecnica_env2"/>
      <sheetName val="Encofrado_BVR_Unispan2"/>
      <sheetName val="EDIF_WIESE-CONTRATO1"/>
      <sheetName val="Elab,_imp_y_adm_del_plan1"/>
      <sheetName val="hoja_resumen1"/>
      <sheetName val="Vers_C1"/>
      <sheetName val="Tablas"/>
      <sheetName val="MATRIZ"/>
      <sheetName val="Electricidad - Climatización"/>
      <sheetName val="GGRALES_6"/>
      <sheetName val="Documentos_Oficina_Tecnica_env5"/>
      <sheetName val="Curva_S_DAMRAISE4"/>
      <sheetName val="Curva_S_DAMRAISE"/>
      <sheetName val="GGRALES_3"/>
      <sheetName val="Curva_S_DAMRAISE1"/>
      <sheetName val="GGRALES_4"/>
      <sheetName val="Documentos_Oficina_Tecnica_env3"/>
      <sheetName val="Curva_S_DAMRAISE2"/>
      <sheetName val="GGRALES_5"/>
      <sheetName val="Documentos_Oficina_Tecnica_env4"/>
      <sheetName val="Curva_S_DAMRAISE3"/>
      <sheetName val="GGRALES_10"/>
      <sheetName val="Documentos_Oficina_Tecnica_env9"/>
      <sheetName val="Curva_S_DAMRAISE8"/>
      <sheetName val="GGRALES_7"/>
      <sheetName val="Documentos_Oficina_Tecnica_env6"/>
      <sheetName val="Curva_S_DAMRAISE5"/>
      <sheetName val="GGRALES_8"/>
      <sheetName val="Documentos_Oficina_Tecnica_env7"/>
      <sheetName val="Curva_S_DAMRAISE6"/>
      <sheetName val="GGRALES_9"/>
      <sheetName val="Documentos_Oficina_Tecnica_env8"/>
      <sheetName val="Curva_S_DAMRAISE7"/>
      <sheetName val="GGRALES_11"/>
      <sheetName val="Documentos_Oficina_Tecnica_en10"/>
      <sheetName val="Curva_S_DAMRAISE9"/>
      <sheetName val="LEYENDA"/>
      <sheetName val="Electricidad_-_Climatización"/>
      <sheetName val="IMPUTACIONES ANALITICIAS"/>
      <sheetName val="FINAL"/>
      <sheetName val="LR"/>
      <sheetName val="Resumen Seguridad"/>
      <sheetName val="CURVA S"/>
      <sheetName val="JULIO "/>
      <sheetName val="Resumen Observaciones"/>
      <sheetName val="Ciclo abr-06"/>
      <sheetName val="Quantity"/>
      <sheetName val="ALC"/>
      <sheetName val="ALL"/>
      <sheetName val="APF - APC"/>
      <sheetName val="RH - RS"/>
      <sheetName val="Gastos Generales "/>
      <sheetName val="Basis"/>
      <sheetName val="almacen"/>
      <sheetName val="TOTAL"/>
      <sheetName val="Detalle"/>
      <sheetName val="Valores"/>
      <sheetName val="Tiraje_Mix18"/>
      <sheetName val="AREAS_-_Chile16"/>
      <sheetName val="DISGREGADO_OBRA7"/>
      <sheetName val="DISG__Presup__Meta7"/>
      <sheetName val="Lista_Desplegable6"/>
      <sheetName val="FLUJO_DE_PROVISIONES_PEN6"/>
      <sheetName val="LISTA_DE_CAUSAS6"/>
      <sheetName val="DAT3125_-_15"/>
      <sheetName val="DAT3635_-_15"/>
      <sheetName val="Precio_de_Venta4"/>
      <sheetName val="LOSA_ALIGERADA_FIRTH+10_54"/>
      <sheetName val="Info_Ayuda3"/>
      <sheetName val="ANÁLISIS_GG3"/>
      <sheetName val="CUADRO_RESUMEN3"/>
      <sheetName val="OBRA_GRUESA3"/>
      <sheetName val="3__ITEM_IISS3"/>
      <sheetName val="4__ITEM_IIEE3"/>
      <sheetName val="5_ITEM_INST_MECAN3"/>
      <sheetName val="VG_3"/>
      <sheetName val="ESC_13"/>
      <sheetName val="METRADOS_ESTRUCTURAS_B-13"/>
      <sheetName val="RESUMEN_DE_COTIZACION4"/>
      <sheetName val="OBRA_CIVIL4"/>
      <sheetName val="ESTRUCTURA_DE_HORMIGON4"/>
      <sheetName val="INSTALACION_ELECTRICA4"/>
      <sheetName val="4__FC3"/>
      <sheetName val="MAT_-_CI3"/>
      <sheetName val="Sol_Val3"/>
      <sheetName val="Res_Val3"/>
      <sheetName val="OBRAS_PROV__Y_PRELIM_3"/>
      <sheetName val="EST_ESCALERAS3"/>
      <sheetName val="PC-19053_RP_PURUCHUCO3"/>
      <sheetName val="X__Auxiliar3"/>
      <sheetName val="BD_Prov3"/>
      <sheetName val="BASE_DE_DATOS3"/>
      <sheetName val="GRAF_VG3"/>
      <sheetName val="Hoja_de_Recursos1"/>
      <sheetName val="Provisionales_1"/>
      <sheetName val="Pisos_1"/>
      <sheetName val="Zocalos_y_C_zoc_1"/>
      <sheetName val="Vidrios_y_crist_1"/>
      <sheetName val="Aparatos_sanit_1"/>
      <sheetName val="17_Valorización1"/>
      <sheetName val="1__Reporte_de_cantidades2"/>
      <sheetName val="Deduccion_Reajuste2"/>
      <sheetName val="FOLIO_3681"/>
      <sheetName val="B_D_"/>
      <sheetName val="ANALISIS_ALQUILER_FERREYROS"/>
      <sheetName val="SIN_IGV_GR_(2)"/>
      <sheetName val="APF_-_APC"/>
      <sheetName val="RH_-_RS"/>
      <sheetName val="Gastos_Generales_"/>
      <sheetName val="Ciclo_abr-06"/>
      <sheetName val="GGRALES_12"/>
      <sheetName val="Documentos_Oficina_Tecnica_en11"/>
      <sheetName val="Curva_S_DAMRAISE10"/>
      <sheetName val="Electricidad_-_Climatización1"/>
      <sheetName val="IMPUTACIONES_ANALITICIAS"/>
      <sheetName val="Resumen_Seguridad"/>
      <sheetName val="CURVA_S"/>
      <sheetName val="JULIO_"/>
      <sheetName val="Resumen_Observaciones"/>
      <sheetName val="Tiraje_Mix20"/>
      <sheetName val="AREAS_-_Chile18"/>
      <sheetName val="DISGREGADO_OBRA9"/>
      <sheetName val="DISG__Presup__Meta9"/>
      <sheetName val="Lista_Desplegable8"/>
      <sheetName val="FLUJO_DE_PROVISIONES_PEN8"/>
      <sheetName val="LISTA_DE_CAUSAS8"/>
      <sheetName val="Precio_de_Venta6"/>
      <sheetName val="LOSA_ALIGERADA_FIRTH+10_56"/>
      <sheetName val="4__FC5"/>
      <sheetName val="METRADOS_ESTRUCTURAS_B-15"/>
      <sheetName val="CUADRO_RESUMEN5"/>
      <sheetName val="OBRA_GRUESA5"/>
      <sheetName val="3__ITEM_IISS5"/>
      <sheetName val="4__ITEM_IIEE5"/>
      <sheetName val="5_ITEM_INST_MECAN5"/>
      <sheetName val="VG_5"/>
      <sheetName val="ESC_15"/>
      <sheetName val="ANÁLISIS_GG5"/>
      <sheetName val="Info_Ayuda5"/>
      <sheetName val="DAT3125_-_17"/>
      <sheetName val="DAT3635_-_17"/>
      <sheetName val="RESUMEN_DE_COTIZACION6"/>
      <sheetName val="OBRA_CIVIL6"/>
      <sheetName val="ESTRUCTURA_DE_HORMIGON6"/>
      <sheetName val="INSTALACION_ELECTRICA6"/>
      <sheetName val="MAT_-_CI5"/>
      <sheetName val="Sol_Val5"/>
      <sheetName val="Res_Val5"/>
      <sheetName val="OBRAS_PROV__Y_PRELIM_5"/>
      <sheetName val="EST_ESCALERAS5"/>
      <sheetName val="PC-19053_RP_PURUCHUCO5"/>
      <sheetName val="X__Auxiliar5"/>
      <sheetName val="BASE_DE_DATOS5"/>
      <sheetName val="17_Valorización3"/>
      <sheetName val="GRAF_VG5"/>
      <sheetName val="BD_Prov5"/>
      <sheetName val="Hoja_de_Recursos3"/>
      <sheetName val="Provisionales_3"/>
      <sheetName val="Pisos_3"/>
      <sheetName val="Zocalos_y_C_zoc_3"/>
      <sheetName val="Vidrios_y_crist_3"/>
      <sheetName val="Aparatos_sanit_3"/>
      <sheetName val="1__Reporte_de_cantidades4"/>
      <sheetName val="Deduccion_Reajuste4"/>
      <sheetName val="FOLIO_3683"/>
      <sheetName val="B_D_2"/>
      <sheetName val="ANALISIS_ALQUILER_FERREYROS2"/>
      <sheetName val="SIN_IGV_GR_(2)2"/>
      <sheetName val="Tiraje_Mix19"/>
      <sheetName val="AREAS_-_Chile17"/>
      <sheetName val="DISGREGADO_OBRA8"/>
      <sheetName val="DISG__Presup__Meta8"/>
      <sheetName val="Lista_Desplegable7"/>
      <sheetName val="FLUJO_DE_PROVISIONES_PEN7"/>
      <sheetName val="LISTA_DE_CAUSAS7"/>
      <sheetName val="Precio_de_Venta5"/>
      <sheetName val="LOSA_ALIGERADA_FIRTH+10_55"/>
      <sheetName val="4__FC4"/>
      <sheetName val="METRADOS_ESTRUCTURAS_B-14"/>
      <sheetName val="CUADRO_RESUMEN4"/>
      <sheetName val="OBRA_GRUESA4"/>
      <sheetName val="3__ITEM_IISS4"/>
      <sheetName val="4__ITEM_IIEE4"/>
      <sheetName val="5_ITEM_INST_MECAN4"/>
      <sheetName val="VG_4"/>
      <sheetName val="ESC_14"/>
      <sheetName val="ANÁLISIS_GG4"/>
      <sheetName val="Info_Ayuda4"/>
      <sheetName val="DAT3125_-_16"/>
      <sheetName val="DAT3635_-_16"/>
      <sheetName val="RESUMEN_DE_COTIZACION5"/>
      <sheetName val="OBRA_CIVIL5"/>
      <sheetName val="ESTRUCTURA_DE_HORMIGON5"/>
      <sheetName val="INSTALACION_ELECTRICA5"/>
      <sheetName val="MAT_-_CI4"/>
      <sheetName val="Sol_Val4"/>
      <sheetName val="Res_Val4"/>
      <sheetName val="OBRAS_PROV__Y_PRELIM_4"/>
      <sheetName val="EST_ESCALERAS4"/>
      <sheetName val="PC-19053_RP_PURUCHUCO4"/>
      <sheetName val="X__Auxiliar4"/>
      <sheetName val="BASE_DE_DATOS4"/>
      <sheetName val="17_Valorización2"/>
      <sheetName val="GRAF_VG4"/>
      <sheetName val="BD_Prov4"/>
      <sheetName val="Hoja_de_Recursos2"/>
      <sheetName val="Provisionales_2"/>
      <sheetName val="Pisos_2"/>
      <sheetName val="Zocalos_y_C_zoc_2"/>
      <sheetName val="Vidrios_y_crist_2"/>
      <sheetName val="Aparatos_sanit_2"/>
      <sheetName val="1__Reporte_de_cantidades3"/>
      <sheetName val="Deduccion_Reajuste3"/>
      <sheetName val="FOLIO_3682"/>
      <sheetName val="B_D_1"/>
      <sheetName val="ANALISIS_ALQUILER_FERREYROS1"/>
      <sheetName val="SIN_IGV_GR_(2)1"/>
      <sheetName val="VIZ7"/>
      <sheetName val="VIZ4"/>
      <sheetName val="UZ"/>
      <sheetName val="GGRALES_13"/>
      <sheetName val="Documentos_Oficina_Tecnica_en12"/>
      <sheetName val="Curva_S_DAMRAISE11"/>
      <sheetName val="Electricidad_-_Climatización2"/>
      <sheetName val="IMPUTACIONES_ANALITICIAS1"/>
      <sheetName val="Attach 4-18"/>
      <sheetName val="EQ.T.PROYECT"/>
      <sheetName val="EQUIPOS"/>
      <sheetName val="MAT-EQUIPOS"/>
      <sheetName val="Datos "/>
      <sheetName val="Grupo Artículos"/>
      <sheetName val="Pef"/>
      <sheetName val="E-2"/>
      <sheetName val="Input.Op"/>
      <sheetName val="p.mgmt"/>
      <sheetName val="Efecto Ley sobre Rdto."/>
      <sheetName val="PERSONNELIST"/>
      <sheetName val="#REF"/>
      <sheetName val="FlujoTJ"/>
      <sheetName val="Listes"/>
      <sheetName val="FitOutConfCentre"/>
      <sheetName val="Netearnanal"/>
      <sheetName val="Proposta"/>
      <sheetName val="Dados"/>
      <sheetName val="Precios"/>
      <sheetName val="Instru Correa"/>
      <sheetName val="Warehouses"/>
      <sheetName val="CGN96.001"/>
      <sheetName val="XREF"/>
      <sheetName val="Sheet2"/>
      <sheetName val="PopCache"/>
      <sheetName val="ANIM"/>
      <sheetName val="DIF FAT FEV 01"/>
      <sheetName val="PU Tunel"/>
      <sheetName val="LISTAS"/>
      <sheetName val="Precios Venta Directa"/>
      <sheetName val="PPC 23.09 al 28.09 "/>
      <sheetName val="0.Parametros"/>
      <sheetName val="01Edif"/>
      <sheetName val="HistConf"/>
      <sheetName val="Postes de concreto 3ø 35mm²_N"/>
      <sheetName val="Anexo F.3.1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Consid"/>
      <sheetName val="Res.Ctg"/>
      <sheetName val="Sust.Ctg"/>
      <sheetName val="Obr.Prel."/>
      <sheetName val="Obr.Ext."/>
      <sheetName val="CClub"/>
      <sheetName val="Cist-Cto.Bomb"/>
      <sheetName val="Sótano"/>
      <sheetName val="Estr"/>
      <sheetName val="Arq"/>
      <sheetName val="Inst"/>
      <sheetName val="Indirectos"/>
      <sheetName val="PU"/>
      <sheetName val="Prec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E11">
            <v>495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7">
          <cell r="B7" t="str">
            <v>ABRAZADERAS</v>
          </cell>
          <cell r="C7" t="str">
            <v>UND</v>
          </cell>
          <cell r="D7">
            <v>5.8769716088328074</v>
          </cell>
          <cell r="F7">
            <v>18.63</v>
          </cell>
        </row>
        <row r="8">
          <cell r="B8" t="str">
            <v>ACERO CORRUGADO 6mm</v>
          </cell>
          <cell r="C8" t="str">
            <v>KG</v>
          </cell>
          <cell r="D8">
            <v>0.69</v>
          </cell>
          <cell r="F8">
            <v>2.1872999999999996</v>
          </cell>
        </row>
        <row r="9">
          <cell r="B9" t="str">
            <v>ACERO CORRUGADO 8mm</v>
          </cell>
          <cell r="C9" t="str">
            <v>KG</v>
          </cell>
          <cell r="D9">
            <v>0.66246056782334384</v>
          </cell>
          <cell r="F9">
            <v>2.1</v>
          </cell>
        </row>
        <row r="10">
          <cell r="B10" t="str">
            <v>ACERO CORRUGADO 3/8"</v>
          </cell>
          <cell r="C10" t="str">
            <v>KG</v>
          </cell>
          <cell r="D10">
            <v>0.64668769716088326</v>
          </cell>
          <cell r="F10">
            <v>2.0499999999999998</v>
          </cell>
        </row>
        <row r="11">
          <cell r="B11" t="str">
            <v>ACERO CORRUGADO 12 mm</v>
          </cell>
          <cell r="C11" t="str">
            <v>KG</v>
          </cell>
          <cell r="D11">
            <v>0.72555205047318605</v>
          </cell>
          <cell r="F11">
            <v>2.2999999999999998</v>
          </cell>
        </row>
        <row r="12">
          <cell r="B12" t="str">
            <v>ACERO CORRUGADO D DE 3/4"</v>
          </cell>
          <cell r="C12" t="str">
            <v>KG</v>
          </cell>
          <cell r="D12">
            <v>0.65615141955835965</v>
          </cell>
          <cell r="F12">
            <v>2.08</v>
          </cell>
        </row>
        <row r="13">
          <cell r="B13" t="str">
            <v>ACERO CORRUGADO PROMEDIO</v>
          </cell>
          <cell r="C13" t="str">
            <v>KG</v>
          </cell>
          <cell r="D13">
            <v>0.76049999999999995</v>
          </cell>
          <cell r="F13">
            <v>2.4107849999999997</v>
          </cell>
        </row>
        <row r="14">
          <cell r="B14" t="str">
            <v>ADHESIVO KERFIX PRIMER ACRÍLICO</v>
          </cell>
          <cell r="C14" t="str">
            <v>LT</v>
          </cell>
          <cell r="D14">
            <v>5</v>
          </cell>
          <cell r="F14">
            <v>15.85</v>
          </cell>
        </row>
        <row r="15">
          <cell r="B15" t="str">
            <v>ADITIVO DESMOLDANTE EFCO PARA MUROS</v>
          </cell>
          <cell r="C15" t="str">
            <v>GLN</v>
          </cell>
          <cell r="D15">
            <v>6.1514195583596214</v>
          </cell>
          <cell r="F15">
            <v>19.5</v>
          </cell>
        </row>
        <row r="16">
          <cell r="B16" t="str">
            <v>ADITIVO DESMOLDANTE Z LAC PARA TECHOS</v>
          </cell>
          <cell r="C16" t="str">
            <v>GLN</v>
          </cell>
          <cell r="D16">
            <v>21</v>
          </cell>
          <cell r="F16">
            <v>68.040000000000006</v>
          </cell>
        </row>
        <row r="17">
          <cell r="B17" t="str">
            <v>ADITIVO IMPERMEABILIZANTE</v>
          </cell>
          <cell r="C17" t="str">
            <v>KG</v>
          </cell>
          <cell r="D17">
            <v>1.4</v>
          </cell>
          <cell r="F17">
            <v>4.4379999999999997</v>
          </cell>
        </row>
        <row r="18">
          <cell r="B18" t="str">
            <v>ADITIVO PARA CONCRETO</v>
          </cell>
          <cell r="C18" t="str">
            <v>GLN</v>
          </cell>
          <cell r="D18">
            <v>79.495268138801265</v>
          </cell>
          <cell r="F18">
            <v>252</v>
          </cell>
        </row>
        <row r="19">
          <cell r="B19" t="str">
            <v>ADITIVO SOLVENTE</v>
          </cell>
          <cell r="C19" t="str">
            <v>GLN</v>
          </cell>
          <cell r="D19">
            <v>9.4</v>
          </cell>
          <cell r="F19">
            <v>29.798000000000002</v>
          </cell>
        </row>
        <row r="20">
          <cell r="B20" t="str">
            <v>ADITIVO Z FLEX POLIURETANO</v>
          </cell>
          <cell r="C20" t="str">
            <v>GLN</v>
          </cell>
          <cell r="D20">
            <v>32.302839116719248</v>
          </cell>
          <cell r="F20">
            <v>102.4</v>
          </cell>
        </row>
        <row r="21">
          <cell r="B21" t="str">
            <v>AFIRMADO</v>
          </cell>
          <cell r="C21" t="str">
            <v>M3</v>
          </cell>
          <cell r="D21">
            <v>7.8864353312302837</v>
          </cell>
          <cell r="F21">
            <v>25</v>
          </cell>
        </row>
        <row r="22">
          <cell r="B22" t="str">
            <v>AGUA</v>
          </cell>
          <cell r="C22" t="str">
            <v>M3</v>
          </cell>
          <cell r="D22">
            <v>1.0725552050473186</v>
          </cell>
          <cell r="F22">
            <v>3.4</v>
          </cell>
        </row>
        <row r="23">
          <cell r="B23" t="str">
            <v>ALAMBRE NEGRO A NRO. 8</v>
          </cell>
          <cell r="C23" t="str">
            <v>KG</v>
          </cell>
          <cell r="D23">
            <v>0.93279999999999996</v>
          </cell>
          <cell r="F23">
            <v>2.9569759999999996</v>
          </cell>
        </row>
        <row r="24">
          <cell r="B24" t="str">
            <v>ALAMBRE NEGRO B NRO. 16</v>
          </cell>
          <cell r="C24" t="str">
            <v>KG</v>
          </cell>
          <cell r="D24">
            <v>0.93279999999999996</v>
          </cell>
          <cell r="F24">
            <v>2.9569759999999996</v>
          </cell>
        </row>
        <row r="25">
          <cell r="B25" t="str">
            <v>ALAMBRÓN</v>
          </cell>
          <cell r="C25" t="str">
            <v>KG</v>
          </cell>
          <cell r="D25">
            <v>0.89274447949526814</v>
          </cell>
          <cell r="F25">
            <v>2.83</v>
          </cell>
        </row>
        <row r="26">
          <cell r="B26" t="str">
            <v>ALQUITRAN</v>
          </cell>
          <cell r="C26" t="str">
            <v>GLN</v>
          </cell>
          <cell r="D26">
            <v>3.4700315457413251</v>
          </cell>
          <cell r="F26">
            <v>11</v>
          </cell>
        </row>
        <row r="27">
          <cell r="B27" t="str">
            <v>ANCLAJE MOVIL</v>
          </cell>
          <cell r="C27" t="str">
            <v>UND</v>
          </cell>
          <cell r="D27">
            <v>987.6876971608832</v>
          </cell>
          <cell r="F27">
            <v>3130.97</v>
          </cell>
        </row>
        <row r="28">
          <cell r="B28" t="str">
            <v>ANGULO DE FIERRO 1" x 1" x 1/8"</v>
          </cell>
          <cell r="C28" t="str">
            <v>ML</v>
          </cell>
          <cell r="D28">
            <v>1.113564668769716</v>
          </cell>
          <cell r="F28">
            <v>3.53</v>
          </cell>
        </row>
        <row r="29">
          <cell r="B29" t="str">
            <v>ANGULO DE FIERRO 3" x 3" x 1/8" x 20'</v>
          </cell>
          <cell r="C29" t="str">
            <v>ML</v>
          </cell>
          <cell r="D29">
            <v>8.1388012618296539</v>
          </cell>
          <cell r="F29">
            <v>25.8</v>
          </cell>
        </row>
        <row r="30">
          <cell r="B30" t="str">
            <v xml:space="preserve">ANILLO DE CERA </v>
          </cell>
          <cell r="C30" t="str">
            <v>UND</v>
          </cell>
          <cell r="D30">
            <v>0.57999999999999996</v>
          </cell>
          <cell r="F30">
            <v>1.8385999999999998</v>
          </cell>
        </row>
        <row r="31">
          <cell r="B31" t="str">
            <v>ARENA FINA</v>
          </cell>
          <cell r="C31" t="str">
            <v>M3</v>
          </cell>
          <cell r="D31">
            <v>7.2555205047318614</v>
          </cell>
          <cell r="F31">
            <v>23</v>
          </cell>
        </row>
        <row r="32">
          <cell r="B32" t="str">
            <v>ARENA GRUESA</v>
          </cell>
          <cell r="C32" t="str">
            <v>M3</v>
          </cell>
          <cell r="D32">
            <v>7.5709779179810726</v>
          </cell>
          <cell r="F32">
            <v>24</v>
          </cell>
        </row>
        <row r="33">
          <cell r="B33" t="str">
            <v>ASFALTO LIQUIDO RC-250</v>
          </cell>
          <cell r="C33" t="str">
            <v>GLN</v>
          </cell>
          <cell r="D33">
            <v>0.89905362776025244</v>
          </cell>
          <cell r="F33">
            <v>2.85</v>
          </cell>
        </row>
        <row r="34">
          <cell r="B34" t="str">
            <v>ASIENTO PARA INODORO</v>
          </cell>
          <cell r="C34" t="str">
            <v>UND</v>
          </cell>
          <cell r="D34">
            <v>6.7665615141955833</v>
          </cell>
          <cell r="F34">
            <v>21.45</v>
          </cell>
        </row>
        <row r="35">
          <cell r="B35" t="str">
            <v>ASIENTO PARA INODORO BLANCO</v>
          </cell>
          <cell r="C35" t="str">
            <v>UND</v>
          </cell>
          <cell r="D35">
            <v>6.6</v>
          </cell>
          <cell r="F35">
            <v>20.921999999999997</v>
          </cell>
        </row>
        <row r="36">
          <cell r="B36" t="str">
            <v>BARRA CUADRADA 1/2"</v>
          </cell>
          <cell r="C36" t="str">
            <v>ML</v>
          </cell>
          <cell r="D36">
            <v>0.39432176656151419</v>
          </cell>
          <cell r="F36">
            <v>1.25</v>
          </cell>
        </row>
        <row r="37">
          <cell r="B37" t="str">
            <v>BARRENO</v>
          </cell>
          <cell r="C37" t="str">
            <v>UND</v>
          </cell>
          <cell r="D37">
            <v>132.88643533123027</v>
          </cell>
          <cell r="F37">
            <v>421.25</v>
          </cell>
        </row>
        <row r="38">
          <cell r="B38" t="str">
            <v>BISAGRAS ALUMINIZADAS 3.5" X 3.5" DE VAIVEN - B100 Inafer</v>
          </cell>
          <cell r="C38" t="str">
            <v>UND</v>
          </cell>
          <cell r="D38">
            <v>7.9649290220820204</v>
          </cell>
          <cell r="F38">
            <v>25.248825000000004</v>
          </cell>
        </row>
        <row r="39">
          <cell r="B39" t="str">
            <v>BISAGRAS ACERO ZINCADOS STANLEY 3.5" X 3.5"</v>
          </cell>
          <cell r="C39" t="str">
            <v>UND</v>
          </cell>
          <cell r="D39">
            <v>1.198738170347003</v>
          </cell>
          <cell r="F39">
            <v>3.8</v>
          </cell>
        </row>
        <row r="40">
          <cell r="B40" t="str">
            <v>BRAZO HIDRALICO</v>
          </cell>
          <cell r="C40" t="str">
            <v>UND</v>
          </cell>
          <cell r="D40">
            <v>32.649842271293373</v>
          </cell>
          <cell r="F40">
            <v>103.5</v>
          </cell>
        </row>
        <row r="41">
          <cell r="B41" t="str">
            <v>CABLE ELECTRICO VULCANIZADO 2 x 14</v>
          </cell>
          <cell r="C41" t="str">
            <v>ML</v>
          </cell>
          <cell r="D41">
            <v>0.82334384858044163</v>
          </cell>
          <cell r="F41">
            <v>2.61</v>
          </cell>
        </row>
        <row r="42">
          <cell r="B42" t="str">
            <v>CABLE TELEFONICO 22x6 AWG - XTP</v>
          </cell>
          <cell r="C42" t="str">
            <v>ML</v>
          </cell>
          <cell r="D42">
            <v>0.14826498422712933</v>
          </cell>
          <cell r="F42">
            <v>0.47</v>
          </cell>
        </row>
        <row r="43">
          <cell r="B43" t="str">
            <v>CAL HIDRAULICA (BOLSA 20 KG)</v>
          </cell>
          <cell r="C43" t="str">
            <v>BLS</v>
          </cell>
          <cell r="D43">
            <v>6.0252365930599376</v>
          </cell>
          <cell r="F43">
            <v>19.100000000000001</v>
          </cell>
        </row>
        <row r="44">
          <cell r="B44" t="str">
            <v>CALAMINA GALVANIZADA 0.83X3.00</v>
          </cell>
          <cell r="C44" t="str">
            <v>PLA</v>
          </cell>
          <cell r="D44">
            <v>7.7287066246056781</v>
          </cell>
          <cell r="F44">
            <v>24.5</v>
          </cell>
        </row>
        <row r="45">
          <cell r="B45" t="str">
            <v>CANAL U DE 3/4" x 1 1/2" x 1/8" x 20'</v>
          </cell>
          <cell r="C45" t="str">
            <v>ML</v>
          </cell>
          <cell r="D45">
            <v>10.003154574132493</v>
          </cell>
          <cell r="F45">
            <v>31.71</v>
          </cell>
        </row>
        <row r="46">
          <cell r="B46" t="str">
            <v>CEMENTO BLANCO</v>
          </cell>
          <cell r="C46" t="str">
            <v>KG</v>
          </cell>
          <cell r="D46">
            <v>0.76025236593059942</v>
          </cell>
          <cell r="F46">
            <v>2.41</v>
          </cell>
        </row>
        <row r="47">
          <cell r="B47" t="str">
            <v>CEMENTO PORTLAND TIPO I</v>
          </cell>
          <cell r="C47" t="str">
            <v>BLS</v>
          </cell>
          <cell r="D47">
            <v>4.4732807570977924</v>
          </cell>
          <cell r="F47">
            <v>14.180300000000001</v>
          </cell>
        </row>
        <row r="48">
          <cell r="B48" t="str">
            <v>CERÁMICO 30 X 30 (América - Granilla - Grecia)</v>
          </cell>
          <cell r="C48" t="str">
            <v>M2</v>
          </cell>
          <cell r="D48">
            <v>5.2353312302839115</v>
          </cell>
          <cell r="F48">
            <v>16.596</v>
          </cell>
        </row>
        <row r="49">
          <cell r="B49" t="str">
            <v>CERÁMICO 30 X 30 (Rústico Pepelma)</v>
          </cell>
          <cell r="C49" t="str">
            <v>M2</v>
          </cell>
          <cell r="D49">
            <v>5.7210094637223987</v>
          </cell>
          <cell r="F49">
            <v>18.135600000000004</v>
          </cell>
        </row>
        <row r="50">
          <cell r="B50" t="str">
            <v>CERÁMICO 40 X 40 (Rústico: Cuzco - Pirita)</v>
          </cell>
          <cell r="C50" t="str">
            <v>M2</v>
          </cell>
          <cell r="D50">
            <v>6.2272555205047322</v>
          </cell>
          <cell r="F50">
            <v>19.740400000000001</v>
          </cell>
        </row>
        <row r="51">
          <cell r="B51" t="str">
            <v>CERRADURA PUERTA BAÑO (Yale CA5132x32D)</v>
          </cell>
          <cell r="C51" t="str">
            <v>UND</v>
          </cell>
          <cell r="D51">
            <v>5.34</v>
          </cell>
          <cell r="F51">
            <v>16.927799999999998</v>
          </cell>
        </row>
        <row r="52">
          <cell r="B52" t="str">
            <v>CERRADURA PUERTA DORMITORIO (Yale CA5137x32D)</v>
          </cell>
          <cell r="C52" t="str">
            <v>UND</v>
          </cell>
          <cell r="D52">
            <v>5.67</v>
          </cell>
          <cell r="F52">
            <v>17.9739</v>
          </cell>
        </row>
        <row r="53">
          <cell r="B53" t="str">
            <v>CERRADURA PUERTA PRINCIPAL (Yale CA5235x32D)</v>
          </cell>
          <cell r="C53" t="str">
            <v>UND</v>
          </cell>
          <cell r="D53">
            <v>8.7200000000000006</v>
          </cell>
          <cell r="F53">
            <v>27.642400000000002</v>
          </cell>
        </row>
        <row r="54">
          <cell r="B54" t="str">
            <v>CERRADURA PUERTA SERVICIO (Pialli - Colombia)</v>
          </cell>
          <cell r="C54" t="str">
            <v>UND</v>
          </cell>
          <cell r="D54">
            <v>5.5173501577287061</v>
          </cell>
          <cell r="F54">
            <v>17.489999999999998</v>
          </cell>
        </row>
        <row r="55">
          <cell r="B55" t="str">
            <v>CINTA MASKINGTAPE</v>
          </cell>
          <cell r="C55" t="str">
            <v>UND</v>
          </cell>
          <cell r="D55">
            <v>1.8864353312302842</v>
          </cell>
          <cell r="F55">
            <v>5.98</v>
          </cell>
        </row>
        <row r="56">
          <cell r="B56" t="str">
            <v>CLAVOS</v>
          </cell>
          <cell r="C56" t="str">
            <v>KG</v>
          </cell>
          <cell r="D56">
            <v>0.93279999999999996</v>
          </cell>
          <cell r="F56">
            <v>2.9569759999999996</v>
          </cell>
        </row>
        <row r="57">
          <cell r="B57" t="str">
            <v>CONCRETO PREMEZCLADO  F'C = 100 KG/CM2</v>
          </cell>
          <cell r="C57" t="str">
            <v>M3</v>
          </cell>
          <cell r="D57">
            <v>52.779179810725552</v>
          </cell>
          <cell r="F57">
            <v>167.31</v>
          </cell>
        </row>
        <row r="58">
          <cell r="B58" t="str">
            <v>CONCRETO PREMEZCLADO  F'C = 140 KG/CM2</v>
          </cell>
          <cell r="C58" t="str">
            <v>M3</v>
          </cell>
          <cell r="D58">
            <v>53.722397476340696</v>
          </cell>
          <cell r="F58">
            <v>170.3</v>
          </cell>
        </row>
        <row r="59">
          <cell r="B59" t="str">
            <v>CONCRETO PREMEZCLADO  F'C = 80 KG/CM2</v>
          </cell>
          <cell r="C59" t="str">
            <v>M3</v>
          </cell>
          <cell r="D59">
            <v>50.283911671924294</v>
          </cell>
          <cell r="F59">
            <v>159.4</v>
          </cell>
        </row>
        <row r="60">
          <cell r="B60" t="str">
            <v>CONCRETO PREMEZCLADO F'C = 210 KG/CM2 P56 S2.4</v>
          </cell>
          <cell r="C60" t="str">
            <v>M3</v>
          </cell>
          <cell r="D60">
            <v>57.82334384858045</v>
          </cell>
          <cell r="F60">
            <v>183.3</v>
          </cell>
        </row>
        <row r="61">
          <cell r="B61" t="str">
            <v>CONCRETO PREMEZCLADO F'C = 210 KG/CM2 P67 S6.8</v>
          </cell>
          <cell r="C61" t="str">
            <v>M3</v>
          </cell>
          <cell r="D61">
            <v>60.473186119873816</v>
          </cell>
          <cell r="F61">
            <v>191.7</v>
          </cell>
        </row>
        <row r="62">
          <cell r="B62" t="str">
            <v>CONCRETO PREMEZCLADO F'C A = 175 KG/CM2 P56 S2.4</v>
          </cell>
          <cell r="C62" t="str">
            <v>M3</v>
          </cell>
          <cell r="D62">
            <v>56.056782334384856</v>
          </cell>
          <cell r="F62">
            <v>177.7</v>
          </cell>
        </row>
        <row r="63">
          <cell r="B63" t="str">
            <v>CONCRETO PREMEZCLADO F'C C = 175 KG/CM2 P67 S6.8</v>
          </cell>
          <cell r="C63" t="str">
            <v>M3</v>
          </cell>
          <cell r="D63">
            <v>57.132492113564673</v>
          </cell>
          <cell r="F63">
            <v>181.11</v>
          </cell>
        </row>
        <row r="64">
          <cell r="B64" t="str">
            <v>CONCRETO PREMEZCLADO F'C C = 245 KG/CM2</v>
          </cell>
          <cell r="C64" t="str">
            <v>M3</v>
          </cell>
          <cell r="D64">
            <v>62.018927444794954</v>
          </cell>
          <cell r="F64">
            <v>196.6</v>
          </cell>
        </row>
        <row r="65">
          <cell r="B65" t="str">
            <v>CONSUMIBLES (Separadores, conos, etc)</v>
          </cell>
          <cell r="C65" t="str">
            <v>M2</v>
          </cell>
          <cell r="D65">
            <v>4.1009463722397478E-2</v>
          </cell>
          <cell r="F65">
            <v>0.13</v>
          </cell>
        </row>
        <row r="66">
          <cell r="B66" t="str">
            <v>CONTRAZÓCALO DE MADERA Y RODÓN</v>
          </cell>
          <cell r="C66" t="str">
            <v>ML</v>
          </cell>
          <cell r="D66">
            <v>1.4782334384858045</v>
          </cell>
          <cell r="F66">
            <v>4.6859999999999999</v>
          </cell>
        </row>
        <row r="67">
          <cell r="B67" t="str">
            <v>CONTROLADOR ELECTRICO MAESTRO</v>
          </cell>
          <cell r="C67" t="str">
            <v>UND</v>
          </cell>
          <cell r="D67">
            <v>2662.1892744479496</v>
          </cell>
          <cell r="F67">
            <v>8439.14</v>
          </cell>
        </row>
        <row r="68">
          <cell r="B68" t="str">
            <v>CONTROLADOR LOCAL 2 FASES EST. SOLIDO</v>
          </cell>
          <cell r="C68" t="str">
            <v>UND</v>
          </cell>
          <cell r="D68">
            <v>3573.9211356466876</v>
          </cell>
          <cell r="F68">
            <v>11329.33</v>
          </cell>
        </row>
        <row r="69">
          <cell r="B69" t="str">
            <v>CURADOR CURET Z</v>
          </cell>
          <cell r="C69" t="str">
            <v>GLN</v>
          </cell>
          <cell r="D69">
            <v>2.0299999999999998</v>
          </cell>
          <cell r="F69">
            <v>6.4350999999999994</v>
          </cell>
        </row>
        <row r="70">
          <cell r="B70" t="str">
            <v>DUCTO CORRUGADO</v>
          </cell>
          <cell r="C70" t="str">
            <v>KG</v>
          </cell>
          <cell r="D70">
            <v>7.2649842271293377</v>
          </cell>
          <cell r="F70">
            <v>23.03</v>
          </cell>
        </row>
        <row r="71">
          <cell r="B71" t="str">
            <v>DUCTO DE CONCRETO 1 VIA 1.00 x 0.90 M (41KG)</v>
          </cell>
          <cell r="C71" t="str">
            <v>UND</v>
          </cell>
          <cell r="D71">
            <v>3.2555205047318614</v>
          </cell>
          <cell r="F71">
            <v>10.32</v>
          </cell>
        </row>
        <row r="72">
          <cell r="B72" t="str">
            <v>DUCTO DE CONCRETO 2 VIAS</v>
          </cell>
          <cell r="C72" t="str">
            <v>UND</v>
          </cell>
          <cell r="D72">
            <v>5.5047318611987377</v>
          </cell>
          <cell r="F72">
            <v>17.45</v>
          </cell>
        </row>
        <row r="73">
          <cell r="B73" t="str">
            <v>ESCOBA B/P</v>
          </cell>
          <cell r="C73" t="str">
            <v>UND</v>
          </cell>
          <cell r="D73">
            <v>4.309148264984227</v>
          </cell>
          <cell r="F73">
            <v>13.66</v>
          </cell>
        </row>
        <row r="74">
          <cell r="B74" t="str">
            <v>FIBRA DE VIDRIO 4 MM</v>
          </cell>
          <cell r="C74" t="str">
            <v>M2</v>
          </cell>
          <cell r="D74">
            <v>47.24290220820189</v>
          </cell>
          <cell r="F74">
            <v>149.76</v>
          </cell>
        </row>
        <row r="75">
          <cell r="B75" t="str">
            <v>FIBRAS DE POLIPROPILENO 600 gr/m3</v>
          </cell>
          <cell r="C75" t="str">
            <v>M3</v>
          </cell>
          <cell r="D75">
            <v>3.0283911671924288</v>
          </cell>
          <cell r="F75">
            <v>9.6</v>
          </cell>
        </row>
        <row r="76">
          <cell r="B76" t="str">
            <v>FRAGUA PARA CERAMICA</v>
          </cell>
          <cell r="C76" t="str">
            <v>KG</v>
          </cell>
          <cell r="D76">
            <v>1.0725552050473186</v>
          </cell>
          <cell r="F76">
            <v>3.4</v>
          </cell>
        </row>
        <row r="77">
          <cell r="B77" t="str">
            <v>GASOLINA</v>
          </cell>
          <cell r="C77" t="str">
            <v>GLN</v>
          </cell>
          <cell r="D77">
            <v>2.8643533123028391</v>
          </cell>
          <cell r="F77">
            <v>9.08</v>
          </cell>
        </row>
        <row r="78">
          <cell r="B78" t="str">
            <v>GRASS AMERICANO</v>
          </cell>
          <cell r="C78" t="str">
            <v>M2</v>
          </cell>
          <cell r="D78">
            <v>1.6403785488958991</v>
          </cell>
          <cell r="F78">
            <v>5.2</v>
          </cell>
        </row>
        <row r="79">
          <cell r="B79" t="str">
            <v>GRASSBLOCK</v>
          </cell>
          <cell r="C79" t="str">
            <v>M2</v>
          </cell>
          <cell r="D79">
            <v>7.618296529968454</v>
          </cell>
          <cell r="F79">
            <v>24.15</v>
          </cell>
        </row>
        <row r="80">
          <cell r="B80" t="str">
            <v>GRAVILLA (MAX. 1/4")</v>
          </cell>
          <cell r="C80" t="str">
            <v>M3</v>
          </cell>
          <cell r="D80">
            <v>11.813880126182967</v>
          </cell>
          <cell r="F80">
            <v>37.450000000000003</v>
          </cell>
        </row>
        <row r="81">
          <cell r="B81" t="str">
            <v>HORMIGON</v>
          </cell>
          <cell r="C81" t="str">
            <v>M3</v>
          </cell>
          <cell r="D81">
            <v>6.624605678233439</v>
          </cell>
          <cell r="F81">
            <v>21</v>
          </cell>
        </row>
        <row r="82">
          <cell r="B82" t="str">
            <v>INODORO SIFÓN JET BONE CON ACCESORIOS (Taza, Tanque, Tapa)</v>
          </cell>
          <cell r="C82" t="str">
            <v>UND</v>
          </cell>
          <cell r="D82">
            <v>45.687066246056794</v>
          </cell>
          <cell r="F82">
            <v>144.82800000000003</v>
          </cell>
        </row>
        <row r="83">
          <cell r="B83" t="str">
            <v>INODORO RAPID JET BLANCO CON ACCESORIOS (Taza, Tanque, Tapa)</v>
          </cell>
          <cell r="C83" t="str">
            <v>UND</v>
          </cell>
          <cell r="D83">
            <v>39.664447949526824</v>
          </cell>
          <cell r="F83">
            <v>125.73630000000003</v>
          </cell>
        </row>
        <row r="84">
          <cell r="B84" t="str">
            <v>INODORO BABY (Taza, Tanque, Tapa)</v>
          </cell>
          <cell r="C84" t="str">
            <v>UND</v>
          </cell>
          <cell r="D84">
            <v>67.983785488959001</v>
          </cell>
          <cell r="F84">
            <v>215.50860000000003</v>
          </cell>
        </row>
        <row r="85">
          <cell r="B85" t="str">
            <v>JAULA METÁLICA DE SEGURIDAD (PUERTA Y MALLA)</v>
          </cell>
          <cell r="C85" t="str">
            <v>UND</v>
          </cell>
          <cell r="D85">
            <v>141.9558359621451</v>
          </cell>
          <cell r="F85">
            <v>450</v>
          </cell>
        </row>
        <row r="86">
          <cell r="B86" t="str">
            <v>KEROSENE INDUSTRIAL</v>
          </cell>
          <cell r="C86" t="str">
            <v>GLN</v>
          </cell>
          <cell r="D86">
            <v>1.2933753943217665</v>
          </cell>
          <cell r="F86">
            <v>4.0999999999999996</v>
          </cell>
        </row>
        <row r="87">
          <cell r="B87" t="str">
            <v>LADRILLO  DUPLO 1 CARA RUSTICO 9X29X9 PE</v>
          </cell>
          <cell r="C87" t="str">
            <v>UND</v>
          </cell>
          <cell r="D87">
            <v>0.24290220820189276</v>
          </cell>
          <cell r="F87">
            <v>0.77</v>
          </cell>
        </row>
        <row r="88">
          <cell r="B88" t="str">
            <v>LADRILLO KING KONG 18H. 9X13X24</v>
          </cell>
          <cell r="C88" t="str">
            <v>UND</v>
          </cell>
          <cell r="D88">
            <v>0.17981072555205047</v>
          </cell>
          <cell r="F88">
            <v>0.56999999999999995</v>
          </cell>
        </row>
        <row r="89">
          <cell r="B89" t="str">
            <v>LADRILLO PASTELERO A MAQUINA 3X24X24</v>
          </cell>
          <cell r="C89" t="str">
            <v>UND</v>
          </cell>
          <cell r="D89">
            <v>0.16214511041009463</v>
          </cell>
          <cell r="F89">
            <v>0.51400000000000001</v>
          </cell>
        </row>
        <row r="90">
          <cell r="B90" t="str">
            <v>LAMINA REFLECTANTE SOCHITE 3272</v>
          </cell>
          <cell r="C90" t="str">
            <v>P2</v>
          </cell>
          <cell r="D90">
            <v>7.9589905362776028</v>
          </cell>
          <cell r="F90">
            <v>25.23</v>
          </cell>
        </row>
        <row r="91">
          <cell r="B91" t="str">
            <v>LAMINA REFLECTANTE SOCHITE 3870</v>
          </cell>
          <cell r="C91" t="str">
            <v>P2</v>
          </cell>
          <cell r="D91">
            <v>7.9589905362776028</v>
          </cell>
          <cell r="F91">
            <v>25.23</v>
          </cell>
        </row>
        <row r="92">
          <cell r="B92" t="str">
            <v>LAMPARA DE FILAMENTO REFORZADO 100 W</v>
          </cell>
          <cell r="C92" t="str">
            <v>UND</v>
          </cell>
          <cell r="D92">
            <v>3.586750788643533</v>
          </cell>
          <cell r="F92">
            <v>11.37</v>
          </cell>
        </row>
        <row r="93">
          <cell r="B93" t="str">
            <v>LAMPARA DE FILAMENTO REFORZADO 75 W</v>
          </cell>
          <cell r="C93" t="str">
            <v>UND</v>
          </cell>
          <cell r="D93">
            <v>3.586750788643533</v>
          </cell>
          <cell r="F93">
            <v>11.37</v>
          </cell>
        </row>
        <row r="94">
          <cell r="B94" t="str">
            <v>LAVADERO ACERO INOXIDABLE 1 POZA + ESCURRIDOR</v>
          </cell>
          <cell r="C94" t="str">
            <v>UND</v>
          </cell>
          <cell r="D94">
            <v>66.605000000000004</v>
          </cell>
          <cell r="F94">
            <v>211.13785000000001</v>
          </cell>
        </row>
        <row r="95">
          <cell r="B95" t="str">
            <v>LAVADERO DE GRANITO</v>
          </cell>
          <cell r="C95" t="str">
            <v>UND</v>
          </cell>
          <cell r="D95">
            <v>13.519558359621451</v>
          </cell>
          <cell r="F95">
            <v>42.856999999999999</v>
          </cell>
        </row>
        <row r="96">
          <cell r="B96" t="str">
            <v>LAVATORIO MALIBU BONE</v>
          </cell>
          <cell r="C96" t="str">
            <v>UND</v>
          </cell>
          <cell r="D96">
            <v>9.0939747634069406</v>
          </cell>
          <cell r="F96">
            <v>28.827900000000003</v>
          </cell>
        </row>
        <row r="97">
          <cell r="B97" t="str">
            <v>LLAVE  MEZCLADORA P/ DUCHA 8" EMPOTRADA ECO CROMO (c/accesorios)</v>
          </cell>
          <cell r="C97" t="str">
            <v>UND</v>
          </cell>
          <cell r="D97">
            <v>22.451104100946374</v>
          </cell>
          <cell r="F97">
            <v>71.17</v>
          </cell>
        </row>
        <row r="98">
          <cell r="B98" t="str">
            <v>LLAVE  P/ DUCHA EMPOTRADA ECO CROMO (c/accesorios)</v>
          </cell>
          <cell r="C98" t="str">
            <v>UND</v>
          </cell>
          <cell r="D98">
            <v>14.605678233438486</v>
          </cell>
          <cell r="F98">
            <v>46.3</v>
          </cell>
        </row>
        <row r="99">
          <cell r="B99" t="str">
            <v>LLAVE  PARA LAVADERO DE GRANITO (Italgrif)</v>
          </cell>
          <cell r="C99" t="str">
            <v>UND</v>
          </cell>
          <cell r="D99">
            <v>5.5640000000000001</v>
          </cell>
          <cell r="F99">
            <v>17.637879999999999</v>
          </cell>
        </row>
        <row r="100">
          <cell r="B100" t="str">
            <v>LLAVE MEZCLADORA PARA LAVATORIO 4" ECO CROMO (c/accesorios)</v>
          </cell>
          <cell r="C100" t="str">
            <v>UND</v>
          </cell>
          <cell r="D100">
            <v>19.596214511041008</v>
          </cell>
          <cell r="F100">
            <v>62.12</v>
          </cell>
        </row>
        <row r="101">
          <cell r="B101" t="str">
            <v>LLAVE MEZCLADORA P/ LAVADERO MONOBLOCK  IRIS CROMO (c/accesorios)</v>
          </cell>
          <cell r="C101" t="str">
            <v>UND</v>
          </cell>
          <cell r="D101">
            <v>26.50788643533123</v>
          </cell>
          <cell r="F101">
            <v>84.03</v>
          </cell>
        </row>
        <row r="102">
          <cell r="B102" t="str">
            <v>LONA PARA COBERTURA (AGREGADOS/CONCRETO)</v>
          </cell>
          <cell r="C102" t="str">
            <v>M2</v>
          </cell>
          <cell r="D102">
            <v>0.63091482649842268</v>
          </cell>
          <cell r="F102">
            <v>2</v>
          </cell>
        </row>
        <row r="103">
          <cell r="B103" t="str">
            <v>MADERA PARA CALZADURAS</v>
          </cell>
          <cell r="C103" t="str">
            <v>P2</v>
          </cell>
          <cell r="D103">
            <v>0.5757097791798107</v>
          </cell>
          <cell r="F103">
            <v>1.825</v>
          </cell>
        </row>
        <row r="104">
          <cell r="B104" t="str">
            <v>MADERA TORNILLO</v>
          </cell>
          <cell r="C104" t="str">
            <v>P2</v>
          </cell>
          <cell r="D104">
            <v>1.1514195583596214</v>
          </cell>
          <cell r="F104">
            <v>3.65</v>
          </cell>
        </row>
        <row r="105">
          <cell r="B105" t="str">
            <v>MALLA ELECTROSOLDADA</v>
          </cell>
          <cell r="C105" t="str">
            <v>KG</v>
          </cell>
          <cell r="D105">
            <v>0.82</v>
          </cell>
          <cell r="F105">
            <v>2.5993999999999997</v>
          </cell>
        </row>
        <row r="106">
          <cell r="B106" t="str">
            <v>MATERIAL DE BASE</v>
          </cell>
          <cell r="C106" t="str">
            <v>M3</v>
          </cell>
          <cell r="D106">
            <v>9.2996845425867516</v>
          </cell>
          <cell r="F106">
            <v>29.48</v>
          </cell>
        </row>
        <row r="107">
          <cell r="B107" t="str">
            <v>MATERIALES VARIOS</v>
          </cell>
          <cell r="C107" t="str">
            <v>EST</v>
          </cell>
          <cell r="D107">
            <v>1.025236593059937</v>
          </cell>
          <cell r="F107">
            <v>3.25</v>
          </cell>
        </row>
        <row r="108">
          <cell r="B108" t="str">
            <v>MUEBLE BAJO DE COCINA</v>
          </cell>
          <cell r="C108" t="str">
            <v>ML</v>
          </cell>
          <cell r="D108">
            <v>100</v>
          </cell>
          <cell r="F108">
            <v>317</v>
          </cell>
        </row>
        <row r="109">
          <cell r="B109" t="str">
            <v>MEZCLA ASFALTICA CALIENTE</v>
          </cell>
          <cell r="C109" t="str">
            <v>M3</v>
          </cell>
          <cell r="D109">
            <v>72.129337539432186</v>
          </cell>
          <cell r="F109">
            <v>228.65</v>
          </cell>
        </row>
        <row r="110">
          <cell r="B110" t="str">
            <v>MORTERO PREMEZCLADO 1:5</v>
          </cell>
          <cell r="C110" t="str">
            <v>M3</v>
          </cell>
          <cell r="D110">
            <v>66.876971608832804</v>
          </cell>
          <cell r="F110">
            <v>212</v>
          </cell>
        </row>
        <row r="111">
          <cell r="B111" t="str">
            <v>MORTERO SUPER EN BOLSA</v>
          </cell>
          <cell r="C111" t="str">
            <v>UND</v>
          </cell>
          <cell r="D111">
            <v>1.750788643533123</v>
          </cell>
          <cell r="F111">
            <v>5.55</v>
          </cell>
        </row>
        <row r="112">
          <cell r="B112" t="str">
            <v>NEOPRENO D-60 0.40 CM x 0.70 CM</v>
          </cell>
          <cell r="C112" t="str">
            <v>UND</v>
          </cell>
          <cell r="D112">
            <v>135.44794952681389</v>
          </cell>
          <cell r="F112">
            <v>429.37</v>
          </cell>
        </row>
        <row r="113">
          <cell r="B113" t="str">
            <v>PARQUET</v>
          </cell>
          <cell r="C113" t="str">
            <v>M2</v>
          </cell>
          <cell r="D113">
            <v>4.5741324921135647</v>
          </cell>
          <cell r="F113">
            <v>14.5</v>
          </cell>
        </row>
        <row r="114">
          <cell r="B114" t="str">
            <v>PEDESTAL MANCORA BONE</v>
          </cell>
          <cell r="C114" t="str">
            <v>UND</v>
          </cell>
          <cell r="D114">
            <v>8.2839116719242902</v>
          </cell>
          <cell r="F114">
            <v>26.26</v>
          </cell>
        </row>
        <row r="115">
          <cell r="B115" t="str">
            <v>PEGAMENTO PARA CERÁMICO EXTERIORES</v>
          </cell>
          <cell r="C115" t="str">
            <v>BLS</v>
          </cell>
          <cell r="D115">
            <v>7.4290220820189274</v>
          </cell>
          <cell r="F115">
            <v>23.55</v>
          </cell>
        </row>
        <row r="116">
          <cell r="B116" t="str">
            <v>PEGAMENTO PARA CERÁMICO INTERIORES</v>
          </cell>
          <cell r="C116" t="str">
            <v>BLS</v>
          </cell>
          <cell r="D116">
            <v>3.7539432176656153</v>
          </cell>
          <cell r="F116">
            <v>11.9</v>
          </cell>
        </row>
        <row r="117">
          <cell r="B117" t="str">
            <v>PERFIL 5" x 4" x 1/2"</v>
          </cell>
          <cell r="C117" t="str">
            <v>ML</v>
          </cell>
          <cell r="D117">
            <v>4.8422712933753944</v>
          </cell>
          <cell r="F117">
            <v>15.35</v>
          </cell>
        </row>
        <row r="118">
          <cell r="B118" t="str">
            <v>PERNO 3/4" L = 0.20 M</v>
          </cell>
          <cell r="C118" t="str">
            <v>UND</v>
          </cell>
          <cell r="D118">
            <v>0.31861198738170349</v>
          </cell>
          <cell r="F118">
            <v>1.01</v>
          </cell>
        </row>
        <row r="119">
          <cell r="B119" t="str">
            <v>PERNO PARA ENCOFRADO</v>
          </cell>
          <cell r="C119" t="str">
            <v>KG</v>
          </cell>
          <cell r="D119">
            <v>1.4069400630914826</v>
          </cell>
          <cell r="F119">
            <v>4.46</v>
          </cell>
        </row>
        <row r="120">
          <cell r="B120" t="str">
            <v>PERNOS 7/16" x 6" TUERCAS Y ARANDELAS</v>
          </cell>
          <cell r="C120" t="str">
            <v>UND</v>
          </cell>
          <cell r="D120">
            <v>2.1861198738170349</v>
          </cell>
          <cell r="F120">
            <v>6.93</v>
          </cell>
        </row>
        <row r="121">
          <cell r="B121" t="str">
            <v>PERNOS DE ANCLAJE PARA INODORO</v>
          </cell>
          <cell r="C121" t="str">
            <v>UND</v>
          </cell>
          <cell r="D121">
            <v>0.84</v>
          </cell>
          <cell r="F121">
            <v>2.6627999999999998</v>
          </cell>
        </row>
        <row r="122">
          <cell r="B122" t="str">
            <v>PETRÓLEO</v>
          </cell>
          <cell r="C122" t="str">
            <v>GLN</v>
          </cell>
          <cell r="D122">
            <v>2.6719242902208205</v>
          </cell>
          <cell r="F122">
            <v>8.4700000000000006</v>
          </cell>
        </row>
        <row r="123">
          <cell r="B123" t="str">
            <v>PIEDRA 2"</v>
          </cell>
          <cell r="C123" t="str">
            <v>M3</v>
          </cell>
          <cell r="D123">
            <v>9.1482649842271293</v>
          </cell>
          <cell r="F123">
            <v>29</v>
          </cell>
        </row>
        <row r="124">
          <cell r="B124" t="str">
            <v>PIEDRA 8"</v>
          </cell>
          <cell r="C124" t="str">
            <v>M3</v>
          </cell>
          <cell r="D124">
            <v>9.1482649842271293</v>
          </cell>
          <cell r="F124">
            <v>29</v>
          </cell>
        </row>
        <row r="125">
          <cell r="B125" t="str">
            <v>PIEDRA DE 1/2"</v>
          </cell>
          <cell r="C125" t="str">
            <v>M3</v>
          </cell>
          <cell r="D125">
            <v>14.195583596214512</v>
          </cell>
          <cell r="F125">
            <v>45</v>
          </cell>
        </row>
        <row r="126">
          <cell r="B126" t="str">
            <v>PIEDRA DE ZANJA</v>
          </cell>
          <cell r="C126" t="str">
            <v>M3</v>
          </cell>
          <cell r="D126">
            <v>9.4637223974763405</v>
          </cell>
          <cell r="F126">
            <v>30</v>
          </cell>
        </row>
        <row r="127">
          <cell r="B127" t="str">
            <v>PINTURA ANTICORROSIVA</v>
          </cell>
          <cell r="C127" t="str">
            <v>GLN</v>
          </cell>
          <cell r="D127">
            <v>9.5110410094637228</v>
          </cell>
          <cell r="F127">
            <v>30.15</v>
          </cell>
        </row>
        <row r="128">
          <cell r="B128" t="str">
            <v>PINTURA ESMALTE SINTETICO</v>
          </cell>
          <cell r="C128" t="str">
            <v>GLN</v>
          </cell>
          <cell r="D128">
            <v>13.356466876971611</v>
          </cell>
          <cell r="F128">
            <v>42.34</v>
          </cell>
        </row>
        <row r="129">
          <cell r="B129" t="str">
            <v>PINTURA PARA TRAFICO AMARILLA</v>
          </cell>
          <cell r="C129" t="str">
            <v>GLN</v>
          </cell>
          <cell r="D129">
            <v>17.034700315457414</v>
          </cell>
          <cell r="F129">
            <v>54</v>
          </cell>
        </row>
        <row r="130">
          <cell r="B130" t="str">
            <v>PINTURA PARA TRAFICO BLANCA</v>
          </cell>
          <cell r="C130" t="str">
            <v>GLN</v>
          </cell>
          <cell r="D130">
            <v>17.034700315457414</v>
          </cell>
          <cell r="F130">
            <v>54</v>
          </cell>
        </row>
        <row r="131">
          <cell r="B131" t="str">
            <v>PINTURA SUPERSINTETICA</v>
          </cell>
          <cell r="C131" t="str">
            <v>GLN</v>
          </cell>
          <cell r="D131">
            <v>13.031545741324923</v>
          </cell>
          <cell r="F131">
            <v>41.31</v>
          </cell>
        </row>
        <row r="132">
          <cell r="B132" t="str">
            <v>PLACA P-7</v>
          </cell>
          <cell r="C132" t="str">
            <v>M2</v>
          </cell>
          <cell r="D132">
            <v>17.451104100946374</v>
          </cell>
          <cell r="F132">
            <v>55.32</v>
          </cell>
        </row>
        <row r="133">
          <cell r="B133" t="str">
            <v>PLACA P-10</v>
          </cell>
          <cell r="C133" t="str">
            <v>M2</v>
          </cell>
          <cell r="D133">
            <v>20.34069400630915</v>
          </cell>
          <cell r="F133">
            <v>64.48</v>
          </cell>
        </row>
        <row r="134">
          <cell r="B134" t="str">
            <v>PLANCHA DE ACERO CORRUGADA</v>
          </cell>
          <cell r="C134" t="str">
            <v>PLA</v>
          </cell>
          <cell r="D134">
            <v>4.7539432176656149</v>
          </cell>
          <cell r="F134">
            <v>15.07</v>
          </cell>
        </row>
        <row r="135">
          <cell r="B135" t="str">
            <v>PLANCHA DE ACERO DE 1 MM x 0.40 x 0.70</v>
          </cell>
          <cell r="C135" t="str">
            <v>UND</v>
          </cell>
          <cell r="D135">
            <v>1.8170347003154574</v>
          </cell>
          <cell r="F135">
            <v>5.76</v>
          </cell>
        </row>
        <row r="136">
          <cell r="B136" t="str">
            <v>PLANCHA DE FIERRO 3/16" x 1.2 x 2.4</v>
          </cell>
          <cell r="C136" t="str">
            <v>M2</v>
          </cell>
          <cell r="D136">
            <v>13.602523659305993</v>
          </cell>
          <cell r="F136">
            <v>43.12</v>
          </cell>
        </row>
        <row r="137">
          <cell r="B137" t="str">
            <v>PLASTIFICANTE</v>
          </cell>
          <cell r="C137" t="str">
            <v>KG</v>
          </cell>
          <cell r="D137">
            <v>46.053627760252368</v>
          </cell>
          <cell r="F137">
            <v>145.99</v>
          </cell>
        </row>
        <row r="138">
          <cell r="B138" t="str">
            <v>PLATINA 1/2" x 7" x 7"</v>
          </cell>
          <cell r="C138" t="str">
            <v>UND</v>
          </cell>
          <cell r="D138">
            <v>2.0473186119873819</v>
          </cell>
          <cell r="F138">
            <v>6.49</v>
          </cell>
        </row>
        <row r="139">
          <cell r="B139" t="str">
            <v>PLATINA 2" x 3/16" x 20'</v>
          </cell>
          <cell r="C139" t="str">
            <v>ML</v>
          </cell>
          <cell r="D139">
            <v>2.0473186119873819</v>
          </cell>
          <cell r="F139">
            <v>6.49</v>
          </cell>
        </row>
        <row r="140">
          <cell r="B140" t="str">
            <v>PLATINA 6" x 1/2"</v>
          </cell>
          <cell r="C140" t="str">
            <v>ML</v>
          </cell>
          <cell r="D140">
            <v>3.5394321766561516</v>
          </cell>
          <cell r="F140">
            <v>11.22</v>
          </cell>
        </row>
        <row r="141">
          <cell r="B141" t="str">
            <v>PORCELANATO 60X60 (Dakota Metrópolis)</v>
          </cell>
          <cell r="C141" t="str">
            <v>M2</v>
          </cell>
          <cell r="D141">
            <v>20.002996845425869</v>
          </cell>
          <cell r="F141">
            <v>63.409500000000001</v>
          </cell>
        </row>
        <row r="142">
          <cell r="B142" t="str">
            <v>PUERTA P1</v>
          </cell>
          <cell r="C142" t="str">
            <v>UND</v>
          </cell>
          <cell r="D142">
            <v>27.810725552050474</v>
          </cell>
          <cell r="F142">
            <v>88.16</v>
          </cell>
        </row>
        <row r="143">
          <cell r="B143" t="str">
            <v>Puerta P2</v>
          </cell>
          <cell r="C143" t="str">
            <v>UND</v>
          </cell>
          <cell r="D143">
            <v>51.261829652996845</v>
          </cell>
          <cell r="F143">
            <v>162.5</v>
          </cell>
        </row>
        <row r="144">
          <cell r="B144" t="str">
            <v>PUERTA P9 (Ducto eléctrico)</v>
          </cell>
          <cell r="C144" t="str">
            <v>UND</v>
          </cell>
          <cell r="D144">
            <v>58.694794952681391</v>
          </cell>
          <cell r="F144">
            <v>186.0625</v>
          </cell>
        </row>
        <row r="145">
          <cell r="B145" t="str">
            <v>PUERTA P8 CONTRAPLACADA (CTO. BASURA)</v>
          </cell>
          <cell r="C145" t="str">
            <v>UND</v>
          </cell>
          <cell r="D145">
            <v>53.438485804416409</v>
          </cell>
          <cell r="F145">
            <v>169.4</v>
          </cell>
        </row>
        <row r="146">
          <cell r="B146" t="str">
            <v>RODOPLAST</v>
          </cell>
          <cell r="C146" t="str">
            <v>ML</v>
          </cell>
          <cell r="D146">
            <v>0.48895899053627762</v>
          </cell>
          <cell r="F146">
            <v>1.55</v>
          </cell>
        </row>
        <row r="147">
          <cell r="B147" t="str">
            <v>SELLADOR DE JUNTA VULKEN</v>
          </cell>
          <cell r="C147" t="str">
            <v>GLN</v>
          </cell>
          <cell r="D147">
            <v>31</v>
          </cell>
          <cell r="F147">
            <v>98.27</v>
          </cell>
        </row>
        <row r="148">
          <cell r="B148" t="str">
            <v>SILICONA BLANCA EN TUBO</v>
          </cell>
          <cell r="C148" t="str">
            <v>UND</v>
          </cell>
          <cell r="D148">
            <v>2.6498422712933754</v>
          </cell>
          <cell r="F148">
            <v>8.4</v>
          </cell>
        </row>
        <row r="149">
          <cell r="B149" t="str">
            <v>SOLADO DE CONCRETO 2" 1:10</v>
          </cell>
          <cell r="C149" t="str">
            <v>M2</v>
          </cell>
          <cell r="D149">
            <v>4.7886435331230288</v>
          </cell>
          <cell r="F149">
            <v>15.18</v>
          </cell>
        </row>
        <row r="150">
          <cell r="B150" t="str">
            <v>SOLDADURA ELECTRICA PUNTO AZUL</v>
          </cell>
          <cell r="C150" t="str">
            <v>KG</v>
          </cell>
          <cell r="D150">
            <v>3.1798107255520507</v>
          </cell>
          <cell r="F150">
            <v>10.08</v>
          </cell>
        </row>
        <row r="151">
          <cell r="B151" t="str">
            <v>TACHAS REFLECTANTES</v>
          </cell>
          <cell r="C151" t="str">
            <v>UND</v>
          </cell>
          <cell r="D151">
            <v>5.0126182965299684</v>
          </cell>
          <cell r="F151">
            <v>15.89</v>
          </cell>
        </row>
        <row r="152">
          <cell r="B152" t="str">
            <v>TANQUE DE AGUA DE 1000 LT.</v>
          </cell>
          <cell r="C152" t="str">
            <v>UND</v>
          </cell>
          <cell r="D152">
            <v>103.38485804416405</v>
          </cell>
          <cell r="F152">
            <v>327.73</v>
          </cell>
        </row>
        <row r="153">
          <cell r="B153" t="str">
            <v>TAPIZON</v>
          </cell>
          <cell r="C153" t="str">
            <v>M2</v>
          </cell>
          <cell r="D153">
            <v>4.3627760252365935</v>
          </cell>
          <cell r="F153">
            <v>13.83</v>
          </cell>
        </row>
        <row r="154">
          <cell r="B154" t="str">
            <v>TARUGO + TIRAFON</v>
          </cell>
          <cell r="C154" t="str">
            <v>UND</v>
          </cell>
          <cell r="D154">
            <v>8.2018927444794956E-2</v>
          </cell>
          <cell r="F154">
            <v>0.26</v>
          </cell>
        </row>
        <row r="155">
          <cell r="B155" t="str">
            <v>TECNOPORT 4' x 8' x 1/2</v>
          </cell>
          <cell r="C155" t="str">
            <v>UND</v>
          </cell>
          <cell r="D155">
            <v>0.08</v>
          </cell>
          <cell r="F155">
            <v>0.25359999999999999</v>
          </cell>
        </row>
        <row r="156">
          <cell r="B156" t="str">
            <v>THINNER STANDAR</v>
          </cell>
          <cell r="C156" t="str">
            <v>GLN</v>
          </cell>
          <cell r="D156">
            <v>8.0946372239747628</v>
          </cell>
          <cell r="F156">
            <v>25.66</v>
          </cell>
        </row>
        <row r="157">
          <cell r="B157" t="str">
            <v>TIERRA DE CHACRA</v>
          </cell>
          <cell r="C157" t="str">
            <v>M3</v>
          </cell>
          <cell r="D157">
            <v>3.7854889589905363</v>
          </cell>
          <cell r="F157">
            <v>12</v>
          </cell>
        </row>
        <row r="158">
          <cell r="B158" t="str">
            <v>TINTA ROJO TRANSPARENTE SCOCHITE</v>
          </cell>
          <cell r="C158" t="str">
            <v>GLN</v>
          </cell>
          <cell r="D158">
            <v>5.41640378548896</v>
          </cell>
          <cell r="F158">
            <v>17.170000000000002</v>
          </cell>
        </row>
        <row r="159">
          <cell r="B159" t="str">
            <v>TRAMPA P PVC 2"</v>
          </cell>
          <cell r="C159" t="str">
            <v>UND</v>
          </cell>
          <cell r="D159">
            <v>1.2194132492113565</v>
          </cell>
          <cell r="F159">
            <v>3.8655400000000002</v>
          </cell>
        </row>
        <row r="160">
          <cell r="B160" t="str">
            <v>TRIPLAY LUPUNA 10 MM x 4' x 8'</v>
          </cell>
          <cell r="C160" t="str">
            <v>PLA</v>
          </cell>
          <cell r="D160">
            <v>13.249211356466878</v>
          </cell>
          <cell r="F160">
            <v>42</v>
          </cell>
        </row>
        <row r="161">
          <cell r="B161" t="str">
            <v>TRIPLAY LUPUNA 18MM x 4' X 8'</v>
          </cell>
          <cell r="C161" t="str">
            <v>PLA</v>
          </cell>
          <cell r="D161">
            <v>23.343848580441641</v>
          </cell>
          <cell r="F161">
            <v>74</v>
          </cell>
        </row>
        <row r="162">
          <cell r="B162" t="str">
            <v>TRIPLAY LUPUNA 4 MM x 4' x 8'</v>
          </cell>
          <cell r="C162" t="str">
            <v>PLA</v>
          </cell>
          <cell r="D162">
            <v>6.624605678233439</v>
          </cell>
          <cell r="F162">
            <v>21</v>
          </cell>
        </row>
        <row r="163">
          <cell r="B163" t="str">
            <v>TRIPLAY LUPUNA 6 MM x 4' x 8'</v>
          </cell>
          <cell r="C163" t="str">
            <v>PLA</v>
          </cell>
          <cell r="D163">
            <v>8.9905362776025246</v>
          </cell>
          <cell r="F163">
            <v>28.5</v>
          </cell>
        </row>
        <row r="164">
          <cell r="B164" t="str">
            <v>TUBERIA PVC 2"</v>
          </cell>
          <cell r="C164" t="str">
            <v>UND</v>
          </cell>
          <cell r="D164">
            <v>1.8044164037854888</v>
          </cell>
          <cell r="F164">
            <v>5.72</v>
          </cell>
        </row>
        <row r="165">
          <cell r="B165" t="str">
            <v>TUBERIA PVC 3"</v>
          </cell>
          <cell r="C165" t="str">
            <v>UND</v>
          </cell>
          <cell r="D165">
            <v>2.8391167192429023</v>
          </cell>
          <cell r="F165">
            <v>9</v>
          </cell>
        </row>
        <row r="166">
          <cell r="B166" t="str">
            <v>TUBERIA PVC SAL 3" Y ACCESORIOS</v>
          </cell>
          <cell r="C166" t="str">
            <v>ML</v>
          </cell>
          <cell r="D166">
            <v>1.5646687697160884</v>
          </cell>
          <cell r="F166">
            <v>4.96</v>
          </cell>
        </row>
        <row r="167">
          <cell r="B167" t="str">
            <v>TUBERIA PVC SEL 5/8"</v>
          </cell>
          <cell r="C167" t="str">
            <v>ML</v>
          </cell>
          <cell r="D167">
            <v>0.16403785488958991</v>
          </cell>
          <cell r="F167">
            <v>0.52</v>
          </cell>
        </row>
        <row r="168">
          <cell r="B168" t="str">
            <v xml:space="preserve">TUBO DE ABASTO DE 5/8" </v>
          </cell>
          <cell r="C168" t="str">
            <v>UND</v>
          </cell>
          <cell r="D168">
            <v>2.3659305993690851</v>
          </cell>
          <cell r="F168">
            <v>7.5</v>
          </cell>
        </row>
        <row r="169">
          <cell r="B169" t="str">
            <v>TUBO DE ABASTO INODORO DE 1/2 x 7/8"</v>
          </cell>
          <cell r="C169" t="str">
            <v>UND</v>
          </cell>
          <cell r="D169">
            <v>1.78</v>
          </cell>
          <cell r="F169">
            <v>5.6425999999999998</v>
          </cell>
        </row>
        <row r="170">
          <cell r="B170" t="str">
            <v>TUBO DE ABASTO LAVATORIO DE 1/2"x1/2"</v>
          </cell>
          <cell r="C170" t="str">
            <v>UND</v>
          </cell>
          <cell r="D170">
            <v>1.83</v>
          </cell>
          <cell r="F170">
            <v>5.8010999999999999</v>
          </cell>
        </row>
        <row r="171">
          <cell r="B171" t="str">
            <v>UÑAS DE SUJECIÓN</v>
          </cell>
          <cell r="C171" t="str">
            <v>PAR</v>
          </cell>
          <cell r="D171">
            <v>1.0725552050473186</v>
          </cell>
          <cell r="F171">
            <v>3.4</v>
          </cell>
        </row>
        <row r="172">
          <cell r="B172" t="str">
            <v>VIDRIO</v>
          </cell>
          <cell r="C172" t="str">
            <v>UND</v>
          </cell>
          <cell r="D172">
            <v>1.5378548895899053</v>
          </cell>
          <cell r="F172">
            <v>4.875</v>
          </cell>
        </row>
        <row r="173">
          <cell r="B173" t="str">
            <v>VINILICO 6"x36", e=1.5 mm (Topile - Tipo madera)</v>
          </cell>
          <cell r="C173" t="str">
            <v>M2</v>
          </cell>
          <cell r="D173">
            <v>4.309148264984227</v>
          </cell>
          <cell r="F173">
            <v>13.66</v>
          </cell>
        </row>
        <row r="174">
          <cell r="B174" t="str">
            <v>YESO</v>
          </cell>
          <cell r="C174" t="str">
            <v>KG</v>
          </cell>
          <cell r="D174">
            <v>1.4865930599369086</v>
          </cell>
          <cell r="F174">
            <v>4.7125000000000004</v>
          </cell>
        </row>
        <row r="175">
          <cell r="B175" t="str">
            <v>zzzzzzzz FIN MATERIALES</v>
          </cell>
        </row>
        <row r="179">
          <cell r="B179" t="str">
            <v>AYUDANTE</v>
          </cell>
          <cell r="C179" t="str">
            <v>H-H</v>
          </cell>
          <cell r="D179">
            <v>3.1577287066246056</v>
          </cell>
          <cell r="F179">
            <v>10.01</v>
          </cell>
        </row>
        <row r="180">
          <cell r="B180" t="str">
            <v>CAPATAZ</v>
          </cell>
          <cell r="C180" t="str">
            <v>H-H</v>
          </cell>
          <cell r="D180">
            <v>4.1419558359621451</v>
          </cell>
          <cell r="F180">
            <v>13.13</v>
          </cell>
        </row>
        <row r="181">
          <cell r="B181" t="str">
            <v>INGENIERO ESPECIALISTA</v>
          </cell>
          <cell r="C181" t="str">
            <v>H-H</v>
          </cell>
          <cell r="D181">
            <v>7.8864353312302837</v>
          </cell>
          <cell r="F181">
            <v>25</v>
          </cell>
        </row>
        <row r="182">
          <cell r="B182" t="str">
            <v>MO - SUBCONTRATO PARQUET</v>
          </cell>
          <cell r="C182" t="str">
            <v>M2</v>
          </cell>
          <cell r="D182">
            <v>5.2050473186119879</v>
          </cell>
          <cell r="F182">
            <v>16.5</v>
          </cell>
        </row>
        <row r="183">
          <cell r="B183" t="str">
            <v>MO - SUBCONTRATO CONTRAZOCALO DE MADERA</v>
          </cell>
          <cell r="C183" t="str">
            <v>ML</v>
          </cell>
          <cell r="D183">
            <v>0.4</v>
          </cell>
          <cell r="F183">
            <v>1.268</v>
          </cell>
        </row>
        <row r="184">
          <cell r="B184" t="str">
            <v>MO - INSTALACION DE PUERTA</v>
          </cell>
          <cell r="C184" t="str">
            <v>UND</v>
          </cell>
          <cell r="D184">
            <v>7.8864353312302837</v>
          </cell>
          <cell r="F184">
            <v>25</v>
          </cell>
        </row>
        <row r="185">
          <cell r="B185" t="str">
            <v>MO - PINTURA DE PUERTA</v>
          </cell>
          <cell r="C185" t="str">
            <v>UND</v>
          </cell>
          <cell r="D185">
            <v>17</v>
          </cell>
          <cell r="F185">
            <v>53.89</v>
          </cell>
        </row>
        <row r="186">
          <cell r="B186" t="str">
            <v>OFICIAL</v>
          </cell>
          <cell r="C186" t="str">
            <v>H-H</v>
          </cell>
          <cell r="D186">
            <v>3.4921135646687698</v>
          </cell>
          <cell r="F186">
            <v>11.07</v>
          </cell>
        </row>
        <row r="187">
          <cell r="B187" t="str">
            <v>OPERADOR DE GRÚA</v>
          </cell>
          <cell r="C187" t="str">
            <v>H-H</v>
          </cell>
          <cell r="D187">
            <v>7.8864353312302837</v>
          </cell>
          <cell r="F187">
            <v>25</v>
          </cell>
        </row>
        <row r="188">
          <cell r="B188" t="str">
            <v>OPERARIO</v>
          </cell>
          <cell r="C188" t="str">
            <v>H-H</v>
          </cell>
          <cell r="D188">
            <v>3.9179810725552051</v>
          </cell>
          <cell r="F188">
            <v>12.42</v>
          </cell>
        </row>
        <row r="189">
          <cell r="B189" t="str">
            <v>TECNICO ESPECIALISTA</v>
          </cell>
          <cell r="C189" t="str">
            <v>H-H</v>
          </cell>
          <cell r="D189">
            <v>4.9305993690851739</v>
          </cell>
          <cell r="F189">
            <v>15.63</v>
          </cell>
        </row>
        <row r="190">
          <cell r="B190" t="str">
            <v>TOPOGRAFO</v>
          </cell>
          <cell r="C190" t="str">
            <v>H-H</v>
          </cell>
          <cell r="D190">
            <v>5.2712933753943219</v>
          </cell>
          <cell r="F190">
            <v>16.71</v>
          </cell>
        </row>
        <row r="209">
          <cell r="B209" t="str">
            <v>zzzzzzzzz FIN M.O.</v>
          </cell>
        </row>
        <row r="213">
          <cell r="B213" t="str">
            <v>ALQUILER DE CONTAINER</v>
          </cell>
          <cell r="C213" t="str">
            <v>MES</v>
          </cell>
          <cell r="D213">
            <v>225.55205047318611</v>
          </cell>
          <cell r="F213">
            <v>715</v>
          </cell>
        </row>
        <row r="214">
          <cell r="B214" t="str">
            <v>ALQUILER TORRE GRÚA</v>
          </cell>
          <cell r="C214" t="str">
            <v>MES</v>
          </cell>
          <cell r="D214">
            <v>8201.8927444794954</v>
          </cell>
          <cell r="F214">
            <v>26000</v>
          </cell>
        </row>
        <row r="215">
          <cell r="B215" t="str">
            <v>AMOLADORA</v>
          </cell>
          <cell r="C215" t="str">
            <v>H-M</v>
          </cell>
          <cell r="D215">
            <v>0.85488958990536279</v>
          </cell>
          <cell r="F215">
            <v>2.71</v>
          </cell>
        </row>
        <row r="216">
          <cell r="B216" t="str">
            <v>ANDAMIO</v>
          </cell>
          <cell r="C216" t="str">
            <v>UND</v>
          </cell>
          <cell r="D216">
            <v>0.31545741324921134</v>
          </cell>
          <cell r="F216">
            <v>1</v>
          </cell>
        </row>
        <row r="217">
          <cell r="B217" t="str">
            <v>APUNTALAMIENTO DE VIGUETAS PRETENSADAS</v>
          </cell>
          <cell r="C217" t="str">
            <v>M2</v>
          </cell>
          <cell r="D217">
            <v>2.5630914826498423</v>
          </cell>
          <cell r="F217">
            <v>8.125</v>
          </cell>
        </row>
        <row r="218">
          <cell r="B218" t="str">
            <v>ARENADOR</v>
          </cell>
          <cell r="C218" t="str">
            <v>H-M</v>
          </cell>
          <cell r="D218">
            <v>5.138801261829653</v>
          </cell>
          <cell r="F218">
            <v>16.29</v>
          </cell>
        </row>
        <row r="219">
          <cell r="B219" t="str">
            <v>BALDE CONCRETERO</v>
          </cell>
          <cell r="C219" t="str">
            <v>H-M</v>
          </cell>
          <cell r="D219">
            <v>0.35331230283911674</v>
          </cell>
          <cell r="F219">
            <v>1.1200000000000001</v>
          </cell>
        </row>
        <row r="220">
          <cell r="B220" t="str">
            <v>BAÑO QUÍMICO</v>
          </cell>
          <cell r="C220" t="str">
            <v>MES</v>
          </cell>
          <cell r="D220">
            <v>110</v>
          </cell>
          <cell r="F220">
            <v>348.7</v>
          </cell>
        </row>
        <row r="221">
          <cell r="B221" t="str">
            <v>BAÑO QUÍMICO EJECUTIVO</v>
          </cell>
          <cell r="C221" t="str">
            <v>MES</v>
          </cell>
          <cell r="D221">
            <v>128.15457413249212</v>
          </cell>
          <cell r="F221">
            <v>406.25</v>
          </cell>
        </row>
        <row r="222">
          <cell r="B222" t="str">
            <v>BARREDORA MECANICA 10/20 HP, 7' LONG.</v>
          </cell>
          <cell r="C222" t="str">
            <v>H-M</v>
          </cell>
          <cell r="D222">
            <v>125</v>
          </cell>
          <cell r="F222">
            <v>396.25</v>
          </cell>
        </row>
        <row r="223">
          <cell r="B223" t="str">
            <v>BOMBA DE INYECCION</v>
          </cell>
          <cell r="C223" t="str">
            <v>H-M</v>
          </cell>
          <cell r="D223">
            <v>46.735015772870668</v>
          </cell>
          <cell r="F223">
            <v>148.15</v>
          </cell>
        </row>
        <row r="224">
          <cell r="B224" t="str">
            <v>BOMBA PARA CONCRETO</v>
          </cell>
          <cell r="C224" t="str">
            <v>M3</v>
          </cell>
          <cell r="D224">
            <v>7.5709779179810726</v>
          </cell>
          <cell r="F224">
            <v>24</v>
          </cell>
        </row>
        <row r="225">
          <cell r="B225" t="str">
            <v>BOMBA PARA FUMIGAR (CURADO)</v>
          </cell>
          <cell r="C225" t="str">
            <v>DIA</v>
          </cell>
          <cell r="D225">
            <v>1.2965299684542588</v>
          </cell>
          <cell r="F225">
            <v>4.1100000000000003</v>
          </cell>
        </row>
        <row r="226">
          <cell r="B226" t="str">
            <v>CAMION CISTERNA 4x2, 122 HP, 2000 GLN</v>
          </cell>
          <cell r="C226" t="str">
            <v>VIAJE</v>
          </cell>
          <cell r="D226">
            <v>28.173501577287066</v>
          </cell>
          <cell r="F226">
            <v>89.31</v>
          </cell>
        </row>
        <row r="227">
          <cell r="B227" t="str">
            <v>CAMIÓN GRÚA</v>
          </cell>
          <cell r="C227" t="str">
            <v>H-M</v>
          </cell>
          <cell r="D227">
            <v>35.883280757097793</v>
          </cell>
          <cell r="F227">
            <v>113.75</v>
          </cell>
        </row>
        <row r="228">
          <cell r="B228" t="str">
            <v>CAMION IMPRIMADOR 6x2, 178/210 HP, 1800GL</v>
          </cell>
          <cell r="C228" t="str">
            <v>H-M</v>
          </cell>
          <cell r="D228">
            <v>36.867507886435334</v>
          </cell>
          <cell r="F228">
            <v>116.87</v>
          </cell>
        </row>
        <row r="229">
          <cell r="B229" t="str">
            <v>CAMION VOLQUETE 10 M3</v>
          </cell>
          <cell r="C229" t="str">
            <v>H-M</v>
          </cell>
          <cell r="D229">
            <v>56.302839116719241</v>
          </cell>
          <cell r="F229">
            <v>178.48</v>
          </cell>
        </row>
        <row r="230">
          <cell r="B230" t="str">
            <v>CAMION VOLQUETE 4x2, 140/210 HP, 6 M3</v>
          </cell>
          <cell r="C230" t="str">
            <v>H-M</v>
          </cell>
          <cell r="D230">
            <v>36.74132492113565</v>
          </cell>
          <cell r="F230">
            <v>116.47</v>
          </cell>
        </row>
        <row r="231">
          <cell r="B231" t="str">
            <v>CAMION VOLQUETE 6x4, 330 HP, 15 M3</v>
          </cell>
          <cell r="C231" t="str">
            <v>H-M</v>
          </cell>
          <cell r="D231">
            <v>56.302839116719241</v>
          </cell>
          <cell r="F231">
            <v>178.48</v>
          </cell>
        </row>
        <row r="232">
          <cell r="B232" t="str">
            <v>CARGADOR S/LLANT. 100/125 HP - 2.50 Y3</v>
          </cell>
          <cell r="C232" t="str">
            <v>H-M</v>
          </cell>
          <cell r="D232">
            <v>42.044164037854891</v>
          </cell>
          <cell r="F232">
            <v>133.28</v>
          </cell>
        </row>
        <row r="233">
          <cell r="B233" t="str">
            <v>CIZALLA ELECTRICA</v>
          </cell>
          <cell r="C233" t="str">
            <v>H-M</v>
          </cell>
          <cell r="D233">
            <v>1.249211356466877</v>
          </cell>
          <cell r="F233">
            <v>3.96</v>
          </cell>
        </row>
        <row r="234">
          <cell r="B234" t="str">
            <v>CIZALLA MANUAL</v>
          </cell>
          <cell r="C234" t="str">
            <v>H-M</v>
          </cell>
          <cell r="D234">
            <v>1.77602523659306</v>
          </cell>
          <cell r="F234">
            <v>5.63</v>
          </cell>
        </row>
        <row r="235">
          <cell r="B235" t="str">
            <v>COCINA DE ASFALTO</v>
          </cell>
          <cell r="C235" t="str">
            <v>H-M</v>
          </cell>
          <cell r="D235">
            <v>9.0851735015772874</v>
          </cell>
          <cell r="F235">
            <v>28.8</v>
          </cell>
        </row>
        <row r="236">
          <cell r="B236" t="str">
            <v>COMP. NEUMATICA - 76 HP - 125/175 PCM</v>
          </cell>
          <cell r="C236" t="str">
            <v>H-M</v>
          </cell>
          <cell r="D236">
            <v>11.176656151419559</v>
          </cell>
          <cell r="F236">
            <v>35.43</v>
          </cell>
        </row>
        <row r="237">
          <cell r="B237" t="str">
            <v>COMP. NEUMATICA - 87 HP - 250/330 PCM</v>
          </cell>
          <cell r="C237" t="str">
            <v>H-M</v>
          </cell>
          <cell r="D237">
            <v>18.34069400630915</v>
          </cell>
          <cell r="F237">
            <v>58.14</v>
          </cell>
        </row>
        <row r="238">
          <cell r="B238" t="str">
            <v>CORTADORA DE CONCRETO DE 14" (Inc. 1 disco)</v>
          </cell>
          <cell r="C238" t="str">
            <v>H-M</v>
          </cell>
          <cell r="D238">
            <v>4.5110410094637228</v>
          </cell>
          <cell r="F238">
            <v>14.3</v>
          </cell>
        </row>
        <row r="239">
          <cell r="B239" t="str">
            <v>CORTADORA DE MAYÓLICA</v>
          </cell>
          <cell r="C239" t="str">
            <v>H-M</v>
          </cell>
          <cell r="D239">
            <v>0.25552050473186122</v>
          </cell>
          <cell r="F239">
            <v>0.81</v>
          </cell>
        </row>
        <row r="240">
          <cell r="B240" t="str">
            <v>ELEVADOR VERTICAL TIPO PLATAFORMA</v>
          </cell>
          <cell r="C240" t="str">
            <v>MES</v>
          </cell>
          <cell r="D240">
            <v>1575</v>
          </cell>
          <cell r="F240">
            <v>4992.75</v>
          </cell>
        </row>
        <row r="241">
          <cell r="B241" t="str">
            <v>ENCOFRADO METÁLICO PARA FRISOS</v>
          </cell>
          <cell r="C241" t="str">
            <v>M2</v>
          </cell>
          <cell r="D241">
            <v>0.87066246056782326</v>
          </cell>
          <cell r="F241">
            <v>2.76</v>
          </cell>
        </row>
        <row r="242">
          <cell r="B242" t="str">
            <v>ENCOFRADO METÁLICO PARA LOSAS SÓTANO</v>
          </cell>
          <cell r="C242" t="str">
            <v>M2</v>
          </cell>
          <cell r="D242">
            <v>5.2996845425867507</v>
          </cell>
          <cell r="F242">
            <v>16.8</v>
          </cell>
        </row>
        <row r="243">
          <cell r="B243" t="str">
            <v>ENCOFRADO METÁLICO PARA MUROS</v>
          </cell>
          <cell r="C243" t="str">
            <v>M2</v>
          </cell>
          <cell r="D243">
            <v>0.43298181818181813</v>
          </cell>
          <cell r="F243">
            <v>1.3725523636363635</v>
          </cell>
        </row>
        <row r="244">
          <cell r="B244" t="str">
            <v>ENCOFRADO METÁLICO PARA MUROS Y COLUMNAS SÓTANO</v>
          </cell>
          <cell r="C244" t="str">
            <v>M2</v>
          </cell>
          <cell r="D244">
            <v>4.42</v>
          </cell>
          <cell r="F244">
            <v>14.0114</v>
          </cell>
        </row>
        <row r="245">
          <cell r="B245" t="str">
            <v>ENCOFRADO METÁLICO PARA TECHOS</v>
          </cell>
          <cell r="C245" t="str">
            <v>M2</v>
          </cell>
          <cell r="D245">
            <v>0.94499999999999995</v>
          </cell>
          <cell r="F245">
            <v>2.9956499999999999</v>
          </cell>
        </row>
        <row r="246">
          <cell r="B246" t="str">
            <v>ENCOFRADO METÁLICO PARA VIGAS</v>
          </cell>
          <cell r="C246" t="str">
            <v>M2</v>
          </cell>
          <cell r="D246">
            <v>6.51</v>
          </cell>
          <cell r="F246">
            <v>20.636699999999998</v>
          </cell>
        </row>
        <row r="247">
          <cell r="B247" t="str">
            <v>ESCUADRAS EXTERIORES</v>
          </cell>
          <cell r="C247" t="str">
            <v>UND</v>
          </cell>
          <cell r="D247">
            <v>0.1</v>
          </cell>
          <cell r="F247">
            <v>0.317</v>
          </cell>
        </row>
        <row r="248">
          <cell r="B248" t="str">
            <v>FIBRA DE VIDRIO</v>
          </cell>
          <cell r="C248" t="str">
            <v>M2</v>
          </cell>
          <cell r="D248">
            <v>3.7854889589905363E-2</v>
          </cell>
          <cell r="F248">
            <v>0.12</v>
          </cell>
        </row>
        <row r="249">
          <cell r="B249" t="str">
            <v>FRAGUA PARA CINCELES</v>
          </cell>
          <cell r="C249" t="str">
            <v>H-M</v>
          </cell>
          <cell r="D249">
            <v>0.49211356466876977</v>
          </cell>
          <cell r="F249">
            <v>1.56</v>
          </cell>
        </row>
        <row r="250">
          <cell r="B250" t="str">
            <v>GATA DE TENSADO</v>
          </cell>
          <cell r="C250" t="str">
            <v>H-M</v>
          </cell>
          <cell r="D250">
            <v>42.854889589905362</v>
          </cell>
          <cell r="F250">
            <v>135.85</v>
          </cell>
        </row>
        <row r="251">
          <cell r="B251" t="str">
            <v>GRUA HID. TELESC. AUTOP. 127 HP, 18 TON</v>
          </cell>
          <cell r="C251" t="str">
            <v>H-M</v>
          </cell>
          <cell r="D251">
            <v>56.07570977917981</v>
          </cell>
          <cell r="F251">
            <v>177.76</v>
          </cell>
        </row>
        <row r="252">
          <cell r="B252" t="str">
            <v>GRUPO ELECTROGENO 60 KW</v>
          </cell>
          <cell r="C252" t="str">
            <v>MES</v>
          </cell>
          <cell r="D252">
            <v>925.07886435331227</v>
          </cell>
          <cell r="F252">
            <v>2932.5</v>
          </cell>
        </row>
        <row r="253">
          <cell r="B253" t="str">
            <v>HERRAMIENTAS</v>
          </cell>
          <cell r="C253" t="str">
            <v>%</v>
          </cell>
        </row>
        <row r="254">
          <cell r="B254" t="str">
            <v>INSTALACION DE TORRE GRUA</v>
          </cell>
          <cell r="C254" t="str">
            <v>MES</v>
          </cell>
          <cell r="D254">
            <v>12220.820189274447</v>
          </cell>
          <cell r="F254">
            <v>38740</v>
          </cell>
        </row>
        <row r="255">
          <cell r="B255" t="str">
            <v>MAQUINA DE DUCTOS</v>
          </cell>
          <cell r="C255" t="str">
            <v>H-M</v>
          </cell>
          <cell r="D255">
            <v>53.580441640378545</v>
          </cell>
          <cell r="F255">
            <v>169.85</v>
          </cell>
        </row>
        <row r="256">
          <cell r="B256" t="str">
            <v>MARTILLO DEMOLEDOR ELÉCTRICO</v>
          </cell>
          <cell r="C256" t="str">
            <v>H-M</v>
          </cell>
          <cell r="D256">
            <v>4</v>
          </cell>
          <cell r="F256">
            <v>12.68</v>
          </cell>
        </row>
        <row r="257">
          <cell r="B257" t="str">
            <v>MARTILLO NEUMATICO - 21/24 KG</v>
          </cell>
          <cell r="C257" t="str">
            <v>H-M</v>
          </cell>
          <cell r="D257">
            <v>2.7223974763406944</v>
          </cell>
          <cell r="F257">
            <v>8.6300000000000008</v>
          </cell>
        </row>
        <row r="258">
          <cell r="B258" t="str">
            <v>MARTILLO NEUMATICO - 25/29 KG</v>
          </cell>
          <cell r="C258" t="str">
            <v>H-M</v>
          </cell>
          <cell r="D258">
            <v>3.8138801261829651</v>
          </cell>
          <cell r="F258">
            <v>12.09</v>
          </cell>
        </row>
        <row r="259">
          <cell r="B259" t="str">
            <v>MEZCLADORA DE CONC. (TAMBOR) 11 P3, 22 HP</v>
          </cell>
          <cell r="C259" t="str">
            <v>H-M</v>
          </cell>
          <cell r="D259">
            <v>6.6750788643533125</v>
          </cell>
          <cell r="F259">
            <v>21.16</v>
          </cell>
        </row>
        <row r="260">
          <cell r="B260" t="str">
            <v>MOTONIVELADORA 125 HP</v>
          </cell>
          <cell r="C260" t="str">
            <v>H-M</v>
          </cell>
          <cell r="D260">
            <v>36.09148264984227</v>
          </cell>
          <cell r="F260">
            <v>114.41</v>
          </cell>
        </row>
        <row r="261">
          <cell r="B261" t="str">
            <v>NIVEL OPTICO</v>
          </cell>
          <cell r="C261" t="str">
            <v>MES</v>
          </cell>
          <cell r="D261">
            <v>180</v>
          </cell>
          <cell r="F261">
            <v>570.6</v>
          </cell>
        </row>
        <row r="262">
          <cell r="B262" t="str">
            <v>PAVIMENTADORA DE ORUGAS 69 HP, 10' LONG.</v>
          </cell>
          <cell r="C262" t="str">
            <v>H-M</v>
          </cell>
          <cell r="D262">
            <v>33.403785488958988</v>
          </cell>
          <cell r="F262">
            <v>105.89</v>
          </cell>
        </row>
        <row r="263">
          <cell r="B263" t="str">
            <v>PLANCHA COMPACTADORA VIBRAT. 7.0 HP</v>
          </cell>
          <cell r="C263" t="str">
            <v>H-M</v>
          </cell>
          <cell r="D263">
            <v>5.4321766561514195</v>
          </cell>
          <cell r="F263">
            <v>17.22</v>
          </cell>
        </row>
        <row r="264">
          <cell r="B264" t="str">
            <v>PLANTA ASFALTO FRIO, 30 HP, 30-60 T/HR</v>
          </cell>
          <cell r="C264" t="str">
            <v>H-M</v>
          </cell>
          <cell r="D264">
            <v>17.921135646687699</v>
          </cell>
          <cell r="F264">
            <v>56.81</v>
          </cell>
        </row>
        <row r="265">
          <cell r="B265" t="str">
            <v>REFLECTORES (Inc. 3 lámparas de repuesto)</v>
          </cell>
          <cell r="C265" t="str">
            <v>UND</v>
          </cell>
          <cell r="D265">
            <v>26.940063091482653</v>
          </cell>
          <cell r="F265">
            <v>85.4</v>
          </cell>
        </row>
        <row r="266">
          <cell r="B266" t="str">
            <v>RETROEXCAVADORA</v>
          </cell>
          <cell r="C266" t="str">
            <v>H-M</v>
          </cell>
          <cell r="D266">
            <v>25.236593059936908</v>
          </cell>
          <cell r="F266">
            <v>80</v>
          </cell>
        </row>
        <row r="267">
          <cell r="B267" t="str">
            <v>RODILLO L.V. AUTOP. 101/135 HP, 10/12 TON</v>
          </cell>
          <cell r="C267" t="str">
            <v>H-M</v>
          </cell>
          <cell r="D267">
            <v>25.558359621451103</v>
          </cell>
          <cell r="F267">
            <v>81.02</v>
          </cell>
        </row>
        <row r="268">
          <cell r="B268" t="str">
            <v>RODILLO LISO VIBRAT. MAN. 10.8 HP - 1 TN</v>
          </cell>
          <cell r="C268" t="str">
            <v>H-M</v>
          </cell>
          <cell r="D268">
            <v>6.4069400630914828</v>
          </cell>
          <cell r="F268">
            <v>20.309999999999999</v>
          </cell>
        </row>
        <row r="269">
          <cell r="B269" t="str">
            <v>RODILLO NEUM. AUTOP. 127 HP, 8/23 TON</v>
          </cell>
          <cell r="C269" t="str">
            <v>H-M</v>
          </cell>
          <cell r="D269">
            <v>21.574132492113566</v>
          </cell>
          <cell r="F269">
            <v>68.39</v>
          </cell>
        </row>
        <row r="270">
          <cell r="B270" t="str">
            <v>RODILLO NEUM. AUTOP. 60/80 HP, 3/5 TON</v>
          </cell>
          <cell r="C270" t="str">
            <v>H-M</v>
          </cell>
          <cell r="D270">
            <v>14.305993690851736</v>
          </cell>
          <cell r="F270">
            <v>45.35</v>
          </cell>
        </row>
        <row r="271">
          <cell r="B271" t="str">
            <v>RODILLO NEUM. AUTOP. 81/100 HP, 5.5/20 TON</v>
          </cell>
          <cell r="C271" t="str">
            <v>H-M</v>
          </cell>
          <cell r="D271">
            <v>17.665615141955836</v>
          </cell>
          <cell r="F271">
            <v>56</v>
          </cell>
        </row>
        <row r="272">
          <cell r="B272" t="str">
            <v>RODILLO TANDEM E. AUTOP. 58/70 HP, 5/8 TON</v>
          </cell>
          <cell r="C272" t="str">
            <v>H-M</v>
          </cell>
          <cell r="D272">
            <v>12.911671924290221</v>
          </cell>
          <cell r="F272">
            <v>40.93</v>
          </cell>
        </row>
        <row r="273">
          <cell r="B273" t="str">
            <v>RODILLO TANDEM E. AUTOP. 58/70 HP, 8/10 TON</v>
          </cell>
          <cell r="C273" t="str">
            <v>H-M</v>
          </cell>
          <cell r="D273">
            <v>13.173501577287066</v>
          </cell>
          <cell r="F273">
            <v>41.76</v>
          </cell>
        </row>
        <row r="274">
          <cell r="B274" t="str">
            <v>SIERRA MECANICA</v>
          </cell>
          <cell r="C274" t="str">
            <v>H-M</v>
          </cell>
          <cell r="D274">
            <v>0.9242902208201893</v>
          </cell>
          <cell r="F274">
            <v>2.93</v>
          </cell>
        </row>
        <row r="275">
          <cell r="B275" t="str">
            <v>SOLDADORA</v>
          </cell>
          <cell r="C275" t="str">
            <v>H-M</v>
          </cell>
          <cell r="D275">
            <v>3.0820189274447949</v>
          </cell>
          <cell r="F275">
            <v>9.77</v>
          </cell>
        </row>
        <row r="276">
          <cell r="B276" t="str">
            <v>TEODOLITO</v>
          </cell>
          <cell r="C276" t="str">
            <v>MES</v>
          </cell>
          <cell r="D276">
            <v>300</v>
          </cell>
          <cell r="F276">
            <v>951</v>
          </cell>
        </row>
        <row r="277">
          <cell r="B277" t="str">
            <v>TRACTOR DE TIRO MF 265 - 63 HP</v>
          </cell>
          <cell r="C277" t="str">
            <v>H-M</v>
          </cell>
          <cell r="D277">
            <v>13.993690851735016</v>
          </cell>
          <cell r="F277">
            <v>44.36</v>
          </cell>
        </row>
        <row r="278">
          <cell r="B278" t="str">
            <v>TRACTOR S/ORUGAS 140/160 HP</v>
          </cell>
          <cell r="C278" t="str">
            <v>H-M</v>
          </cell>
          <cell r="D278">
            <v>50.542586750788644</v>
          </cell>
          <cell r="F278">
            <v>160.22</v>
          </cell>
        </row>
        <row r="279">
          <cell r="B279" t="str">
            <v>TRACTOR S/ORUGAS 190/240 HP</v>
          </cell>
          <cell r="C279" t="str">
            <v>H-M</v>
          </cell>
          <cell r="D279">
            <v>72.728706624605678</v>
          </cell>
          <cell r="F279">
            <v>230.55</v>
          </cell>
        </row>
        <row r="280">
          <cell r="B280" t="str">
            <v>VIBRADOR DE CONCRETO</v>
          </cell>
          <cell r="C280" t="str">
            <v>H-M</v>
          </cell>
          <cell r="D280">
            <v>3.2137223974763409</v>
          </cell>
          <cell r="F280">
            <v>10.1875</v>
          </cell>
        </row>
        <row r="281">
          <cell r="B281" t="str">
            <v>VIBROAPISONADOR 2.0 HP</v>
          </cell>
          <cell r="C281" t="str">
            <v>H-M</v>
          </cell>
          <cell r="D281">
            <v>1.9716088328075709</v>
          </cell>
          <cell r="F281">
            <v>6.25</v>
          </cell>
        </row>
        <row r="282">
          <cell r="B282" t="str">
            <v>WINCHA DE 100 MT</v>
          </cell>
          <cell r="C282" t="str">
            <v>H-E</v>
          </cell>
          <cell r="D282">
            <v>0.42271293375394325</v>
          </cell>
          <cell r="F282">
            <v>1.34</v>
          </cell>
        </row>
        <row r="283">
          <cell r="B283" t="str">
            <v>WINCHE - 2 BALDES, 3.6 HP</v>
          </cell>
          <cell r="C283" t="str">
            <v>H-M</v>
          </cell>
          <cell r="D283">
            <v>2.3659305993690851</v>
          </cell>
          <cell r="F283">
            <v>7.5</v>
          </cell>
        </row>
        <row r="294">
          <cell r="B294" t="str">
            <v>zzz FIN HERRAMIENTAS Y EQUIPOS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total"/>
      <sheetName val="Consideraciones"/>
      <sheetName val="Resumen I"/>
      <sheetName val="Ob_Pre"/>
      <sheetName val="Ob_ext"/>
      <sheetName val="Cist y cto_bomb"/>
      <sheetName val="Estr_Edif"/>
      <sheetName val="Arqu_Edif"/>
      <sheetName val="Inst."/>
      <sheetName val="Hab. Urbana"/>
      <sheetName val="PU"/>
      <sheetName val="PRECIOS"/>
      <sheetName val="Presupuesto base"/>
      <sheetName val="LISTAS"/>
      <sheetName val="Venta Faseada"/>
      <sheetName val="Programa"/>
      <sheetName val="Recursos 2"/>
      <sheetName val="Indirectos"/>
      <sheetName val="Indirect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36">
          <cell r="B236" t="str">
            <v>ALQUILER DE CONTAINER</v>
          </cell>
          <cell r="C236" t="str">
            <v>MES</v>
          </cell>
          <cell r="D236">
            <v>220</v>
          </cell>
        </row>
        <row r="237">
          <cell r="B237" t="str">
            <v>ALQUILER TORRE GRÚA</v>
          </cell>
          <cell r="C237" t="str">
            <v>MES</v>
          </cell>
          <cell r="D237">
            <v>8000</v>
          </cell>
        </row>
        <row r="238">
          <cell r="B238" t="str">
            <v>AMOLADORA</v>
          </cell>
          <cell r="C238" t="str">
            <v>H-M</v>
          </cell>
          <cell r="D238">
            <v>0.83333333333333326</v>
          </cell>
        </row>
        <row r="239">
          <cell r="B239" t="str">
            <v>ANDAMIO</v>
          </cell>
          <cell r="C239" t="str">
            <v>UND</v>
          </cell>
          <cell r="D239">
            <v>0.30769230769230771</v>
          </cell>
        </row>
        <row r="240">
          <cell r="B240" t="str">
            <v>APUNTALAMIENTO DE VIGUETAS PRETENSADAS</v>
          </cell>
          <cell r="C240" t="str">
            <v>M2</v>
          </cell>
          <cell r="D240">
            <v>2.5</v>
          </cell>
        </row>
        <row r="241">
          <cell r="B241" t="str">
            <v>ARENADOR</v>
          </cell>
          <cell r="C241" t="str">
            <v>H-M</v>
          </cell>
          <cell r="D241">
            <v>5.0123076923076919</v>
          </cell>
        </row>
        <row r="242">
          <cell r="B242" t="str">
            <v>BALDE CONCRETERO</v>
          </cell>
          <cell r="C242" t="str">
            <v>H-M</v>
          </cell>
          <cell r="D242">
            <v>0.34570769230769233</v>
          </cell>
        </row>
        <row r="243">
          <cell r="B243" t="str">
            <v>BAÑO QUÍMICO</v>
          </cell>
          <cell r="C243" t="str">
            <v>MES</v>
          </cell>
          <cell r="D243">
            <v>110</v>
          </cell>
        </row>
        <row r="244">
          <cell r="B244" t="str">
            <v>BAÑO QUÍMICO EJECUTIVO</v>
          </cell>
          <cell r="C244" t="str">
            <v>MES</v>
          </cell>
          <cell r="D244">
            <v>125</v>
          </cell>
        </row>
        <row r="245">
          <cell r="B245" t="str">
            <v>BARREDORA MECANICA 10/20 HP, 7' LONG.</v>
          </cell>
          <cell r="C245" t="str">
            <v>H-M</v>
          </cell>
          <cell r="D245">
            <v>10.507692307692308</v>
          </cell>
        </row>
        <row r="246">
          <cell r="B246" t="str">
            <v>BOMBA DE INYECCION</v>
          </cell>
          <cell r="C246" t="str">
            <v>H-M</v>
          </cell>
          <cell r="D246">
            <v>45.58461538461539</v>
          </cell>
        </row>
        <row r="247">
          <cell r="B247" t="str">
            <v>BOMBA PARA CONCRETO</v>
          </cell>
          <cell r="C247" t="str">
            <v>M3</v>
          </cell>
          <cell r="D247">
            <v>7.2000000000000011</v>
          </cell>
        </row>
        <row r="248">
          <cell r="B248" t="str">
            <v>BOMBA PARA FUMIGAR (CURADO)</v>
          </cell>
          <cell r="C248" t="str">
            <v>DIA</v>
          </cell>
          <cell r="D248">
            <v>1.2646153846153847</v>
          </cell>
        </row>
        <row r="249">
          <cell r="B249" t="str">
            <v>CAMION CISTERNA 4x2, 122 HP, 2000 GLN</v>
          </cell>
          <cell r="C249" t="str">
            <v>H-M</v>
          </cell>
          <cell r="D249">
            <v>27.48</v>
          </cell>
        </row>
        <row r="250">
          <cell r="B250" t="str">
            <v>CAMIÓN GRÚA</v>
          </cell>
          <cell r="C250" t="str">
            <v>H-M</v>
          </cell>
          <cell r="D250">
            <v>35</v>
          </cell>
        </row>
        <row r="251">
          <cell r="B251" t="str">
            <v>CAMION IMPRIMADOR 6x2, 178/210 HP, 1800GL</v>
          </cell>
          <cell r="C251" t="str">
            <v>H-M</v>
          </cell>
          <cell r="D251">
            <v>35.96</v>
          </cell>
        </row>
        <row r="252">
          <cell r="B252" t="str">
            <v>CAMION VOLQUETE 10 M3</v>
          </cell>
          <cell r="C252" t="str">
            <v>H-M</v>
          </cell>
          <cell r="D252">
            <v>54.916923076923077</v>
          </cell>
        </row>
        <row r="253">
          <cell r="B253" t="str">
            <v>CAMION VOLQUETE 4x2, 140/210 HP, 6 M3</v>
          </cell>
          <cell r="C253" t="str">
            <v>H-M</v>
          </cell>
          <cell r="D253">
            <v>35.836923076923078</v>
          </cell>
        </row>
        <row r="254">
          <cell r="B254" t="str">
            <v>CAMION VOLQUETE 6x4, 330 HP, 15 M3</v>
          </cell>
          <cell r="C254" t="str">
            <v>H-M</v>
          </cell>
          <cell r="D254">
            <v>54.916923076923077</v>
          </cell>
        </row>
        <row r="255">
          <cell r="B255" t="str">
            <v>CARGADOR S/LLANT. 100/125 HP - 2.50 Y3</v>
          </cell>
          <cell r="C255" t="str">
            <v>H-M</v>
          </cell>
          <cell r="D255">
            <v>41.009230769230768</v>
          </cell>
        </row>
        <row r="256">
          <cell r="B256" t="str">
            <v>CIZALLA ELECTRICA</v>
          </cell>
          <cell r="C256" t="str">
            <v>H-M</v>
          </cell>
          <cell r="D256">
            <v>1.25</v>
          </cell>
        </row>
        <row r="257">
          <cell r="B257" t="str">
            <v>CIZALLA MANUAL</v>
          </cell>
          <cell r="C257" t="str">
            <v>H-M</v>
          </cell>
          <cell r="D257">
            <v>1.7307692307692308</v>
          </cell>
        </row>
        <row r="258">
          <cell r="B258" t="str">
            <v>COCINA DE ASFALTO</v>
          </cell>
          <cell r="C258" t="str">
            <v>H-M</v>
          </cell>
          <cell r="D258">
            <v>8.861538461538462</v>
          </cell>
        </row>
        <row r="259">
          <cell r="B259" t="str">
            <v>COMP. NEUMATICA - 76 HP - 125/175 PCM</v>
          </cell>
          <cell r="C259" t="str">
            <v>H-M</v>
          </cell>
          <cell r="D259">
            <v>10.901538461538461</v>
          </cell>
        </row>
        <row r="260">
          <cell r="B260" t="str">
            <v>COMP. NEUMATICA - 87 HP - 250/330 PCM</v>
          </cell>
          <cell r="C260" t="str">
            <v>H-M</v>
          </cell>
          <cell r="D260">
            <v>17.889230769230771</v>
          </cell>
        </row>
        <row r="261">
          <cell r="B261" t="str">
            <v>CORTADORA DE CONCRETO DE 14" (Inc. 1 disco)</v>
          </cell>
          <cell r="C261" t="str">
            <v>H-M</v>
          </cell>
          <cell r="D261">
            <v>4.4000000000000004</v>
          </cell>
        </row>
        <row r="262">
          <cell r="B262" t="str">
            <v>CORTADORA DE MAYÓLICA</v>
          </cell>
          <cell r="C262" t="str">
            <v>H-M</v>
          </cell>
          <cell r="D262">
            <v>0.25</v>
          </cell>
        </row>
        <row r="263">
          <cell r="B263" t="str">
            <v>ELEVADOR VERTICAL TIPO PLATAFORMA</v>
          </cell>
          <cell r="C263" t="str">
            <v>MES</v>
          </cell>
          <cell r="D263">
            <v>1575</v>
          </cell>
        </row>
        <row r="264">
          <cell r="B264" t="str">
            <v>ENCOFRADO METÁLICO PARA COLUMNAS</v>
          </cell>
          <cell r="C264" t="str">
            <v>M2</v>
          </cell>
          <cell r="D264">
            <v>8.6214285714285719</v>
          </cell>
        </row>
        <row r="265">
          <cell r="B265" t="str">
            <v>ENCOFRADO METÁLICO PARA FRISOS</v>
          </cell>
          <cell r="C265" t="str">
            <v>M2</v>
          </cell>
          <cell r="D265">
            <v>0.85000000000000009</v>
          </cell>
        </row>
        <row r="266">
          <cell r="B266" t="str">
            <v>ENCOFRADO METÁLICO PARA LOSAS SÓTANO</v>
          </cell>
          <cell r="C266" t="str">
            <v>M2</v>
          </cell>
          <cell r="D266">
            <v>5.17</v>
          </cell>
        </row>
        <row r="267">
          <cell r="B267" t="str">
            <v>ENCOFRADO METÁLICO PARA MUROS</v>
          </cell>
          <cell r="C267" t="str">
            <v>M2</v>
          </cell>
          <cell r="D267">
            <v>0.43298181818181819</v>
          </cell>
        </row>
        <row r="268">
          <cell r="B268" t="str">
            <v>ENCOFRADO METÁLICO PARA TECHOS</v>
          </cell>
          <cell r="C268" t="str">
            <v>M2</v>
          </cell>
          <cell r="D268">
            <v>0.94500000000000006</v>
          </cell>
        </row>
        <row r="269">
          <cell r="B269" t="str">
            <v>ENCOFRADO METÁLICO PARA VIGAS</v>
          </cell>
          <cell r="C269" t="str">
            <v>M2</v>
          </cell>
          <cell r="D269">
            <v>6.1150000000000002</v>
          </cell>
        </row>
        <row r="270">
          <cell r="B270" t="str">
            <v>ESCUADRAS EXTERIORES</v>
          </cell>
          <cell r="C270" t="str">
            <v>UND</v>
          </cell>
          <cell r="D270">
            <v>9.6153846153846159E-2</v>
          </cell>
        </row>
        <row r="271">
          <cell r="B271" t="str">
            <v>FIBRA DE VIDRIO</v>
          </cell>
          <cell r="C271" t="str">
            <v>M2</v>
          </cell>
          <cell r="D271">
            <v>3.648868778280543E-2</v>
          </cell>
        </row>
        <row r="272">
          <cell r="B272" t="str">
            <v>FRAGUA PARA CINCELES</v>
          </cell>
          <cell r="C272" t="str">
            <v>H-M</v>
          </cell>
          <cell r="D272">
            <v>0.48076923076923078</v>
          </cell>
        </row>
        <row r="273">
          <cell r="B273" t="str">
            <v>GATA DE TENSADO</v>
          </cell>
          <cell r="C273" t="str">
            <v>H-M</v>
          </cell>
          <cell r="D273">
            <v>41.8</v>
          </cell>
        </row>
        <row r="274">
          <cell r="B274" t="str">
            <v>GRUA HID. TELESC. AUTOP. 127 HP, 18 TON</v>
          </cell>
          <cell r="C274" t="str">
            <v>H-M</v>
          </cell>
          <cell r="D274">
            <v>54.695384615384611</v>
          </cell>
        </row>
        <row r="275">
          <cell r="B275" t="str">
            <v>GRUPO ELECTROGENO PARA GRÚA</v>
          </cell>
          <cell r="C275" t="str">
            <v>MES</v>
          </cell>
          <cell r="D275">
            <v>902.30769230769226</v>
          </cell>
        </row>
        <row r="276">
          <cell r="B276" t="str">
            <v>HERRAMIENTAS</v>
          </cell>
          <cell r="C276" t="str">
            <v>%</v>
          </cell>
          <cell r="D276">
            <v>0</v>
          </cell>
        </row>
        <row r="277">
          <cell r="B277" t="str">
            <v>INSTALACION DE TORRE GRUA</v>
          </cell>
          <cell r="C277" t="str">
            <v>MES</v>
          </cell>
          <cell r="D277">
            <v>11920</v>
          </cell>
        </row>
        <row r="278">
          <cell r="B278" t="str">
            <v>MAQUINA DE DUCTOS</v>
          </cell>
          <cell r="C278" t="str">
            <v>H-M</v>
          </cell>
          <cell r="D278">
            <v>52.261538461538457</v>
          </cell>
        </row>
        <row r="279">
          <cell r="B279" t="str">
            <v>MARTILLO DEMOLEDOR ELÉCTRICO</v>
          </cell>
          <cell r="C279" t="str">
            <v>H-M</v>
          </cell>
          <cell r="D279">
            <v>0.75414781297134248</v>
          </cell>
        </row>
        <row r="280">
          <cell r="B280" t="str">
            <v>MARTILLO NEUMATICO - 21/24 KG</v>
          </cell>
          <cell r="C280" t="str">
            <v>H-M</v>
          </cell>
          <cell r="D280">
            <v>2.6553846153846155</v>
          </cell>
        </row>
        <row r="281">
          <cell r="B281" t="str">
            <v>MARTILLO NEUMATICO - 25/29 KG</v>
          </cell>
          <cell r="C281" t="str">
            <v>H-M</v>
          </cell>
          <cell r="D281">
            <v>3.7199999999999998</v>
          </cell>
        </row>
        <row r="282">
          <cell r="B282" t="str">
            <v>MEZCLADORA DE CONC. (TAMBOR) 11 P3, 22 HP</v>
          </cell>
          <cell r="C282" t="str">
            <v>H-M</v>
          </cell>
          <cell r="D282">
            <v>6.5107692307692311</v>
          </cell>
        </row>
        <row r="283">
          <cell r="B283" t="str">
            <v>MOTONIVELADORA 125 HP</v>
          </cell>
          <cell r="C283" t="str">
            <v>H-M</v>
          </cell>
          <cell r="D283">
            <v>35.203076923076921</v>
          </cell>
        </row>
        <row r="284">
          <cell r="B284" t="str">
            <v>NIVEL OPTICO</v>
          </cell>
          <cell r="C284" t="str">
            <v>H-M</v>
          </cell>
          <cell r="D284">
            <v>0.89999999999999991</v>
          </cell>
        </row>
        <row r="285">
          <cell r="B285" t="str">
            <v>PAVIMENTADORA DE ORUGAS 69 HP, 10' LONG.</v>
          </cell>
          <cell r="C285" t="str">
            <v>H-M</v>
          </cell>
          <cell r="D285">
            <v>32.581538461538464</v>
          </cell>
        </row>
        <row r="286">
          <cell r="B286" t="str">
            <v>PLANCHA COMPACTADORA 2.0 HP</v>
          </cell>
          <cell r="C286" t="str">
            <v>H-M</v>
          </cell>
          <cell r="D286">
            <v>1.9230769230769231</v>
          </cell>
        </row>
        <row r="287">
          <cell r="B287" t="str">
            <v>PLANCHA COMPACTADORA VIBRAT. 7.0 HP</v>
          </cell>
          <cell r="C287" t="str">
            <v>H-M</v>
          </cell>
          <cell r="D287">
            <v>5.2984615384615381</v>
          </cell>
        </row>
        <row r="288">
          <cell r="B288" t="str">
            <v>PLANTA ASFALTO FRIO, 30 HP, 30-60 T/HR</v>
          </cell>
          <cell r="C288" t="str">
            <v>H-M</v>
          </cell>
          <cell r="D288">
            <v>17.48</v>
          </cell>
        </row>
        <row r="289">
          <cell r="B289" t="str">
            <v>REFLECTORES (Inc. 3 lámparas de repuesto)</v>
          </cell>
          <cell r="C289" t="str">
            <v>UND</v>
          </cell>
          <cell r="D289">
            <v>26.276923076923079</v>
          </cell>
        </row>
        <row r="290">
          <cell r="B290" t="str">
            <v>RETROEXCAVADORA</v>
          </cell>
          <cell r="C290" t="str">
            <v>H-M</v>
          </cell>
          <cell r="D290">
            <v>24.615384615384617</v>
          </cell>
        </row>
        <row r="291">
          <cell r="B291" t="str">
            <v>RODILLO L.V. AUTOP. 101/135 HP, 10/12 TON</v>
          </cell>
          <cell r="C291" t="str">
            <v>H-M</v>
          </cell>
          <cell r="D291">
            <v>24.929230769230767</v>
          </cell>
        </row>
        <row r="292">
          <cell r="B292" t="str">
            <v>RODILLO LISO VIBRAT. MAN. 10.8 HP - 1 TN</v>
          </cell>
          <cell r="C292" t="str">
            <v>H-M</v>
          </cell>
          <cell r="D292">
            <v>6.2492307692307687</v>
          </cell>
        </row>
        <row r="293">
          <cell r="B293" t="str">
            <v>RODILLO NEUM. AUTOP. 127 HP, 8/23 TON</v>
          </cell>
          <cell r="C293" t="str">
            <v>H-M</v>
          </cell>
          <cell r="D293">
            <v>21.043076923076924</v>
          </cell>
        </row>
        <row r="294">
          <cell r="B294" t="str">
            <v>RODILLO NEUM. AUTOP. 60/80 HP, 3/5 TON</v>
          </cell>
          <cell r="C294" t="str">
            <v>H-M</v>
          </cell>
          <cell r="D294">
            <v>13.953846153846154</v>
          </cell>
        </row>
        <row r="295">
          <cell r="B295" t="str">
            <v>RODILLO NEUM. AUTOP. 81/100 HP, 5.5/20 TON</v>
          </cell>
          <cell r="C295" t="str">
            <v>H-M</v>
          </cell>
          <cell r="D295">
            <v>17.23076923076923</v>
          </cell>
        </row>
        <row r="296">
          <cell r="B296" t="str">
            <v>RODILLO TANDEM E. AUTOP. 58/70 HP, 5/8 TON</v>
          </cell>
          <cell r="C296" t="str">
            <v>H-M</v>
          </cell>
          <cell r="D296">
            <v>12.593846153846155</v>
          </cell>
        </row>
        <row r="297">
          <cell r="B297" t="str">
            <v>RODILLO TANDEM E. AUTOP. 58/70 HP, 8/10 TON</v>
          </cell>
          <cell r="C297" t="str">
            <v>H-M</v>
          </cell>
          <cell r="D297">
            <v>12.849230769230768</v>
          </cell>
        </row>
        <row r="298">
          <cell r="B298" t="str">
            <v>SIERRA MECANICA</v>
          </cell>
          <cell r="C298" t="str">
            <v>H-M</v>
          </cell>
          <cell r="D298">
            <v>0.90153846153846162</v>
          </cell>
        </row>
        <row r="299">
          <cell r="B299" t="str">
            <v>SOLDADORA</v>
          </cell>
          <cell r="C299" t="str">
            <v>H-M</v>
          </cell>
          <cell r="D299">
            <v>3.006153846153846</v>
          </cell>
        </row>
        <row r="300">
          <cell r="B300" t="str">
            <v>TEODOLITO</v>
          </cell>
          <cell r="C300" t="str">
            <v>H-M</v>
          </cell>
          <cell r="D300">
            <v>1.5</v>
          </cell>
        </row>
        <row r="301">
          <cell r="B301" t="str">
            <v>TRACTOR DE TIRO MF 265 - 63 HP</v>
          </cell>
          <cell r="C301" t="str">
            <v>H-M</v>
          </cell>
          <cell r="D301">
            <v>13.649230769230769</v>
          </cell>
        </row>
        <row r="302">
          <cell r="B302" t="str">
            <v>TRACTOR S/ORUGAS 140/160 HP</v>
          </cell>
          <cell r="C302" t="str">
            <v>H-M</v>
          </cell>
          <cell r="D302">
            <v>49.298461538461538</v>
          </cell>
        </row>
        <row r="303">
          <cell r="B303" t="str">
            <v>TRACTOR S/ORUGAS 190/240 HP</v>
          </cell>
          <cell r="C303" t="str">
            <v>H-M</v>
          </cell>
          <cell r="D303">
            <v>70.938461538461539</v>
          </cell>
        </row>
        <row r="304">
          <cell r="B304" t="str">
            <v>VIBRADOR DE CONCRETO</v>
          </cell>
          <cell r="C304" t="str">
            <v>H-M</v>
          </cell>
          <cell r="D304">
            <v>3.1346153846153846</v>
          </cell>
        </row>
        <row r="305">
          <cell r="B305" t="str">
            <v>VIBROAPISONADOR 2.0 HP</v>
          </cell>
          <cell r="C305" t="str">
            <v>H-M</v>
          </cell>
          <cell r="D305">
            <v>1.9230769230769231</v>
          </cell>
        </row>
        <row r="306">
          <cell r="B306" t="str">
            <v>WINCHA DE 100 MT</v>
          </cell>
          <cell r="C306" t="str">
            <v>H-E</v>
          </cell>
          <cell r="D306">
            <v>0.41230769230769232</v>
          </cell>
        </row>
        <row r="307">
          <cell r="B307" t="str">
            <v>WINCHE - 2 BALDES, 3.6 HP</v>
          </cell>
          <cell r="C307" t="str">
            <v>H-M</v>
          </cell>
          <cell r="D307">
            <v>2.3076923076923075</v>
          </cell>
        </row>
        <row r="308">
          <cell r="D308">
            <v>0</v>
          </cell>
        </row>
        <row r="309">
          <cell r="D309">
            <v>0</v>
          </cell>
        </row>
        <row r="310">
          <cell r="D310">
            <v>0</v>
          </cell>
        </row>
        <row r="311">
          <cell r="B311" t="str">
            <v>zzz FIN HERRAMIENTAS Y EQUIPOS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Ratios"/>
      <sheetName val="Costos"/>
      <sheetName val="CONSIDERACIONES"/>
      <sheetName val="Resumen.Ctg"/>
      <sheetName val="Cronograma"/>
      <sheetName val="OBR.PRELIM."/>
      <sheetName val="OBR.EXT."/>
      <sheetName val="INSTALACIONES"/>
      <sheetName val="ESTRUCTURA"/>
      <sheetName val="ARQUITECTURA"/>
      <sheetName val="CIST.Y CTO.BOMBAS"/>
      <sheetName val="HAB.URBANA"/>
      <sheetName val="ACUs"/>
      <sheetName val="PRECIOS "/>
      <sheetName val="IND (1 Etapa)"/>
      <sheetName val="Posibles Incrementos"/>
      <sheetName val="Posibles Incrementos (Jul 08)"/>
      <sheetName val="Posibles Incrementos (Oct 08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B7" t="str">
            <v>ABRAZADERAS</v>
          </cell>
          <cell r="C7" t="str">
            <v>UND</v>
          </cell>
          <cell r="D7">
            <v>6.54</v>
          </cell>
          <cell r="F7">
            <v>18.63</v>
          </cell>
        </row>
        <row r="8">
          <cell r="B8" t="str">
            <v>ACABADO DE PUERTAS</v>
          </cell>
          <cell r="C8" t="str">
            <v>UND</v>
          </cell>
          <cell r="D8">
            <v>22.81</v>
          </cell>
          <cell r="F8">
            <v>65</v>
          </cell>
        </row>
        <row r="9">
          <cell r="B9" t="str">
            <v>ACABADO DE PUERTAS DUCO</v>
          </cell>
          <cell r="C9" t="str">
            <v>UND</v>
          </cell>
          <cell r="D9">
            <v>33.33</v>
          </cell>
          <cell r="F9">
            <v>95</v>
          </cell>
        </row>
        <row r="10">
          <cell r="B10" t="str">
            <v>ACERO CORRUGADO  3/8"</v>
          </cell>
          <cell r="C10" t="str">
            <v>KG</v>
          </cell>
          <cell r="D10">
            <v>0.72</v>
          </cell>
          <cell r="F10">
            <v>2.052</v>
          </cell>
        </row>
        <row r="11">
          <cell r="B11" t="str">
            <v>ACERO CORRUGADO 12 mm</v>
          </cell>
          <cell r="C11" t="str">
            <v>KG</v>
          </cell>
          <cell r="D11">
            <v>0.72</v>
          </cell>
          <cell r="F11">
            <v>2.052</v>
          </cell>
        </row>
        <row r="12">
          <cell r="B12" t="str">
            <v>ACERO CORRUGADO 6 mm</v>
          </cell>
          <cell r="C12" t="str">
            <v>KG</v>
          </cell>
          <cell r="D12">
            <v>0.72</v>
          </cell>
          <cell r="F12">
            <v>2.052</v>
          </cell>
        </row>
        <row r="13">
          <cell r="B13" t="str">
            <v>ACERO CORRUGADO 8 mm</v>
          </cell>
          <cell r="C13" t="str">
            <v>KG</v>
          </cell>
          <cell r="D13">
            <v>0.72</v>
          </cell>
          <cell r="F13">
            <v>2.052</v>
          </cell>
        </row>
        <row r="14">
          <cell r="B14" t="str">
            <v>ACERO CORRUGADO D DE 3/4"</v>
          </cell>
          <cell r="C14" t="str">
            <v>KG</v>
          </cell>
          <cell r="D14">
            <v>0.72</v>
          </cell>
          <cell r="F14">
            <v>2.052</v>
          </cell>
        </row>
        <row r="15">
          <cell r="B15" t="str">
            <v>ADHESIVO KERFIX PRIMER ACRÍLICO</v>
          </cell>
          <cell r="C15" t="str">
            <v>LT</v>
          </cell>
          <cell r="D15">
            <v>5</v>
          </cell>
          <cell r="F15">
            <v>14.25</v>
          </cell>
        </row>
        <row r="16">
          <cell r="B16" t="str">
            <v>ADITIVO DESMOLDANTE EFCO PARA MUROS</v>
          </cell>
          <cell r="C16" t="str">
            <v>GLN</v>
          </cell>
          <cell r="D16">
            <v>4.6500000000000004</v>
          </cell>
          <cell r="F16">
            <v>13.252500000000001</v>
          </cell>
        </row>
        <row r="17">
          <cell r="B17" t="str">
            <v>ADITIVO DESMOLDANTE Z LAC PARA TECHOS</v>
          </cell>
          <cell r="C17" t="str">
            <v>GLN</v>
          </cell>
          <cell r="D17">
            <v>23.578947368421051</v>
          </cell>
          <cell r="F17">
            <v>67.2</v>
          </cell>
        </row>
        <row r="18">
          <cell r="B18" t="str">
            <v>ADITIVO IMPERMEABILIZANTE AQUAFUGO</v>
          </cell>
          <cell r="C18" t="str">
            <v>KG</v>
          </cell>
          <cell r="D18">
            <v>1.31</v>
          </cell>
          <cell r="F18">
            <v>3.7335000000000003</v>
          </cell>
        </row>
        <row r="19">
          <cell r="B19" t="str">
            <v>ADITIVO PARA CONCRETO</v>
          </cell>
          <cell r="C19" t="str">
            <v>GLN</v>
          </cell>
          <cell r="D19">
            <v>88.42</v>
          </cell>
          <cell r="F19">
            <v>252</v>
          </cell>
        </row>
        <row r="20">
          <cell r="B20" t="str">
            <v>ADITIVO SOLVENTE</v>
          </cell>
          <cell r="C20" t="str">
            <v>GLN</v>
          </cell>
          <cell r="D20">
            <v>10.554385964912282</v>
          </cell>
          <cell r="F20">
            <v>30.080000000000002</v>
          </cell>
        </row>
        <row r="21">
          <cell r="B21" t="str">
            <v>ADITIVO Z FLEX POLIURETANO</v>
          </cell>
          <cell r="C21" t="str">
            <v>GLN</v>
          </cell>
          <cell r="D21">
            <v>34.459649122807015</v>
          </cell>
          <cell r="F21">
            <v>98.21</v>
          </cell>
        </row>
        <row r="22">
          <cell r="B22" t="str">
            <v>AFIRMADO</v>
          </cell>
          <cell r="C22" t="str">
            <v>M3</v>
          </cell>
          <cell r="D22">
            <v>11.23</v>
          </cell>
          <cell r="F22">
            <v>32</v>
          </cell>
        </row>
        <row r="23">
          <cell r="B23" t="str">
            <v>AGUA</v>
          </cell>
          <cell r="C23" t="str">
            <v>M3</v>
          </cell>
          <cell r="D23">
            <v>1.19</v>
          </cell>
          <cell r="F23">
            <v>3.4</v>
          </cell>
        </row>
        <row r="24">
          <cell r="B24" t="str">
            <v>ALAMBRE NEGRO A NRO. 8</v>
          </cell>
          <cell r="C24" t="str">
            <v>KG</v>
          </cell>
          <cell r="D24">
            <v>1.2</v>
          </cell>
          <cell r="F24">
            <v>3.42</v>
          </cell>
        </row>
        <row r="25">
          <cell r="B25" t="str">
            <v>ALAMBRE NEGRO B NRO. 16</v>
          </cell>
          <cell r="C25" t="str">
            <v>KG</v>
          </cell>
          <cell r="D25">
            <v>1.2</v>
          </cell>
          <cell r="F25">
            <v>3.42</v>
          </cell>
        </row>
        <row r="26">
          <cell r="B26" t="str">
            <v>ALAMBRÓN</v>
          </cell>
          <cell r="C26" t="str">
            <v>KG</v>
          </cell>
          <cell r="D26">
            <v>1.2</v>
          </cell>
          <cell r="F26">
            <v>3.42</v>
          </cell>
        </row>
        <row r="27">
          <cell r="B27" t="str">
            <v>ALFOMBRA DE 20 ONZAS</v>
          </cell>
          <cell r="C27" t="str">
            <v>M2</v>
          </cell>
          <cell r="D27">
            <v>5.35</v>
          </cell>
          <cell r="F27">
            <v>15.25</v>
          </cell>
        </row>
        <row r="28">
          <cell r="B28" t="str">
            <v>ALQUITRAN</v>
          </cell>
          <cell r="C28" t="str">
            <v>GLN</v>
          </cell>
          <cell r="D28">
            <v>6.67</v>
          </cell>
          <cell r="F28">
            <v>19</v>
          </cell>
        </row>
        <row r="29">
          <cell r="B29" t="str">
            <v>ALQUITRAN</v>
          </cell>
          <cell r="C29" t="str">
            <v>GLN</v>
          </cell>
          <cell r="D29">
            <v>6.67</v>
          </cell>
          <cell r="F29">
            <v>19</v>
          </cell>
        </row>
        <row r="30">
          <cell r="B30" t="str">
            <v>ANCLAJE MOVIL</v>
          </cell>
          <cell r="C30" t="str">
            <v>UND</v>
          </cell>
          <cell r="D30">
            <v>1098.5899999999999</v>
          </cell>
          <cell r="F30">
            <v>3130.97</v>
          </cell>
        </row>
        <row r="31">
          <cell r="B31" t="str">
            <v>ANGULO DE FIERRO 1" x 1" x 1/8"</v>
          </cell>
          <cell r="C31" t="str">
            <v>ML</v>
          </cell>
          <cell r="D31">
            <v>1.24</v>
          </cell>
          <cell r="F31">
            <v>3.53</v>
          </cell>
        </row>
        <row r="32">
          <cell r="B32" t="str">
            <v>ANGULO DE FIERRO 3" x 3" x 1/8" x 20'</v>
          </cell>
          <cell r="C32" t="str">
            <v>ML</v>
          </cell>
          <cell r="D32">
            <v>9.0500000000000007</v>
          </cell>
          <cell r="F32">
            <v>25.8</v>
          </cell>
        </row>
        <row r="33">
          <cell r="B33" t="str">
            <v xml:space="preserve">ANILLO DE CERA </v>
          </cell>
          <cell r="C33" t="str">
            <v>UND</v>
          </cell>
          <cell r="D33">
            <v>0.82</v>
          </cell>
          <cell r="F33">
            <v>2.3369999999999997</v>
          </cell>
        </row>
        <row r="34">
          <cell r="B34" t="str">
            <v>ARENA</v>
          </cell>
          <cell r="C34" t="str">
            <v>M3</v>
          </cell>
          <cell r="D34">
            <v>9.82</v>
          </cell>
          <cell r="F34">
            <v>28</v>
          </cell>
        </row>
        <row r="35">
          <cell r="B35" t="str">
            <v>ARENA GRUESA</v>
          </cell>
          <cell r="C35" t="str">
            <v>M3</v>
          </cell>
          <cell r="D35">
            <v>9.82</v>
          </cell>
          <cell r="F35">
            <v>28</v>
          </cell>
        </row>
        <row r="36">
          <cell r="B36" t="str">
            <v>ARENADO</v>
          </cell>
          <cell r="C36" t="str">
            <v>M2</v>
          </cell>
          <cell r="D36">
            <v>5.08</v>
          </cell>
          <cell r="F36">
            <v>14.478000000000002</v>
          </cell>
        </row>
        <row r="37">
          <cell r="B37" t="str">
            <v>ARMADURA FY = 4200 KG/CM2</v>
          </cell>
          <cell r="C37" t="str">
            <v>KG</v>
          </cell>
          <cell r="D37">
            <v>0</v>
          </cell>
        </row>
        <row r="38">
          <cell r="B38" t="str">
            <v>ASFALTO LIQUIDO RC-250</v>
          </cell>
          <cell r="C38" t="str">
            <v>GLN</v>
          </cell>
          <cell r="D38">
            <v>1</v>
          </cell>
          <cell r="F38">
            <v>2.85</v>
          </cell>
        </row>
        <row r="39">
          <cell r="B39" t="str">
            <v>ASIENTO PARA INODORO</v>
          </cell>
          <cell r="C39" t="str">
            <v>UND</v>
          </cell>
          <cell r="D39">
            <v>7.53</v>
          </cell>
          <cell r="F39">
            <v>21.45</v>
          </cell>
        </row>
        <row r="40">
          <cell r="B40" t="str">
            <v>BARRA CUADRADA 1/2"</v>
          </cell>
          <cell r="C40" t="str">
            <v>ML</v>
          </cell>
          <cell r="D40">
            <v>0.44</v>
          </cell>
          <cell r="F40">
            <v>1.25</v>
          </cell>
        </row>
        <row r="41">
          <cell r="B41" t="str">
            <v>BARRENO</v>
          </cell>
          <cell r="C41" t="str">
            <v>UND</v>
          </cell>
          <cell r="D41">
            <v>147.81</v>
          </cell>
          <cell r="F41">
            <v>421.25</v>
          </cell>
        </row>
        <row r="42">
          <cell r="B42" t="str">
            <v xml:space="preserve">BISAGRAS ALUMINIZADAS 3.5" X 3.5" DE VAIVEN </v>
          </cell>
          <cell r="C42" t="str">
            <v>UND</v>
          </cell>
          <cell r="D42">
            <v>9.5500000000000007</v>
          </cell>
          <cell r="F42">
            <v>27.217500000000001</v>
          </cell>
        </row>
        <row r="43">
          <cell r="B43" t="str">
            <v>BISAGRAS ALUMINIZADAS Hager 3.5" X 3.5"</v>
          </cell>
          <cell r="C43" t="str">
            <v>UND</v>
          </cell>
          <cell r="D43">
            <v>0.99</v>
          </cell>
          <cell r="F43">
            <v>2.8214999999999999</v>
          </cell>
        </row>
        <row r="44">
          <cell r="B44" t="str">
            <v>BRAZO HIDRALICO</v>
          </cell>
          <cell r="C44" t="str">
            <v>UND</v>
          </cell>
          <cell r="D44">
            <v>36.32</v>
          </cell>
          <cell r="F44">
            <v>103.5</v>
          </cell>
        </row>
        <row r="45">
          <cell r="B45" t="str">
            <v>BROCHA</v>
          </cell>
          <cell r="C45" t="str">
            <v>UND</v>
          </cell>
          <cell r="D45">
            <v>5.81</v>
          </cell>
          <cell r="F45">
            <v>16.57</v>
          </cell>
        </row>
        <row r="46">
          <cell r="B46" t="str">
            <v>CABLE ELECTRICO VULCANIZADO 2 x 14</v>
          </cell>
          <cell r="C46" t="str">
            <v>ML</v>
          </cell>
          <cell r="D46">
            <v>0.92</v>
          </cell>
          <cell r="F46">
            <v>2.61</v>
          </cell>
        </row>
        <row r="47">
          <cell r="B47" t="str">
            <v>CABLE TELEFONICO 22x6 AWG - XTP</v>
          </cell>
          <cell r="C47" t="str">
            <v>ML</v>
          </cell>
          <cell r="D47">
            <v>0.16</v>
          </cell>
          <cell r="F47">
            <v>0.47</v>
          </cell>
        </row>
        <row r="48">
          <cell r="B48" t="str">
            <v>CAL HIDRAULICA (BOLSA 20 KG)</v>
          </cell>
          <cell r="C48" t="str">
            <v>BLS</v>
          </cell>
          <cell r="D48">
            <v>6.7</v>
          </cell>
          <cell r="F48">
            <v>19.100000000000001</v>
          </cell>
        </row>
        <row r="49">
          <cell r="B49" t="str">
            <v>CALAMINA GALVANIZADA 0.83X3.00</v>
          </cell>
          <cell r="C49" t="str">
            <v>PLA</v>
          </cell>
          <cell r="D49">
            <v>8.6</v>
          </cell>
          <cell r="F49">
            <v>24.5</v>
          </cell>
        </row>
        <row r="50">
          <cell r="B50" t="str">
            <v>CANAL U DE 3/4" x 1 1/2" x 1/8" x 20'</v>
          </cell>
          <cell r="C50" t="str">
            <v>ML</v>
          </cell>
          <cell r="D50">
            <v>11.13</v>
          </cell>
          <cell r="F50">
            <v>31.71</v>
          </cell>
        </row>
        <row r="51">
          <cell r="B51" t="str">
            <v>CELOSIA DE CONCRETO</v>
          </cell>
          <cell r="C51" t="str">
            <v>UND</v>
          </cell>
          <cell r="D51">
            <v>0.7</v>
          </cell>
          <cell r="F51">
            <v>2</v>
          </cell>
        </row>
        <row r="52">
          <cell r="B52" t="str">
            <v>CEMENTO</v>
          </cell>
          <cell r="C52" t="str">
            <v>KG</v>
          </cell>
          <cell r="D52">
            <v>0.35</v>
          </cell>
          <cell r="F52">
            <v>1</v>
          </cell>
        </row>
        <row r="53">
          <cell r="B53" t="str">
            <v>CEMENTO BLANCO</v>
          </cell>
          <cell r="C53" t="str">
            <v>KG</v>
          </cell>
          <cell r="D53">
            <v>0.84</v>
          </cell>
          <cell r="F53">
            <v>2.4</v>
          </cell>
        </row>
        <row r="54">
          <cell r="B54" t="str">
            <v>CEMENTO PORTLAND TIPO I</v>
          </cell>
          <cell r="C54" t="str">
            <v>BLS</v>
          </cell>
          <cell r="D54">
            <v>4.9800000000000004</v>
          </cell>
          <cell r="F54">
            <v>14.201680672268907</v>
          </cell>
        </row>
        <row r="55">
          <cell r="B55" t="str">
            <v>CERÁMICO DE COLOR 30 X 30</v>
          </cell>
          <cell r="C55" t="str">
            <v>M2</v>
          </cell>
          <cell r="D55">
            <v>6.14</v>
          </cell>
          <cell r="F55">
            <v>17.5</v>
          </cell>
        </row>
        <row r="56">
          <cell r="B56" t="str">
            <v>CERAMICO ECONOMICO</v>
          </cell>
          <cell r="C56" t="str">
            <v>M2</v>
          </cell>
          <cell r="D56">
            <v>5.31</v>
          </cell>
          <cell r="F56">
            <v>15.126050420168069</v>
          </cell>
        </row>
        <row r="57">
          <cell r="B57" t="str">
            <v>CERRADURA PUERTA BAÑO</v>
          </cell>
          <cell r="C57" t="str">
            <v>UND</v>
          </cell>
          <cell r="D57">
            <v>5.64</v>
          </cell>
          <cell r="F57">
            <v>16.073999999999998</v>
          </cell>
        </row>
        <row r="58">
          <cell r="B58" t="str">
            <v>CERRADURA PUERTA DORMITORIO</v>
          </cell>
          <cell r="C58" t="str">
            <v>UND</v>
          </cell>
          <cell r="D58">
            <v>6.23</v>
          </cell>
          <cell r="F58">
            <v>17.755500000000001</v>
          </cell>
        </row>
        <row r="59">
          <cell r="B59" t="str">
            <v>CERRADURA PUERTA PRINCIPAL</v>
          </cell>
          <cell r="C59" t="str">
            <v>UND</v>
          </cell>
          <cell r="D59">
            <v>7.84</v>
          </cell>
          <cell r="F59">
            <v>22.344000000000001</v>
          </cell>
        </row>
        <row r="60">
          <cell r="B60" t="str">
            <v>CERRADURA PUERTA SERVICIO (Pialli - Colombia)</v>
          </cell>
          <cell r="C60" t="str">
            <v>UND</v>
          </cell>
          <cell r="D60">
            <v>5.89</v>
          </cell>
          <cell r="F60">
            <v>16.78</v>
          </cell>
        </row>
        <row r="61">
          <cell r="B61" t="str">
            <v>CINTA MASKINGTAPE</v>
          </cell>
          <cell r="C61" t="str">
            <v>UND</v>
          </cell>
          <cell r="D61">
            <v>2.1</v>
          </cell>
          <cell r="F61">
            <v>5.98</v>
          </cell>
        </row>
        <row r="62">
          <cell r="B62" t="str">
            <v>CLAVOS</v>
          </cell>
          <cell r="C62" t="str">
            <v>KG</v>
          </cell>
          <cell r="D62">
            <v>1.92</v>
          </cell>
          <cell r="F62">
            <v>5.4719999999999995</v>
          </cell>
        </row>
        <row r="63">
          <cell r="B63" t="str">
            <v>CODO PVC-SAL 3" x 90</v>
          </cell>
          <cell r="C63" t="str">
            <v>UND</v>
          </cell>
          <cell r="D63">
            <v>0.5</v>
          </cell>
          <cell r="F63">
            <v>2.2000000000000002</v>
          </cell>
        </row>
        <row r="64">
          <cell r="B64" t="str">
            <v>CONCRETO PREMEZCLADO  F'C = 100 KG/CM2</v>
          </cell>
          <cell r="C64" t="str">
            <v>M3</v>
          </cell>
          <cell r="D64">
            <v>64.561403508771932</v>
          </cell>
          <cell r="F64">
            <v>184</v>
          </cell>
        </row>
        <row r="65">
          <cell r="B65" t="str">
            <v>CONCRETO PREMEZCLADO  F'C = 140 KG/CM2</v>
          </cell>
          <cell r="C65" t="str">
            <v>M3</v>
          </cell>
          <cell r="D65">
            <v>64.912280701754383</v>
          </cell>
          <cell r="F65">
            <v>185</v>
          </cell>
        </row>
        <row r="66">
          <cell r="B66" t="str">
            <v>CONCRETO PREMEZCLADO  F'C = 80 KG/CM2</v>
          </cell>
          <cell r="C66" t="str">
            <v>M3</v>
          </cell>
          <cell r="D66">
            <v>53.298245614035089</v>
          </cell>
          <cell r="F66">
            <v>151.9</v>
          </cell>
        </row>
        <row r="67">
          <cell r="B67" t="str">
            <v>CONCRETO PREMEZCLADO F'C = 210 KG/CM2 P56 S2.4</v>
          </cell>
          <cell r="C67" t="str">
            <v>M3</v>
          </cell>
          <cell r="D67">
            <v>68.421052631578945</v>
          </cell>
          <cell r="F67">
            <v>195</v>
          </cell>
        </row>
        <row r="68">
          <cell r="B68" t="str">
            <v>CONCRETO PREMEZCLADO F'C = 210 KG/CM2 P56 S6.8</v>
          </cell>
          <cell r="C68" t="str">
            <v>M3</v>
          </cell>
          <cell r="D68">
            <v>73.68421052631578</v>
          </cell>
          <cell r="F68">
            <v>210</v>
          </cell>
        </row>
        <row r="69">
          <cell r="B69" t="str">
            <v>CONCRETO PREMEZCLADO F'C = 245 KG/CM2 P56 S2.4</v>
          </cell>
          <cell r="C69" t="str">
            <v>M3</v>
          </cell>
          <cell r="D69">
            <v>67.389473684210529</v>
          </cell>
          <cell r="F69">
            <v>192.06</v>
          </cell>
        </row>
        <row r="70">
          <cell r="B70" t="str">
            <v>CONCRETO PREMEZCLADO F'C = 280 KG/CM2 P56 S2.4</v>
          </cell>
          <cell r="C70" t="str">
            <v>M3</v>
          </cell>
          <cell r="D70">
            <v>71.929824561403507</v>
          </cell>
          <cell r="F70">
            <v>205</v>
          </cell>
        </row>
        <row r="71">
          <cell r="B71" t="str">
            <v>CONCRETO PREMEZCLADO F'C A = 175 KG/CM2 P56 S2.4</v>
          </cell>
          <cell r="C71" t="str">
            <v>M3</v>
          </cell>
          <cell r="D71">
            <v>68.070175438596493</v>
          </cell>
          <cell r="F71">
            <v>194</v>
          </cell>
        </row>
        <row r="72">
          <cell r="B72" t="str">
            <v>CONCRETO PREMEZCLADO F'C B = 175 KG/CM2 (140 a 3 días)</v>
          </cell>
          <cell r="C72" t="str">
            <v>M3</v>
          </cell>
          <cell r="D72">
            <v>0</v>
          </cell>
        </row>
        <row r="73">
          <cell r="B73" t="str">
            <v>CONCRETO PREMEZCLADO F'C C = 175 KG/CM2 P67 S6.8</v>
          </cell>
          <cell r="C73" t="str">
            <v>M3</v>
          </cell>
          <cell r="D73">
            <v>70.175438596491219</v>
          </cell>
          <cell r="F73">
            <v>200</v>
          </cell>
        </row>
        <row r="74">
          <cell r="B74" t="str">
            <v>CONSUMIBLES (Separadores, conos, etc)</v>
          </cell>
          <cell r="C74" t="str">
            <v>M2</v>
          </cell>
          <cell r="D74">
            <v>0.04</v>
          </cell>
          <cell r="F74">
            <v>0.114</v>
          </cell>
        </row>
        <row r="75">
          <cell r="B75" t="str">
            <v>CONTROLADOR ELECTRICO MAESTRO</v>
          </cell>
          <cell r="C75" t="str">
            <v>UND</v>
          </cell>
          <cell r="D75">
            <v>2961.1</v>
          </cell>
          <cell r="F75">
            <v>8439.14</v>
          </cell>
        </row>
        <row r="76">
          <cell r="B76" t="str">
            <v>CONTROLADOR LOCAL 2 FASES EST. SOLIDO</v>
          </cell>
          <cell r="C76" t="str">
            <v>UND</v>
          </cell>
          <cell r="D76">
            <v>3975.2</v>
          </cell>
          <cell r="F76">
            <v>11329.33</v>
          </cell>
        </row>
        <row r="77">
          <cell r="B77" t="str">
            <v>CURADOR CURET Z</v>
          </cell>
          <cell r="C77" t="str">
            <v>GLN</v>
          </cell>
          <cell r="D77">
            <v>1.7543859649122806</v>
          </cell>
          <cell r="F77">
            <v>5</v>
          </cell>
        </row>
        <row r="78">
          <cell r="B78" t="str">
            <v>DUCTO CORRUGADO</v>
          </cell>
          <cell r="C78" t="str">
            <v>KG</v>
          </cell>
          <cell r="D78">
            <v>8.08</v>
          </cell>
          <cell r="F78">
            <v>23.03</v>
          </cell>
        </row>
        <row r="79">
          <cell r="B79" t="str">
            <v>DUCTO DE CONCRETO 1 VIA 1.00 x 0.90 M (41KG)</v>
          </cell>
          <cell r="C79" t="str">
            <v>UND</v>
          </cell>
          <cell r="D79">
            <v>3.62</v>
          </cell>
          <cell r="F79">
            <v>10.32</v>
          </cell>
        </row>
        <row r="80">
          <cell r="B80" t="str">
            <v>DUCTO DE CONCRETO 2 VIAS</v>
          </cell>
          <cell r="C80" t="str">
            <v>UND</v>
          </cell>
          <cell r="D80">
            <v>4.63</v>
          </cell>
          <cell r="F80">
            <v>13.2</v>
          </cell>
        </row>
        <row r="81">
          <cell r="B81" t="str">
            <v>ESCOBA B/P</v>
          </cell>
          <cell r="C81" t="str">
            <v>UND</v>
          </cell>
          <cell r="D81">
            <v>4.2</v>
          </cell>
          <cell r="F81">
            <v>7</v>
          </cell>
        </row>
        <row r="82">
          <cell r="B82" t="str">
            <v>ESCUADRA PARA LAVADERO</v>
          </cell>
          <cell r="C82" t="str">
            <v>PAR</v>
          </cell>
          <cell r="D82">
            <v>3.54</v>
          </cell>
          <cell r="F82">
            <v>10.08</v>
          </cell>
        </row>
        <row r="83">
          <cell r="B83" t="str">
            <v>FIBRA DE VIDRIO 4 MM</v>
          </cell>
          <cell r="C83" t="str">
            <v>M2</v>
          </cell>
          <cell r="D83">
            <v>52.55</v>
          </cell>
          <cell r="F83">
            <v>149.76</v>
          </cell>
        </row>
        <row r="84">
          <cell r="B84" t="str">
            <v>FIBRAS DE POLIPROPILENO 600 gr/m3</v>
          </cell>
          <cell r="C84" t="str">
            <v>M3</v>
          </cell>
          <cell r="D84">
            <v>2.9824561403508771</v>
          </cell>
          <cell r="F84">
            <v>8.5</v>
          </cell>
        </row>
        <row r="85">
          <cell r="B85" t="str">
            <v>FIERRO CORRUGADO FY = 4200 KG/CM2 1/2"</v>
          </cell>
          <cell r="C85" t="str">
            <v>KG</v>
          </cell>
          <cell r="D85">
            <v>0.67</v>
          </cell>
          <cell r="F85">
            <v>1.9095000000000002</v>
          </cell>
        </row>
        <row r="86">
          <cell r="B86" t="str">
            <v>FIERRO CORRUGADO PROMEDIO</v>
          </cell>
          <cell r="C86" t="str">
            <v>KG</v>
          </cell>
          <cell r="D86">
            <v>0.67</v>
          </cell>
          <cell r="F86">
            <v>1.9095000000000002</v>
          </cell>
        </row>
        <row r="87">
          <cell r="B87" t="str">
            <v>FRAGUA PARA CERAMICA</v>
          </cell>
          <cell r="C87" t="str">
            <v>KG</v>
          </cell>
          <cell r="D87">
            <v>2.0499999999999998</v>
          </cell>
          <cell r="F87">
            <v>5.8474576271186445</v>
          </cell>
        </row>
        <row r="88">
          <cell r="B88" t="str">
            <v>GASOLINA</v>
          </cell>
          <cell r="C88" t="str">
            <v>GLN</v>
          </cell>
          <cell r="D88">
            <v>3.19</v>
          </cell>
          <cell r="F88">
            <v>9.08</v>
          </cell>
        </row>
        <row r="89">
          <cell r="B89" t="str">
            <v>GRASS AMERICANO</v>
          </cell>
          <cell r="C89" t="str">
            <v>M2</v>
          </cell>
          <cell r="D89">
            <v>1.84</v>
          </cell>
          <cell r="F89">
            <v>5.25</v>
          </cell>
        </row>
        <row r="90">
          <cell r="B90" t="str">
            <v>GRASSBLOCK</v>
          </cell>
          <cell r="C90" t="str">
            <v>M2</v>
          </cell>
          <cell r="D90">
            <v>8.4700000000000006</v>
          </cell>
          <cell r="F90">
            <v>24.15</v>
          </cell>
        </row>
        <row r="91">
          <cell r="B91" t="str">
            <v>GRAVILLA (MAX. 1/4")</v>
          </cell>
          <cell r="C91" t="str">
            <v>M3</v>
          </cell>
          <cell r="D91">
            <v>13.14</v>
          </cell>
          <cell r="F91">
            <v>37.450000000000003</v>
          </cell>
        </row>
        <row r="92">
          <cell r="B92" t="str">
            <v>HORMIGON (MATERIAL PROPIO)</v>
          </cell>
          <cell r="C92" t="str">
            <v>M3</v>
          </cell>
          <cell r="D92">
            <v>0</v>
          </cell>
          <cell r="F92">
            <v>0.01</v>
          </cell>
        </row>
        <row r="93">
          <cell r="B93" t="str">
            <v>INODORO RAPID JET ACCESORIOS (TAZA, TANQUE, ASIENTO)</v>
          </cell>
          <cell r="C93" t="str">
            <v>UND</v>
          </cell>
          <cell r="D93">
            <v>40.01</v>
          </cell>
          <cell r="F93">
            <v>114.02000000000001</v>
          </cell>
        </row>
        <row r="94">
          <cell r="B94" t="str">
            <v>INODORO SIFON JET ACCESORIOS (TAZA, TANQUE, ASIENTO)</v>
          </cell>
          <cell r="C94" t="str">
            <v>UND</v>
          </cell>
          <cell r="D94">
            <v>41.46</v>
          </cell>
          <cell r="F94">
            <v>118.16</v>
          </cell>
        </row>
        <row r="95">
          <cell r="B95" t="str">
            <v>KEROSENE INDUSTRIAL</v>
          </cell>
          <cell r="C95" t="str">
            <v>GLN</v>
          </cell>
          <cell r="D95">
            <v>1.44</v>
          </cell>
          <cell r="F95">
            <v>4.0999999999999996</v>
          </cell>
        </row>
        <row r="96">
          <cell r="B96" t="str">
            <v>KIT AHORRADOR PARA DESAGUE</v>
          </cell>
          <cell r="C96" t="str">
            <v>UND</v>
          </cell>
          <cell r="D96">
            <v>19</v>
          </cell>
          <cell r="F96">
            <v>54.15</v>
          </cell>
        </row>
        <row r="97">
          <cell r="B97" t="str">
            <v>LADRILLO  DUPLO 1 CARA RUSTICO 9X29X9 PE</v>
          </cell>
          <cell r="C97" t="str">
            <v>UND</v>
          </cell>
          <cell r="D97">
            <v>0.27</v>
          </cell>
          <cell r="F97">
            <v>0.76500000000000001</v>
          </cell>
        </row>
        <row r="98">
          <cell r="B98" t="str">
            <v xml:space="preserve">LADRILLO KING KONG 18H. 9X13X24 </v>
          </cell>
          <cell r="C98" t="str">
            <v>UND</v>
          </cell>
          <cell r="D98">
            <v>0.17</v>
          </cell>
          <cell r="F98">
            <v>0.48</v>
          </cell>
        </row>
        <row r="99">
          <cell r="B99" t="str">
            <v>LADRILLO PASTELERO A MAQUINA 3X24X24</v>
          </cell>
          <cell r="C99" t="str">
            <v>UND</v>
          </cell>
          <cell r="D99">
            <v>0.25</v>
          </cell>
          <cell r="F99">
            <v>0.71</v>
          </cell>
        </row>
        <row r="100">
          <cell r="B100" t="str">
            <v>LAMINA REFLECTANTE SOCHITE 3272</v>
          </cell>
          <cell r="C100" t="str">
            <v>P2</v>
          </cell>
          <cell r="D100">
            <v>8.85</v>
          </cell>
          <cell r="F100">
            <v>25.23</v>
          </cell>
        </row>
        <row r="101">
          <cell r="B101" t="str">
            <v>LAMINA REFLECTANTE SOCHITE 3870</v>
          </cell>
          <cell r="C101" t="str">
            <v>P2</v>
          </cell>
          <cell r="D101">
            <v>8.85</v>
          </cell>
          <cell r="F101">
            <v>25.23</v>
          </cell>
        </row>
        <row r="102">
          <cell r="B102" t="str">
            <v>LAMPARA DE FILAMENTO REFORZADO 100 W</v>
          </cell>
          <cell r="C102" t="str">
            <v>UND</v>
          </cell>
          <cell r="D102">
            <v>3.99</v>
          </cell>
          <cell r="F102">
            <v>11.37</v>
          </cell>
        </row>
        <row r="103">
          <cell r="B103" t="str">
            <v>LAMPARA DE FILAMENTO REFORZADO 75 W</v>
          </cell>
          <cell r="C103" t="str">
            <v>UND</v>
          </cell>
          <cell r="D103">
            <v>3.99</v>
          </cell>
          <cell r="F103">
            <v>11.37</v>
          </cell>
        </row>
        <row r="104">
          <cell r="B104" t="str">
            <v>LAVADERO ACERO INOXIDABLE 1 POZA</v>
          </cell>
          <cell r="C104" t="str">
            <v>UND</v>
          </cell>
          <cell r="D104">
            <v>34.26</v>
          </cell>
          <cell r="F104">
            <v>97.64705882352942</v>
          </cell>
        </row>
        <row r="105">
          <cell r="B105" t="str">
            <v>LAVADERO ACERO INOXIDABLE 1 POZA C/ESCURRIDERO</v>
          </cell>
          <cell r="C105" t="str">
            <v>UND</v>
          </cell>
          <cell r="D105">
            <v>36.89</v>
          </cell>
          <cell r="F105">
            <v>105.12605042016807</v>
          </cell>
        </row>
        <row r="106">
          <cell r="B106" t="str">
            <v>LAVADERO AMAZONAS</v>
          </cell>
          <cell r="C106" t="str">
            <v>UND</v>
          </cell>
          <cell r="D106">
            <v>32.200000000000003</v>
          </cell>
          <cell r="F106">
            <v>91.76</v>
          </cell>
        </row>
        <row r="107">
          <cell r="B107" t="str">
            <v>LAVADERO APORCELANADO</v>
          </cell>
          <cell r="C107" t="str">
            <v>UND</v>
          </cell>
          <cell r="D107">
            <v>27.36</v>
          </cell>
          <cell r="F107">
            <v>77.97</v>
          </cell>
        </row>
        <row r="108">
          <cell r="B108" t="str">
            <v>LAVADERO DE GRANITO</v>
          </cell>
          <cell r="C108" t="str">
            <v>UND</v>
          </cell>
          <cell r="D108">
            <v>21.54</v>
          </cell>
          <cell r="F108">
            <v>61.389000000000003</v>
          </cell>
        </row>
        <row r="109">
          <cell r="B109" t="str">
            <v>LAVATORIO C/ACCESORIOS (Trebol color simple - Malibú)</v>
          </cell>
          <cell r="C109" t="str">
            <v>UND</v>
          </cell>
          <cell r="D109">
            <v>9.81</v>
          </cell>
          <cell r="F109">
            <v>27.96</v>
          </cell>
        </row>
        <row r="110">
          <cell r="B110" t="str">
            <v>LAVATORIO CON ACCESORIOS</v>
          </cell>
          <cell r="C110" t="str">
            <v>UND</v>
          </cell>
          <cell r="D110">
            <v>27.81</v>
          </cell>
          <cell r="F110">
            <v>79.246499999999997</v>
          </cell>
        </row>
        <row r="111">
          <cell r="B111" t="str">
            <v>LAVATORIO FONTANA (TREBOL C/ACCESORIOS)</v>
          </cell>
          <cell r="C111" t="str">
            <v>UND</v>
          </cell>
          <cell r="D111">
            <v>7.57</v>
          </cell>
          <cell r="F111">
            <v>21.562200000000001</v>
          </cell>
        </row>
        <row r="112">
          <cell r="B112" t="str">
            <v>LLAVE  MEZCLADORA P/ DUCHA ECO CROMO (empotrada)</v>
          </cell>
          <cell r="C112" t="str">
            <v>UND</v>
          </cell>
          <cell r="D112">
            <v>18.73</v>
          </cell>
          <cell r="F112">
            <v>53.38</v>
          </cell>
        </row>
        <row r="113">
          <cell r="B113" t="str">
            <v>LLAVE  MEZCLADORA P/ LAVADERO (Inc. accesorios)</v>
          </cell>
          <cell r="C113" t="str">
            <v>UND</v>
          </cell>
          <cell r="D113">
            <v>22.11</v>
          </cell>
          <cell r="F113">
            <v>63.022500000000001</v>
          </cell>
        </row>
        <row r="114">
          <cell r="B114" t="str">
            <v>LLAVE  PARA LAVADERO DE GRANITO AHORRADOR</v>
          </cell>
          <cell r="C114" t="str">
            <v>UND</v>
          </cell>
          <cell r="D114">
            <v>10.54</v>
          </cell>
          <cell r="F114">
            <v>30.048499999999997</v>
          </cell>
        </row>
        <row r="115">
          <cell r="B115" t="str">
            <v>LLAVE MEZCLADORA PARA LAVATORIO ECO CROMO</v>
          </cell>
          <cell r="C115" t="str">
            <v>UND</v>
          </cell>
          <cell r="D115">
            <v>16.350000000000001</v>
          </cell>
          <cell r="F115">
            <v>46.59</v>
          </cell>
        </row>
        <row r="116">
          <cell r="B116" t="str">
            <v>LLAVE PARA DUCHA AGUA FRIA (Empotrada)</v>
          </cell>
          <cell r="C116" t="str">
            <v>UND</v>
          </cell>
          <cell r="D116">
            <v>12.19</v>
          </cell>
          <cell r="F116">
            <v>34.729999999999997</v>
          </cell>
        </row>
        <row r="117">
          <cell r="B117" t="str">
            <v>LLAVE PARA LAVADERO (PICO LORO)</v>
          </cell>
          <cell r="C117" t="str">
            <v>UND</v>
          </cell>
          <cell r="D117">
            <v>17.329999999999998</v>
          </cell>
          <cell r="F117">
            <v>49.38</v>
          </cell>
        </row>
        <row r="118">
          <cell r="B118" t="str">
            <v>LLAVE PARA LAVATORIO DE 1/2"</v>
          </cell>
          <cell r="C118" t="str">
            <v>UND</v>
          </cell>
          <cell r="D118">
            <v>6.22</v>
          </cell>
          <cell r="F118">
            <v>17.72</v>
          </cell>
        </row>
        <row r="119">
          <cell r="B119" t="str">
            <v>MADERA TORNILLO</v>
          </cell>
          <cell r="C119" t="str">
            <v>P2</v>
          </cell>
          <cell r="D119">
            <v>1.37</v>
          </cell>
          <cell r="F119">
            <v>3.9</v>
          </cell>
        </row>
        <row r="120">
          <cell r="B120" t="str">
            <v>MALLA ELECTROSOLDADA</v>
          </cell>
          <cell r="C120" t="str">
            <v>KG</v>
          </cell>
          <cell r="D120">
            <v>0.52</v>
          </cell>
          <cell r="F120">
            <v>1.4950000000000001</v>
          </cell>
        </row>
        <row r="121">
          <cell r="B121" t="str">
            <v>MALLA TIPO RASCHELL DE 2 X 200</v>
          </cell>
          <cell r="C121" t="str">
            <v>ROLLO</v>
          </cell>
          <cell r="D121">
            <v>135.44</v>
          </cell>
          <cell r="F121">
            <v>386</v>
          </cell>
        </row>
        <row r="122">
          <cell r="B122" t="str">
            <v>MATERIAL DE BASE</v>
          </cell>
          <cell r="C122" t="str">
            <v>M3</v>
          </cell>
          <cell r="D122">
            <v>10.34</v>
          </cell>
          <cell r="F122">
            <v>29.48</v>
          </cell>
        </row>
        <row r="123">
          <cell r="B123" t="str">
            <v>MATERIALES VARIOS</v>
          </cell>
          <cell r="C123" t="str">
            <v>EST</v>
          </cell>
          <cell r="D123">
            <v>8</v>
          </cell>
          <cell r="F123">
            <v>22.8</v>
          </cell>
        </row>
        <row r="124">
          <cell r="B124" t="str">
            <v>MEZCLA ASFALTICA CALIENTE</v>
          </cell>
          <cell r="C124" t="str">
            <v>M3</v>
          </cell>
          <cell r="D124">
            <v>80.23</v>
          </cell>
          <cell r="F124">
            <v>228.65</v>
          </cell>
        </row>
        <row r="125">
          <cell r="B125" t="str">
            <v>MORTERO PREMEZCLADO 1:5</v>
          </cell>
          <cell r="C125" t="str">
            <v>M3</v>
          </cell>
          <cell r="D125">
            <v>67.400000000000006</v>
          </cell>
          <cell r="F125">
            <v>192.08</v>
          </cell>
        </row>
        <row r="126">
          <cell r="B126" t="str">
            <v>MORTERO SUPER EN BOLSA</v>
          </cell>
          <cell r="C126" t="str">
            <v>UND</v>
          </cell>
          <cell r="D126">
            <v>1.68</v>
          </cell>
          <cell r="F126">
            <v>4.8</v>
          </cell>
        </row>
        <row r="127">
          <cell r="B127" t="str">
            <v>NEOPRENO D-60 0.40 CM x 0.70 CM</v>
          </cell>
          <cell r="C127" t="str">
            <v>UND</v>
          </cell>
          <cell r="D127">
            <v>150.66</v>
          </cell>
          <cell r="F127">
            <v>429.37</v>
          </cell>
        </row>
        <row r="128">
          <cell r="B128" t="str">
            <v>PARQUET</v>
          </cell>
          <cell r="C128" t="str">
            <v>M2</v>
          </cell>
          <cell r="D128">
            <v>5.47</v>
          </cell>
          <cell r="F128">
            <v>15.6</v>
          </cell>
        </row>
        <row r="129">
          <cell r="B129" t="str">
            <v>PEDESTAL PARA LAVATORIO MALIBU</v>
          </cell>
          <cell r="C129" t="str">
            <v>UND</v>
          </cell>
          <cell r="D129">
            <v>8.2100000000000009</v>
          </cell>
          <cell r="F129">
            <v>23.4</v>
          </cell>
        </row>
        <row r="130">
          <cell r="B130" t="str">
            <v>PEGAMENTO EPOXICO (A+B)</v>
          </cell>
          <cell r="C130" t="str">
            <v>GLN</v>
          </cell>
          <cell r="D130">
            <v>196.34</v>
          </cell>
          <cell r="F130">
            <v>559.55999999999995</v>
          </cell>
        </row>
        <row r="131">
          <cell r="B131" t="str">
            <v>PEGAMENTO PARA CERAMICO EXTERIOR</v>
          </cell>
          <cell r="C131" t="str">
            <v>BLS</v>
          </cell>
          <cell r="D131">
            <v>5.5263157894736841</v>
          </cell>
          <cell r="F131">
            <v>15.75</v>
          </cell>
        </row>
        <row r="132">
          <cell r="B132" t="str">
            <v>PEGAMENTO PARA CERAMICO INTERIOR</v>
          </cell>
          <cell r="C132" t="str">
            <v>BLS</v>
          </cell>
          <cell r="D132">
            <v>4.189473684210526</v>
          </cell>
          <cell r="F132">
            <v>11.94</v>
          </cell>
        </row>
        <row r="133">
          <cell r="B133" t="str">
            <v>PEGAMENTO PARA VINILICO</v>
          </cell>
          <cell r="C133" t="str">
            <v>GLN</v>
          </cell>
          <cell r="D133">
            <v>196.34</v>
          </cell>
          <cell r="F133">
            <v>559.55999999999995</v>
          </cell>
        </row>
        <row r="134">
          <cell r="B134" t="str">
            <v>PERFIL 5" x 4" x 1/2"</v>
          </cell>
          <cell r="C134" t="str">
            <v>ML</v>
          </cell>
          <cell r="D134">
            <v>5.39</v>
          </cell>
          <cell r="F134">
            <v>15.35</v>
          </cell>
        </row>
        <row r="135">
          <cell r="B135" t="str">
            <v>PERNO 3/4" L = 0.20 M</v>
          </cell>
          <cell r="C135" t="str">
            <v>UND</v>
          </cell>
          <cell r="D135">
            <v>0.35</v>
          </cell>
          <cell r="F135">
            <v>1.01</v>
          </cell>
        </row>
        <row r="136">
          <cell r="B136" t="str">
            <v>PERNO PARA ENCOFRADO</v>
          </cell>
          <cell r="C136" t="str">
            <v>KG</v>
          </cell>
          <cell r="D136">
            <v>1.56</v>
          </cell>
          <cell r="F136">
            <v>4.46</v>
          </cell>
        </row>
        <row r="137">
          <cell r="B137" t="str">
            <v>PERNOS 7/16" x 6" TUERCAS Y ARANDELAS</v>
          </cell>
          <cell r="C137" t="str">
            <v>UND</v>
          </cell>
          <cell r="D137">
            <v>2.4300000000000002</v>
          </cell>
          <cell r="F137">
            <v>6.93</v>
          </cell>
        </row>
        <row r="138">
          <cell r="B138" t="str">
            <v>PERNOS DE ANCLAJE PARA INODORO</v>
          </cell>
          <cell r="C138" t="str">
            <v>UND</v>
          </cell>
          <cell r="D138">
            <v>0.99</v>
          </cell>
          <cell r="F138">
            <v>2.82</v>
          </cell>
        </row>
        <row r="139">
          <cell r="B139" t="str">
            <v>PETRÓLEO</v>
          </cell>
          <cell r="C139" t="str">
            <v>GLN</v>
          </cell>
          <cell r="D139">
            <v>2.83</v>
          </cell>
          <cell r="F139">
            <v>8.07</v>
          </cell>
        </row>
        <row r="140">
          <cell r="B140" t="str">
            <v>PIEDRA 2"</v>
          </cell>
          <cell r="C140" t="str">
            <v>M3</v>
          </cell>
          <cell r="D140">
            <v>10.18</v>
          </cell>
          <cell r="F140">
            <v>29</v>
          </cell>
        </row>
        <row r="141">
          <cell r="B141" t="str">
            <v>PIEDRA 8"</v>
          </cell>
          <cell r="C141" t="str">
            <v>M3</v>
          </cell>
          <cell r="D141">
            <v>10.18</v>
          </cell>
          <cell r="F141">
            <v>29</v>
          </cell>
        </row>
        <row r="142">
          <cell r="B142" t="str">
            <v>PIEDRA CHANCADA DE 1/2" Y 3/4"</v>
          </cell>
          <cell r="C142" t="str">
            <v>M3</v>
          </cell>
          <cell r="D142">
            <v>16.84</v>
          </cell>
          <cell r="F142">
            <v>48</v>
          </cell>
        </row>
        <row r="143">
          <cell r="B143" t="str">
            <v>PINTURA ANTICORROSIVA</v>
          </cell>
          <cell r="C143" t="str">
            <v>GLN</v>
          </cell>
          <cell r="D143">
            <v>10.58</v>
          </cell>
          <cell r="F143">
            <v>30.15</v>
          </cell>
        </row>
        <row r="144">
          <cell r="B144" t="str">
            <v>PINTURA ESMALTE SINTETICO</v>
          </cell>
          <cell r="C144" t="str">
            <v>GLN</v>
          </cell>
          <cell r="D144">
            <v>14.86</v>
          </cell>
          <cell r="F144">
            <v>42.34</v>
          </cell>
        </row>
        <row r="145">
          <cell r="B145" t="str">
            <v>PINTURA PARA TRAFICO AMARILLA</v>
          </cell>
          <cell r="C145" t="str">
            <v>GLN</v>
          </cell>
          <cell r="D145">
            <v>18.95</v>
          </cell>
          <cell r="F145">
            <v>54</v>
          </cell>
        </row>
        <row r="146">
          <cell r="B146" t="str">
            <v>PINTURA PARA TRAFICO BLANCA</v>
          </cell>
          <cell r="C146" t="str">
            <v>GLN</v>
          </cell>
          <cell r="D146">
            <v>18.95</v>
          </cell>
          <cell r="F146">
            <v>54</v>
          </cell>
        </row>
        <row r="147">
          <cell r="B147" t="str">
            <v>PINTURA SUPERSINTETICA</v>
          </cell>
          <cell r="C147" t="str">
            <v>GLN</v>
          </cell>
          <cell r="D147">
            <v>14.49</v>
          </cell>
          <cell r="F147">
            <v>41.31</v>
          </cell>
        </row>
        <row r="148">
          <cell r="B148" t="str">
            <v>PLACA TIPO 1 P-7</v>
          </cell>
          <cell r="C148" t="str">
            <v>M2</v>
          </cell>
          <cell r="D148">
            <v>18.760000000000002</v>
          </cell>
          <cell r="F148">
            <v>53.46</v>
          </cell>
        </row>
        <row r="149">
          <cell r="B149" t="str">
            <v>PLACA TIPO 2 P-10</v>
          </cell>
          <cell r="C149" t="str">
            <v>M2</v>
          </cell>
          <cell r="D149">
            <v>21.81052631578947</v>
          </cell>
          <cell r="F149">
            <v>62.16</v>
          </cell>
        </row>
        <row r="150">
          <cell r="B150" t="str">
            <v>PLANCHA DE ACERO CORRUGADA</v>
          </cell>
          <cell r="C150" t="str">
            <v>PLA</v>
          </cell>
          <cell r="D150">
            <v>5.29</v>
          </cell>
          <cell r="F150">
            <v>15.07</v>
          </cell>
        </row>
        <row r="151">
          <cell r="B151" t="str">
            <v>PLANCHA DE ACERO DE 1 MM x 0.40 x 0.70</v>
          </cell>
          <cell r="C151" t="str">
            <v>UND</v>
          </cell>
          <cell r="D151">
            <v>2.02</v>
          </cell>
          <cell r="F151">
            <v>5.76</v>
          </cell>
        </row>
        <row r="152">
          <cell r="B152" t="str">
            <v>PLANCHA DE FIERRO 3/16" x 1.2 x 2.4</v>
          </cell>
          <cell r="C152" t="str">
            <v>M2</v>
          </cell>
          <cell r="D152">
            <v>15.13</v>
          </cell>
          <cell r="F152">
            <v>43.12</v>
          </cell>
        </row>
        <row r="153">
          <cell r="B153" t="str">
            <v>PLASTIFICANTE</v>
          </cell>
          <cell r="C153" t="str">
            <v>KG</v>
          </cell>
          <cell r="D153">
            <v>51.22</v>
          </cell>
          <cell r="F153">
            <v>145.99</v>
          </cell>
        </row>
        <row r="154">
          <cell r="B154" t="str">
            <v>PLATINA 1/2" x 7" x 7"</v>
          </cell>
          <cell r="C154" t="str">
            <v>UND</v>
          </cell>
          <cell r="D154">
            <v>2.2799999999999998</v>
          </cell>
          <cell r="F154">
            <v>6.49</v>
          </cell>
        </row>
        <row r="155">
          <cell r="B155" t="str">
            <v>PLATINA 2" x 3/16" x 20'</v>
          </cell>
          <cell r="C155" t="str">
            <v>ML</v>
          </cell>
          <cell r="D155">
            <v>2.2799999999999998</v>
          </cell>
          <cell r="F155">
            <v>6.49</v>
          </cell>
        </row>
        <row r="156">
          <cell r="B156" t="str">
            <v>PLATINA 6" x 1/2"</v>
          </cell>
          <cell r="C156" t="str">
            <v>ML</v>
          </cell>
          <cell r="D156">
            <v>3.94</v>
          </cell>
          <cell r="F156">
            <v>11.22</v>
          </cell>
        </row>
        <row r="157">
          <cell r="B157" t="str">
            <v>PUERTA P1 (1.0 x 2.4)</v>
          </cell>
          <cell r="C157" t="str">
            <v>UND</v>
          </cell>
          <cell r="D157">
            <v>33.33</v>
          </cell>
          <cell r="F157">
            <v>95</v>
          </cell>
        </row>
        <row r="158">
          <cell r="B158" t="str">
            <v>PUERTA P2 (0.8 x 2.4)</v>
          </cell>
          <cell r="C158" t="str">
            <v>UND</v>
          </cell>
          <cell r="D158">
            <v>30.77</v>
          </cell>
          <cell r="F158">
            <v>87.7</v>
          </cell>
        </row>
        <row r="159">
          <cell r="B159" t="str">
            <v>PUERTA P3 (0.7 x 2.4)</v>
          </cell>
          <cell r="C159" t="str">
            <v>UND</v>
          </cell>
          <cell r="D159">
            <v>29.51</v>
          </cell>
          <cell r="F159">
            <v>84.1</v>
          </cell>
        </row>
        <row r="160">
          <cell r="B160" t="str">
            <v>PUERTA P4 (0.6 x 2.4)</v>
          </cell>
          <cell r="C160" t="str">
            <v>UND</v>
          </cell>
          <cell r="D160">
            <v>25.33</v>
          </cell>
          <cell r="F160">
            <v>57</v>
          </cell>
        </row>
        <row r="161">
          <cell r="B161" t="str">
            <v>PUERTA P5 (1.8 x 2.4)</v>
          </cell>
          <cell r="C161" t="str">
            <v>UND</v>
          </cell>
          <cell r="D161">
            <v>65</v>
          </cell>
          <cell r="F161">
            <v>185.25</v>
          </cell>
        </row>
        <row r="162">
          <cell r="B162" t="str">
            <v>PUERTA P8 CONTRAPLACADA (CTO. BASURA)</v>
          </cell>
          <cell r="C162" t="str">
            <v>UND</v>
          </cell>
          <cell r="D162">
            <v>59.44</v>
          </cell>
          <cell r="F162">
            <v>169.39500000000001</v>
          </cell>
        </row>
        <row r="163">
          <cell r="B163" t="str">
            <v>RODOPLAST</v>
          </cell>
          <cell r="C163" t="str">
            <v>ML</v>
          </cell>
          <cell r="D163">
            <v>0.54</v>
          </cell>
          <cell r="F163">
            <v>1.55</v>
          </cell>
        </row>
        <row r="164">
          <cell r="B164" t="str">
            <v>SELLADOR DE JUNTA VULKEN</v>
          </cell>
          <cell r="C164" t="str">
            <v>GLN</v>
          </cell>
          <cell r="D164">
            <v>31</v>
          </cell>
          <cell r="F164">
            <v>88.350000000000009</v>
          </cell>
        </row>
        <row r="165">
          <cell r="B165" t="str">
            <v>SERVICIO DE SECADO AL HORNO DEL PARQUET</v>
          </cell>
          <cell r="C165" t="str">
            <v>M2</v>
          </cell>
          <cell r="D165">
            <v>1.0526315789473684</v>
          </cell>
          <cell r="F165">
            <v>3</v>
          </cell>
        </row>
        <row r="166">
          <cell r="B166" t="str">
            <v>SILICONA BLANCA EN TUBO</v>
          </cell>
          <cell r="C166" t="str">
            <v>UND</v>
          </cell>
          <cell r="D166">
            <v>2.9789473684210526</v>
          </cell>
          <cell r="F166">
            <v>8.49</v>
          </cell>
        </row>
        <row r="167">
          <cell r="B167" t="str">
            <v>SOLADO DE CONCRETO 2" 1:10</v>
          </cell>
          <cell r="C167" t="str">
            <v>M2</v>
          </cell>
          <cell r="D167">
            <v>5.33</v>
          </cell>
          <cell r="F167">
            <v>15.18</v>
          </cell>
        </row>
        <row r="168">
          <cell r="B168" t="str">
            <v>SOLDADURA ELECTRICA PUNTO AZUL</v>
          </cell>
          <cell r="C168" t="str">
            <v>KG</v>
          </cell>
          <cell r="D168">
            <v>2.54</v>
          </cell>
          <cell r="F168">
            <v>7.25</v>
          </cell>
        </row>
        <row r="169">
          <cell r="B169" t="str">
            <v>TACHAS REFLECTANTES</v>
          </cell>
          <cell r="C169" t="str">
            <v>UND</v>
          </cell>
          <cell r="D169">
            <v>5.58</v>
          </cell>
          <cell r="F169">
            <v>15.89</v>
          </cell>
        </row>
        <row r="170">
          <cell r="B170" t="str">
            <v>TANQUE DE AGUA DE 1000 LT.</v>
          </cell>
          <cell r="C170" t="str">
            <v>UND</v>
          </cell>
          <cell r="D170">
            <v>114.99</v>
          </cell>
          <cell r="F170">
            <v>327.73</v>
          </cell>
        </row>
        <row r="171">
          <cell r="B171" t="str">
            <v>TAPIZON</v>
          </cell>
          <cell r="C171" t="str">
            <v>M2</v>
          </cell>
          <cell r="D171">
            <v>4.3499999999999996</v>
          </cell>
          <cell r="F171">
            <v>12.397499999999999</v>
          </cell>
        </row>
        <row r="172">
          <cell r="B172" t="str">
            <v>TARUGO + TIRAFON</v>
          </cell>
          <cell r="C172" t="str">
            <v>UND</v>
          </cell>
          <cell r="D172">
            <v>0.09</v>
          </cell>
          <cell r="F172">
            <v>0.25</v>
          </cell>
        </row>
        <row r="173">
          <cell r="B173" t="str">
            <v>TECKNOPORT DE 4´ X 8´ X 1/2¨</v>
          </cell>
          <cell r="C173" t="str">
            <v>UND</v>
          </cell>
          <cell r="D173">
            <v>4.53</v>
          </cell>
          <cell r="F173">
            <v>12.9</v>
          </cell>
        </row>
        <row r="174">
          <cell r="B174" t="str">
            <v>THINNER STANDAR</v>
          </cell>
          <cell r="C174" t="str">
            <v>GLN</v>
          </cell>
          <cell r="D174">
            <v>4.13</v>
          </cell>
          <cell r="F174">
            <v>11.77</v>
          </cell>
        </row>
        <row r="175">
          <cell r="B175" t="str">
            <v>TIERRA DE CHACRA</v>
          </cell>
          <cell r="C175" t="str">
            <v>M3</v>
          </cell>
          <cell r="D175">
            <v>4.21</v>
          </cell>
          <cell r="F175">
            <v>12</v>
          </cell>
        </row>
        <row r="176">
          <cell r="B176" t="str">
            <v>TINTA ROJO TRANSPARENTE SCOCHITE</v>
          </cell>
          <cell r="C176" t="str">
            <v>GLN</v>
          </cell>
          <cell r="D176">
            <v>6.02</v>
          </cell>
          <cell r="F176">
            <v>17.170000000000002</v>
          </cell>
        </row>
        <row r="177">
          <cell r="B177" t="str">
            <v>TRAMPA P PVC 2"</v>
          </cell>
          <cell r="C177" t="str">
            <v>UND</v>
          </cell>
          <cell r="D177">
            <v>5.44</v>
          </cell>
          <cell r="F177">
            <v>15.504000000000001</v>
          </cell>
        </row>
        <row r="178">
          <cell r="B178" t="str">
            <v>TRIPLAY COPAIBA 18MM x 4' X 8'</v>
          </cell>
          <cell r="C178" t="str">
            <v>PLA</v>
          </cell>
          <cell r="D178">
            <v>30.87719298245614</v>
          </cell>
          <cell r="F178">
            <v>88</v>
          </cell>
        </row>
        <row r="179">
          <cell r="B179" t="str">
            <v>TRIPLAY LUPUNA 10 MM x 4' x 8'</v>
          </cell>
          <cell r="C179" t="str">
            <v>PLA</v>
          </cell>
          <cell r="D179">
            <v>14.74</v>
          </cell>
          <cell r="F179">
            <v>42</v>
          </cell>
        </row>
        <row r="180">
          <cell r="B180" t="str">
            <v>TRIPLAY LUPUNA 4 MM x 4' x 8'</v>
          </cell>
          <cell r="C180" t="str">
            <v>PLA</v>
          </cell>
          <cell r="D180">
            <v>7.37</v>
          </cell>
          <cell r="F180">
            <v>21</v>
          </cell>
        </row>
        <row r="181">
          <cell r="B181" t="str">
            <v>TRIPLAY LUPUNA 6 MM x 4' x 8'</v>
          </cell>
          <cell r="C181" t="str">
            <v>PLA</v>
          </cell>
          <cell r="D181">
            <v>10</v>
          </cell>
          <cell r="F181">
            <v>28.5</v>
          </cell>
        </row>
        <row r="182">
          <cell r="B182" t="str">
            <v>TUBERIA PVC 2"</v>
          </cell>
          <cell r="C182" t="str">
            <v>UND</v>
          </cell>
          <cell r="D182">
            <v>1.8</v>
          </cell>
          <cell r="F182">
            <v>5.13</v>
          </cell>
        </row>
        <row r="183">
          <cell r="B183" t="str">
            <v>TUBERIA PVC 3"</v>
          </cell>
          <cell r="C183" t="str">
            <v>UND</v>
          </cell>
          <cell r="D183">
            <v>2.83</v>
          </cell>
          <cell r="F183">
            <v>8.0655000000000001</v>
          </cell>
        </row>
        <row r="184">
          <cell r="B184" t="str">
            <v>TUBERIA PVC SAL 3" Y ACCESORIOS</v>
          </cell>
          <cell r="C184" t="str">
            <v>ML</v>
          </cell>
          <cell r="D184">
            <v>1.74</v>
          </cell>
          <cell r="F184">
            <v>4.96</v>
          </cell>
        </row>
        <row r="185">
          <cell r="B185" t="str">
            <v>TUBERIA PVC SEL 5/8"</v>
          </cell>
          <cell r="C185" t="str">
            <v>ML</v>
          </cell>
          <cell r="D185">
            <v>0.18</v>
          </cell>
          <cell r="F185">
            <v>0.52</v>
          </cell>
        </row>
        <row r="186">
          <cell r="B186" t="str">
            <v xml:space="preserve">TUBO DE ABASTO DE 5/8" </v>
          </cell>
          <cell r="C186" t="str">
            <v>UND</v>
          </cell>
          <cell r="D186">
            <v>2.63</v>
          </cell>
          <cell r="F186">
            <v>7.5</v>
          </cell>
        </row>
        <row r="187">
          <cell r="B187" t="str">
            <v>TUBO DE ABASTO INODORO DE 1/2 x 7/8"</v>
          </cell>
          <cell r="C187" t="str">
            <v>UND</v>
          </cell>
          <cell r="D187">
            <v>2.08</v>
          </cell>
          <cell r="F187">
            <v>5.94</v>
          </cell>
        </row>
        <row r="188">
          <cell r="B188" t="str">
            <v>TUBO DE ABASTO LAVATORIO DE 1/2"x1/2"</v>
          </cell>
          <cell r="C188" t="str">
            <v>UND</v>
          </cell>
          <cell r="D188">
            <v>1.95</v>
          </cell>
          <cell r="F188">
            <v>5.57</v>
          </cell>
        </row>
        <row r="189">
          <cell r="B189" t="str">
            <v>UÑAS DE SUJECIÓN</v>
          </cell>
          <cell r="C189" t="str">
            <v>PAR</v>
          </cell>
          <cell r="D189">
            <v>1.19</v>
          </cell>
          <cell r="F189">
            <v>3.4</v>
          </cell>
        </row>
        <row r="190">
          <cell r="B190" t="str">
            <v>VIDRIO</v>
          </cell>
          <cell r="C190" t="str">
            <v>UND</v>
          </cell>
          <cell r="D190">
            <v>1.79</v>
          </cell>
          <cell r="F190">
            <v>5.0999999999999996</v>
          </cell>
        </row>
        <row r="191">
          <cell r="B191" t="str">
            <v>VINILICO 6"x36", e=1.5 mm (Topile - Tipo madera)</v>
          </cell>
          <cell r="C191" t="str">
            <v>M2</v>
          </cell>
          <cell r="D191">
            <v>4.79</v>
          </cell>
          <cell r="F191">
            <v>13.655462184873951</v>
          </cell>
        </row>
        <row r="192">
          <cell r="B192" t="str">
            <v>YESO</v>
          </cell>
          <cell r="C192" t="str">
            <v>KG</v>
          </cell>
          <cell r="D192">
            <v>1.45</v>
          </cell>
          <cell r="F192">
            <v>4.1325000000000003</v>
          </cell>
        </row>
        <row r="194">
          <cell r="B194" t="str">
            <v>zzzzzzzz FIN MATERIALES</v>
          </cell>
        </row>
        <row r="198">
          <cell r="B198" t="str">
            <v>AYUDANTE</v>
          </cell>
          <cell r="C198" t="str">
            <v>H-H</v>
          </cell>
          <cell r="D198">
            <v>3.8596491228070176</v>
          </cell>
          <cell r="F198">
            <v>11</v>
          </cell>
        </row>
        <row r="199">
          <cell r="B199" t="str">
            <v>CAPATAZ</v>
          </cell>
          <cell r="C199" t="str">
            <v>H-H</v>
          </cell>
          <cell r="D199">
            <v>4.6070175438596497</v>
          </cell>
          <cell r="F199">
            <v>13.13</v>
          </cell>
        </row>
        <row r="200">
          <cell r="B200" t="str">
            <v>INGENIERO ESPECIALISTA</v>
          </cell>
          <cell r="C200" t="str">
            <v>H-H</v>
          </cell>
          <cell r="D200">
            <v>8.7719298245614024</v>
          </cell>
          <cell r="F200">
            <v>25</v>
          </cell>
        </row>
        <row r="201">
          <cell r="B201" t="str">
            <v>INSTALACION DE KI AHORRADOR PARA INODORO</v>
          </cell>
          <cell r="C201" t="str">
            <v>UND</v>
          </cell>
          <cell r="D201">
            <v>2</v>
          </cell>
          <cell r="F201">
            <v>5.7</v>
          </cell>
        </row>
        <row r="202">
          <cell r="B202" t="str">
            <v>MO - SUBCONTRATO PARQUET</v>
          </cell>
          <cell r="C202" t="str">
            <v>M2</v>
          </cell>
          <cell r="D202">
            <v>6.140350877192982</v>
          </cell>
          <cell r="F202">
            <v>17.5</v>
          </cell>
        </row>
        <row r="203">
          <cell r="B203" t="str">
            <v>OFICIAL</v>
          </cell>
          <cell r="C203" t="str">
            <v>H-H</v>
          </cell>
          <cell r="D203">
            <v>4.2736842105263158</v>
          </cell>
          <cell r="F203">
            <v>12.18</v>
          </cell>
        </row>
        <row r="204">
          <cell r="B204" t="str">
            <v>OPERADOR DE GRÚA</v>
          </cell>
          <cell r="C204" t="str">
            <v>H-H</v>
          </cell>
          <cell r="D204">
            <v>8.7719298245614024</v>
          </cell>
          <cell r="F204">
            <v>25</v>
          </cell>
        </row>
        <row r="205">
          <cell r="B205" t="str">
            <v>OPERARIO</v>
          </cell>
          <cell r="C205" t="str">
            <v>H-H</v>
          </cell>
          <cell r="D205">
            <v>4.8245614035087714</v>
          </cell>
          <cell r="F205">
            <v>13.75</v>
          </cell>
        </row>
        <row r="206">
          <cell r="B206" t="str">
            <v>TECNICO ESPECIALISTA</v>
          </cell>
          <cell r="C206" t="str">
            <v>H-H</v>
          </cell>
          <cell r="D206">
            <v>5.4824561403508767</v>
          </cell>
          <cell r="F206">
            <v>15.625</v>
          </cell>
        </row>
        <row r="207">
          <cell r="B207" t="str">
            <v>TOPOGRAFO</v>
          </cell>
          <cell r="C207" t="str">
            <v>H-H</v>
          </cell>
          <cell r="D207">
            <v>5.8631578947368421</v>
          </cell>
          <cell r="F207">
            <v>16.71</v>
          </cell>
        </row>
        <row r="208">
          <cell r="D208">
            <v>0</v>
          </cell>
        </row>
        <row r="209">
          <cell r="D209">
            <v>0</v>
          </cell>
        </row>
        <row r="210">
          <cell r="D210">
            <v>0</v>
          </cell>
        </row>
        <row r="211">
          <cell r="D211">
            <v>0</v>
          </cell>
        </row>
        <row r="212">
          <cell r="D212">
            <v>0</v>
          </cell>
        </row>
        <row r="213">
          <cell r="D213">
            <v>0</v>
          </cell>
        </row>
        <row r="214">
          <cell r="D214">
            <v>0</v>
          </cell>
        </row>
        <row r="215">
          <cell r="D215">
            <v>0</v>
          </cell>
        </row>
        <row r="216">
          <cell r="D216">
            <v>0</v>
          </cell>
        </row>
        <row r="217">
          <cell r="D217">
            <v>0</v>
          </cell>
        </row>
        <row r="218">
          <cell r="D218">
            <v>0</v>
          </cell>
        </row>
        <row r="219">
          <cell r="D219">
            <v>0</v>
          </cell>
        </row>
        <row r="220">
          <cell r="D220">
            <v>0</v>
          </cell>
        </row>
        <row r="221">
          <cell r="D221">
            <v>0</v>
          </cell>
        </row>
        <row r="222">
          <cell r="D222">
            <v>0</v>
          </cell>
        </row>
        <row r="223">
          <cell r="D223">
            <v>0</v>
          </cell>
        </row>
        <row r="224">
          <cell r="D224">
            <v>0</v>
          </cell>
        </row>
        <row r="225">
          <cell r="D225">
            <v>0</v>
          </cell>
        </row>
        <row r="226">
          <cell r="D226">
            <v>0</v>
          </cell>
        </row>
        <row r="227">
          <cell r="D227">
            <v>0</v>
          </cell>
        </row>
        <row r="228">
          <cell r="D228">
            <v>0</v>
          </cell>
        </row>
        <row r="229">
          <cell r="B229" t="str">
            <v>zzzzzzzzz FIN M.O.</v>
          </cell>
          <cell r="D229">
            <v>0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S"/>
      <sheetName val="Hoja1"/>
      <sheetName val="Hoja2"/>
      <sheetName val="Hoja3"/>
      <sheetName val="Casa B estuco"/>
      <sheetName val="Casa  B estuco siding"/>
      <sheetName val="Casa  B enchape ladrillo"/>
      <sheetName val="Alcant."/>
      <sheetName val="Agua Pot."/>
      <sheetName val="Inst. Gas"/>
      <sheetName val="Eléctrico"/>
      <sheetName val="Clima"/>
      <sheetName val="$ prom."/>
      <sheetName val="GASTOS GENERALES"/>
      <sheetName val="Montaje Mecánico y Piping"/>
      <sheetName val="PIPE"/>
      <sheetName val="FLANGE"/>
      <sheetName val="VALVE"/>
      <sheetName val="RESUMEN DE COTIZACION"/>
      <sheetName val="OBRA CIVIL"/>
      <sheetName val="ESTRUCTURA DE HORMIGON"/>
      <sheetName val="INFRAESTRUCTURA"/>
      <sheetName val="INSTALACION ELECTRICA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Cuadrilla"/>
      <sheetName val="Consumibles"/>
      <sheetName val="Equipo"/>
      <sheetName val="Casa_B_estuco"/>
      <sheetName val="Casa__B_estuco_siding"/>
      <sheetName val="Casa__B_enchape_ladrillo"/>
      <sheetName val="Alcant_"/>
      <sheetName val="Agua_Pot_"/>
      <sheetName val="Inst__Gas"/>
      <sheetName val="$_prom_"/>
      <sheetName val="GASTOS_GENERALES"/>
      <sheetName val="Montaje_Mecánico_y_Piping"/>
      <sheetName val="Portfolio"/>
      <sheetName val="STOCKWATCH - US$"/>
      <sheetName val="CONSENSUSWATCH - US$"/>
      <sheetName val="Stock Performance - US$"/>
      <sheetName val="Casa_B_estuco2"/>
      <sheetName val="Casa__B_estuco_siding2"/>
      <sheetName val="Casa__B_enchape_ladrillo2"/>
      <sheetName val="Alcant_2"/>
      <sheetName val="Agua_Pot_2"/>
      <sheetName val="Inst__Gas2"/>
      <sheetName val="$_prom_2"/>
      <sheetName val="GASTOS_GENERALES2"/>
      <sheetName val="Montaje_Mecánico_y_Piping2"/>
      <sheetName val="RESUMEN_DE_COTIZACION1"/>
      <sheetName val="OBRA_CIVIL1"/>
      <sheetName val="ESTRUCTURA_DE_HORMIGON1"/>
      <sheetName val="INSTALACION_ELECTRICA1"/>
      <sheetName val="Avance_financiero1"/>
      <sheetName val="Casa_B_estuco1"/>
      <sheetName val="Casa__B_estuco_siding1"/>
      <sheetName val="Casa__B_enchape_ladrillo1"/>
      <sheetName val="Alcant_1"/>
      <sheetName val="Agua_Pot_1"/>
      <sheetName val="Inst__Gas1"/>
      <sheetName val="$_prom_1"/>
      <sheetName val="GASTOS_GENERALES1"/>
      <sheetName val="Montaje_Mecánico_y_Piping1"/>
      <sheetName val="RESUMEN_DE_COTIZACION"/>
      <sheetName val="OBRA_CIVIL"/>
      <sheetName val="ESTRUCTURA_DE_HORMIGON"/>
      <sheetName val="INSTALACION_ELECTRICA"/>
      <sheetName val="Avance_financiero"/>
      <sheetName val="Resumen"/>
      <sheetName val="Avance Finaciero Parque Mirador"/>
      <sheetName val="Programa Final 15-04-13"/>
      <sheetName val="Curva &quot;S&quot; Proyecto"/>
      <sheetName val="Curva &quot;S&quot; Hormigón"/>
      <sheetName val="Personal"/>
      <sheetName val="organigrama"/>
      <sheetName val="Fotos"/>
      <sheetName val="Muestras Hº"/>
      <sheetName val="C. Compras"/>
      <sheetName val="Arriendos"/>
      <sheetName val="RDI"/>
      <sheetName val="L.OBRA"/>
      <sheetName val="Acta Reunión Mandante"/>
      <sheetName val="Limit_ACC_A"/>
      <sheetName val="Av_finan"/>
      <sheetName val="TERMINACIONES_EA"/>
      <sheetName val="Costos"/>
      <sheetName val="RESUMEN_ATI"/>
      <sheetName val="Detalle"/>
      <sheetName val="Detalle_ATI_en_$"/>
      <sheetName val="OBRACIVILJUMBO_FACHADAS"/>
      <sheetName val="EP_N°1"/>
      <sheetName val="Cubicaciones"/>
      <sheetName val="Costos_REAL_en_UF-m2"/>
      <sheetName val="Casa_B_estuco3"/>
      <sheetName val="Casa__B_estuco_siding3"/>
      <sheetName val="Casa__B_enchape_ladrillo3"/>
      <sheetName val="Alcant_3"/>
      <sheetName val="Agua_Pot_3"/>
      <sheetName val="Inst__Gas3"/>
      <sheetName val="$_prom_3"/>
      <sheetName val="GASTOS_GENERALES3"/>
      <sheetName val="Montaje_Mecánico_y_Piping3"/>
      <sheetName val="RESUMEN_DE_COTIZACION2"/>
      <sheetName val="OBRA_CIVIL2"/>
      <sheetName val="ESTRUCTURA_DE_HORMIGON2"/>
      <sheetName val="INSTALACION_ELECTRICA2"/>
      <sheetName val="Avance_financiero2"/>
      <sheetName val="Cuadro Comparativo Resumen (EQ)"/>
      <sheetName val="Obras Prov. y Prelim. (EQ)"/>
      <sheetName val="Movimiento Tierra y demolic (E)"/>
      <sheetName val="Obras Civiles (EQ)"/>
      <sheetName val="Est. Metálicas (EQ)"/>
      <sheetName val="Carta Oferta"/>
      <sheetName val="Casa_B_estuco4"/>
      <sheetName val="Casa__B_estuco_siding4"/>
      <sheetName val="Casa__B_enchape_ladrillo4"/>
      <sheetName val="Alcant_4"/>
      <sheetName val="Agua_Pot_4"/>
      <sheetName val="Inst__Gas4"/>
      <sheetName val="$_prom_4"/>
      <sheetName val="GASTOS_GENERALES4"/>
      <sheetName val="Montaje_Mecánico_y_Piping4"/>
      <sheetName val="RESUMEN_DE_COTIZACION3"/>
      <sheetName val="OBRA_CIVIL3"/>
      <sheetName val="ESTRUCTURA_DE_HORMIGON3"/>
      <sheetName val="INSTALACION_ELECTRICA3"/>
      <sheetName val="Avance_financiero3"/>
      <sheetName val="STOCKWATCH_-_US$"/>
      <sheetName val="CONSENSUSWATCH_-_US$"/>
      <sheetName val="Stock_Performance_-_US$"/>
      <sheetName val="Avance_Finaciero_Parque_Mirador"/>
      <sheetName val="Programa_Final_15-04-13"/>
      <sheetName val="Curva_&quot;S&quot;_Proyecto"/>
      <sheetName val="Curva_&quot;S&quot;_Hormigón"/>
      <sheetName val="Muestras_Hº"/>
      <sheetName val="C__Compras"/>
      <sheetName val="L_OBRA"/>
      <sheetName val="Acta_Reunión_Mandante"/>
      <sheetName val="Analisis de Restricciones"/>
      <sheetName val="TEXTO"/>
      <sheetName val="EBCO"/>
      <sheetName val="MEGACENTRO"/>
      <sheetName val="Sheet1"/>
      <sheetName val="pu Estructuras"/>
      <sheetName val="InRetail - HPSA"/>
      <sheetName val="COMPARATIVO HPSA"/>
      <sheetName val="HPSA LTA"/>
      <sheetName val="HPSA INTELEC"/>
      <sheetName val="AGBAR-TRIM"/>
      <sheetName val="Análisis 2001"/>
      <sheetName val="Budget"/>
      <sheetName val="Datos"/>
      <sheetName val="AFEInt"/>
      <sheetName val="CI e Bil"/>
      <sheetName val="Análisis_2001"/>
      <sheetName val="Monto a Cubrir"/>
      <sheetName val="puni"/>
      <sheetName val="ggrales "/>
      <sheetName val="6400_31122005_HIS"/>
      <sheetName val="T2E_1296"/>
      <sheetName val="no borrrar"/>
      <sheetName val="tiraje mix"/>
      <sheetName val="AVANCE FISICO"/>
      <sheetName val="Casa_B_estuco5"/>
      <sheetName val="Casa__B_estuco_siding5"/>
      <sheetName val="Casa__B_enchape_ladrillo5"/>
      <sheetName val="Alcant_5"/>
      <sheetName val="Agua_Pot_5"/>
      <sheetName val="Inst__Gas5"/>
      <sheetName val="$_prom_5"/>
      <sheetName val="GASTOS_GENERALES5"/>
      <sheetName val="Montaje_Mecánico_y_Piping5"/>
      <sheetName val="Avance_financiero4"/>
      <sheetName val="RESUMEN_DE_COTIZACION4"/>
      <sheetName val="OBRA_CIVIL4"/>
      <sheetName val="ESTRUCTURA_DE_HORMIGON4"/>
      <sheetName val="INSTALACION_ELECTRICA4"/>
      <sheetName val="STOCKWATCH_-_US$1"/>
      <sheetName val="CONSENSUSWATCH_-_US$1"/>
      <sheetName val="Stock_Performance_-_US$1"/>
      <sheetName val="Avance_Finaciero_Parque_Mirado1"/>
      <sheetName val="Programa_Final_15-04-131"/>
      <sheetName val="Curva_&quot;S&quot;_Proyecto1"/>
      <sheetName val="Curva_&quot;S&quot;_Hormigón1"/>
      <sheetName val="Muestras_Hº1"/>
      <sheetName val="C__Compras1"/>
      <sheetName val="L_OBRA1"/>
      <sheetName val="Acta_Reunión_Mandante1"/>
      <sheetName val="Cuadro_Comparativo_Resumen_(EQ)"/>
      <sheetName val="Obras_Prov__y_Prelim__(EQ)"/>
      <sheetName val="Movimiento_Tierra_y_demolic_(E)"/>
      <sheetName val="Obras_Civiles_(EQ)"/>
      <sheetName val="Est__Metálicas_(EQ)"/>
      <sheetName val="Carta_Oferta"/>
      <sheetName val="Analisis_de_Restricciones"/>
      <sheetName val="INVOICE"/>
      <sheetName val="Others"/>
      <sheetName val="Metrado 01"/>
      <sheetName val="Metrado 02"/>
      <sheetName val="Casa_B_estuco7"/>
      <sheetName val="Casa__B_estuco_siding7"/>
      <sheetName val="Casa__B_enchape_ladrillo7"/>
      <sheetName val="Alcant_7"/>
      <sheetName val="Agua_Pot_7"/>
      <sheetName val="Inst__Gas7"/>
      <sheetName val="$_prom_7"/>
      <sheetName val="GASTOS_GENERALES7"/>
      <sheetName val="Montaje_Mecánico_y_Piping7"/>
      <sheetName val="RESUMEN_DE_COTIZACION6"/>
      <sheetName val="OBRA_CIVIL6"/>
      <sheetName val="ESTRUCTURA_DE_HORMIGON6"/>
      <sheetName val="INSTALACION_ELECTRICA6"/>
      <sheetName val="Avance_financiero6"/>
      <sheetName val="STOCKWATCH_-_US$3"/>
      <sheetName val="CONSENSUSWATCH_-_US$3"/>
      <sheetName val="Stock_Performance_-_US$3"/>
      <sheetName val="Avance_Finaciero_Parque_Mirado3"/>
      <sheetName val="Programa_Final_15-04-133"/>
      <sheetName val="Curva_&quot;S&quot;_Proyecto3"/>
      <sheetName val="Curva_&quot;S&quot;_Hormigón3"/>
      <sheetName val="Muestras_Hº3"/>
      <sheetName val="C__Compras3"/>
      <sheetName val="L_OBRA3"/>
      <sheetName val="Acta_Reunión_Mandante3"/>
      <sheetName val="Cuadro_Comparativo_Resumen_(EQ3"/>
      <sheetName val="Obras_Prov__y_Prelim__(EQ)3"/>
      <sheetName val="Movimiento_Tierra_y_demolic_(E3"/>
      <sheetName val="Obras_Civiles_(EQ)3"/>
      <sheetName val="Est__Metálicas_(EQ)3"/>
      <sheetName val="Cuadro_Comparativo_Resumen_(EQ1"/>
      <sheetName val="Obras_Prov__y_Prelim__(EQ)1"/>
      <sheetName val="Movimiento_Tierra_y_demolic_(E1"/>
      <sheetName val="Obras_Civiles_(EQ)1"/>
      <sheetName val="Est__Metálicas_(EQ)1"/>
      <sheetName val="Casa_B_estuco6"/>
      <sheetName val="Casa__B_estuco_siding6"/>
      <sheetName val="Casa__B_enchape_ladrillo6"/>
      <sheetName val="Alcant_6"/>
      <sheetName val="Agua_Pot_6"/>
      <sheetName val="Inst__Gas6"/>
      <sheetName val="$_prom_6"/>
      <sheetName val="GASTOS_GENERALES6"/>
      <sheetName val="Montaje_Mecánico_y_Piping6"/>
      <sheetName val="RESUMEN_DE_COTIZACION5"/>
      <sheetName val="OBRA_CIVIL5"/>
      <sheetName val="ESTRUCTURA_DE_HORMIGON5"/>
      <sheetName val="INSTALACION_ELECTRICA5"/>
      <sheetName val="Avance_financiero5"/>
      <sheetName val="STOCKWATCH_-_US$2"/>
      <sheetName val="CONSENSUSWATCH_-_US$2"/>
      <sheetName val="Stock_Performance_-_US$2"/>
      <sheetName val="Avance_Finaciero_Parque_Mirado2"/>
      <sheetName val="Programa_Final_15-04-132"/>
      <sheetName val="Curva_&quot;S&quot;_Proyecto2"/>
      <sheetName val="Curva_&quot;S&quot;_Hormigón2"/>
      <sheetName val="Muestras_Hº2"/>
      <sheetName val="C__Compras2"/>
      <sheetName val="L_OBRA2"/>
      <sheetName val="Acta_Reunión_Mandante2"/>
      <sheetName val="Cuadro_Comparativo_Resumen_(EQ2"/>
      <sheetName val="Obras_Prov__y_Prelim__(EQ)2"/>
      <sheetName val="Movimiento_Tierra_y_demolic_(E2"/>
      <sheetName val="Obras_Civiles_(EQ)2"/>
      <sheetName val="Est__Metálicas_(EQ)2"/>
      <sheetName val="Casa_B_estuco8"/>
      <sheetName val="Casa__B_estuco_siding8"/>
      <sheetName val="Casa__B_enchape_ladrillo8"/>
      <sheetName val="Alcant_8"/>
      <sheetName val="Agua_Pot_8"/>
      <sheetName val="Inst__Gas8"/>
      <sheetName val="$_prom_8"/>
      <sheetName val="GASTOS_GENERALES8"/>
      <sheetName val="Montaje_Mecánico_y_Piping8"/>
      <sheetName val="RESUMEN_DE_COTIZACION7"/>
      <sheetName val="OBRA_CIVIL7"/>
      <sheetName val="ESTRUCTURA_DE_HORMIGON7"/>
      <sheetName val="INSTALACION_ELECTRICA7"/>
      <sheetName val="Avance_financiero7"/>
      <sheetName val="STOCKWATCH_-_US$4"/>
      <sheetName val="CONSENSUSWATCH_-_US$4"/>
      <sheetName val="Stock_Performance_-_US$4"/>
      <sheetName val="Avance_Finaciero_Parque_Mirado4"/>
      <sheetName val="Programa_Final_15-04-134"/>
      <sheetName val="Curva_&quot;S&quot;_Proyecto4"/>
      <sheetName val="Curva_&quot;S&quot;_Hormigón4"/>
      <sheetName val="Muestras_Hº4"/>
      <sheetName val="C__Compras4"/>
      <sheetName val="L_OBRA4"/>
      <sheetName val="Acta_Reunión_Mandante4"/>
      <sheetName val="Cuadro_Comparativo_Resumen_(EQ4"/>
      <sheetName val="Obras_Prov__y_Prelim__(EQ)4"/>
      <sheetName val="Movimiento_Tierra_y_demolic_(E4"/>
      <sheetName val="Obras_Civiles_(EQ)4"/>
      <sheetName val="Est__Metálicas_(EQ)4"/>
      <sheetName val="Casa_B_estuco9"/>
      <sheetName val="Casa__B_estuco_siding9"/>
      <sheetName val="Casa__B_enchape_ladrillo9"/>
      <sheetName val="Alcant_9"/>
      <sheetName val="Agua_Pot_9"/>
      <sheetName val="Inst__Gas9"/>
      <sheetName val="$_prom_9"/>
      <sheetName val="GASTOS_GENERALES9"/>
      <sheetName val="Montaje_Mecánico_y_Piping9"/>
      <sheetName val="RESUMEN_DE_COTIZACION8"/>
      <sheetName val="OBRA_CIVIL8"/>
      <sheetName val="ESTRUCTURA_DE_HORMIGON8"/>
      <sheetName val="INSTALACION_ELECTRICA8"/>
      <sheetName val="Avance_financiero8"/>
      <sheetName val="STOCKWATCH_-_US$5"/>
      <sheetName val="CONSENSUSWATCH_-_US$5"/>
      <sheetName val="Stock_Performance_-_US$5"/>
      <sheetName val="Casa_B_estuco12"/>
      <sheetName val="Casa__B_estuco_siding12"/>
      <sheetName val="Casa__B_enchape_ladrillo12"/>
      <sheetName val="Alcant_12"/>
      <sheetName val="Agua_Pot_12"/>
      <sheetName val="Inst__Gas12"/>
      <sheetName val="$_prom_12"/>
      <sheetName val="GASTOS_GENERALES12"/>
      <sheetName val="Montaje_Mecánico_y_Piping12"/>
      <sheetName val="RESUMEN_DE_COTIZACION11"/>
      <sheetName val="OBRA_CIVIL11"/>
      <sheetName val="ESTRUCTURA_DE_HORMIGON11"/>
      <sheetName val="INSTALACION_ELECTRICA11"/>
      <sheetName val="Avance_financiero11"/>
      <sheetName val="STOCKWATCH_-_US$8"/>
      <sheetName val="CONSENSUSWATCH_-_US$8"/>
      <sheetName val="Stock_Performance_-_US$8"/>
      <sheetName val="Avance_Finaciero_Parque_Mirado7"/>
      <sheetName val="Programa_Final_15-04-137"/>
      <sheetName val="Curva_&quot;S&quot;_Proyecto7"/>
      <sheetName val="Curva_&quot;S&quot;_Hormigón7"/>
      <sheetName val="Muestras_Hº7"/>
      <sheetName val="C__Compras7"/>
      <sheetName val="L_OBRA7"/>
      <sheetName val="Acta_Reunión_Mandante7"/>
      <sheetName val="Cuadro_Comparativo_Resumen_(EQ7"/>
      <sheetName val="Obras_Prov__y_Prelim__(EQ)7"/>
      <sheetName val="Movimiento_Tierra_y_demolic_(E7"/>
      <sheetName val="Obras_Civiles_(EQ)7"/>
      <sheetName val="Est__Metálicas_(EQ)7"/>
      <sheetName val="Casa_B_estuco10"/>
      <sheetName val="Casa__B_estuco_siding10"/>
      <sheetName val="Casa__B_enchape_ladrillo10"/>
      <sheetName val="Alcant_10"/>
      <sheetName val="Agua_Pot_10"/>
      <sheetName val="Inst__Gas10"/>
      <sheetName val="$_prom_10"/>
      <sheetName val="GASTOS_GENERALES10"/>
      <sheetName val="Montaje_Mecánico_y_Piping10"/>
      <sheetName val="RESUMEN_DE_COTIZACION9"/>
      <sheetName val="OBRA_CIVIL9"/>
      <sheetName val="ESTRUCTURA_DE_HORMIGON9"/>
      <sheetName val="INSTALACION_ELECTRICA9"/>
      <sheetName val="Avance_financiero9"/>
      <sheetName val="STOCKWATCH_-_US$6"/>
      <sheetName val="CONSENSUSWATCH_-_US$6"/>
      <sheetName val="Stock_Performance_-_US$6"/>
      <sheetName val="Avance_Finaciero_Parque_Mirado5"/>
      <sheetName val="Programa_Final_15-04-135"/>
      <sheetName val="Curva_&quot;S&quot;_Proyecto5"/>
      <sheetName val="Curva_&quot;S&quot;_Hormigón5"/>
      <sheetName val="Muestras_Hº5"/>
      <sheetName val="C__Compras5"/>
      <sheetName val="L_OBRA5"/>
      <sheetName val="Acta_Reunión_Mandante5"/>
      <sheetName val="Cuadro_Comparativo_Resumen_(EQ5"/>
      <sheetName val="Obras_Prov__y_Prelim__(EQ)5"/>
      <sheetName val="Movimiento_Tierra_y_demolic_(E5"/>
      <sheetName val="Obras_Civiles_(EQ)5"/>
      <sheetName val="Est__Metálicas_(EQ)5"/>
      <sheetName val="Casa_B_estuco11"/>
      <sheetName val="Casa__B_estuco_siding11"/>
      <sheetName val="Casa__B_enchape_ladrillo11"/>
      <sheetName val="Alcant_11"/>
      <sheetName val="Agua_Pot_11"/>
      <sheetName val="Inst__Gas11"/>
      <sheetName val="$_prom_11"/>
      <sheetName val="GASTOS_GENERALES11"/>
      <sheetName val="Montaje_Mecánico_y_Piping11"/>
      <sheetName val="RESUMEN_DE_COTIZACION10"/>
      <sheetName val="OBRA_CIVIL10"/>
      <sheetName val="ESTRUCTURA_DE_HORMIGON10"/>
      <sheetName val="INSTALACION_ELECTRICA10"/>
      <sheetName val="Avance_financiero10"/>
      <sheetName val="STOCKWATCH_-_US$7"/>
      <sheetName val="CONSENSUSWATCH_-_US$7"/>
      <sheetName val="Stock_Performance_-_US$7"/>
      <sheetName val="Avance_Finaciero_Parque_Mirado6"/>
      <sheetName val="Programa_Final_15-04-136"/>
      <sheetName val="Curva_&quot;S&quot;_Proyecto6"/>
      <sheetName val="Curva_&quot;S&quot;_Hormigón6"/>
      <sheetName val="Muestras_Hº6"/>
      <sheetName val="C__Compras6"/>
      <sheetName val="L_OBRA6"/>
      <sheetName val="Acta_Reunión_Mandante6"/>
      <sheetName val="Cuadro_Comparativo_Resumen_(EQ6"/>
      <sheetName val="Obras_Prov__y_Prelim__(EQ)6"/>
      <sheetName val="Movimiento_Tierra_y_demolic_(E6"/>
      <sheetName val="Obras_Civiles_(EQ)6"/>
      <sheetName val="Est__Metálicas_(EQ)6"/>
      <sheetName val="Casa_B_estuco13"/>
      <sheetName val="Casa__B_estuco_siding13"/>
      <sheetName val="Casa__B_enchape_ladrillo13"/>
      <sheetName val="Alcant_13"/>
      <sheetName val="Agua_Pot_13"/>
      <sheetName val="Inst__Gas13"/>
      <sheetName val="$_prom_13"/>
      <sheetName val="GASTOS_GENERALES13"/>
      <sheetName val="Montaje_Mecánico_y_Piping13"/>
      <sheetName val="RESUMEN_DE_COTIZACION12"/>
      <sheetName val="OBRA_CIVIL12"/>
      <sheetName val="ESTRUCTURA_DE_HORMIGON12"/>
      <sheetName val="INSTALACION_ELECTRICA12"/>
      <sheetName val="Avance_financiero12"/>
      <sheetName val="STOCKWATCH_-_US$9"/>
      <sheetName val="CONSENSUSWATCH_-_US$9"/>
      <sheetName val="Stock_Performance_-_US$9"/>
      <sheetName val="Avance_Finaciero_Parque_Mirado8"/>
      <sheetName val="Programa_Final_15-04-138"/>
      <sheetName val="Curva_&quot;S&quot;_Proyecto8"/>
      <sheetName val="Curva_&quot;S&quot;_Hormigón8"/>
      <sheetName val="Muestras_Hº8"/>
      <sheetName val="C__Compras8"/>
      <sheetName val="L_OBRA8"/>
      <sheetName val="Acta_Reunión_Mandante8"/>
      <sheetName val="Cuadro_Comparativo_Resumen_(EQ8"/>
      <sheetName val="Obras_Prov__y_Prelim__(EQ)8"/>
      <sheetName val="Movimiento_Tierra_y_demolic_(E8"/>
      <sheetName val="Obras_Civiles_(EQ)8"/>
      <sheetName val="Est__Metálicas_(EQ)8"/>
      <sheetName val="Base"/>
      <sheetName val="1. Inst. Faena"/>
      <sheetName val="2. Mov. de Tierra"/>
      <sheetName val="3. Demoliciones y OOCC"/>
      <sheetName val="Itemizado Oficial"/>
      <sheetName val="ITEMIZADO"/>
      <sheetName val="1.CUB. B "/>
      <sheetName val="1.CUB. C"/>
      <sheetName val="1.CUB. D "/>
      <sheetName val="1.CUB. E-F-G"/>
      <sheetName val="1.CUB. H"/>
      <sheetName val="1.CUB. I"/>
      <sheetName val="2.CUBIERTA"/>
      <sheetName val="3.FACH"/>
      <sheetName val="4.TAB.VID."/>
      <sheetName val="4.VNT"/>
      <sheetName val="5.PTA"/>
      <sheetName val="5.2.PTA"/>
      <sheetName val="5.3.PTA"/>
      <sheetName val="5.PTA (ap)"/>
      <sheetName val="5.PTA. I"/>
      <sheetName val="6.SANIT."/>
      <sheetName val="6.1.VARIOS sanit."/>
      <sheetName val="7. CLOSET"/>
      <sheetName val="7. MUEBLES"/>
      <sheetName val="H-OBRAS EXTERIORES"/>
      <sheetName val="SUPERFICIES1"/>
      <sheetName val="SUPERFICIES2"/>
      <sheetName val="8. PAV EXT "/>
      <sheetName val="8. PAV EXT"/>
      <sheetName val="9. ENLUCIDOS"/>
      <sheetName val="10. ITEM DEMO"/>
      <sheetName val="10. DEM.B"/>
      <sheetName val="10.DEM.B-MET"/>
      <sheetName val="10. DEM.C"/>
      <sheetName val="10. DEM.D"/>
      <sheetName val="10. DEM.H"/>
      <sheetName val="10. DEM.I"/>
      <sheetName val="11.PINTURAS"/>
      <sheetName val="12.VARIOS"/>
      <sheetName val="COT MAT"/>
      <sheetName val="COT OG"/>
      <sheetName val="RES. OG"/>
      <sheetName val="ESPECIF"/>
      <sheetName val="CERCHA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fechas"/>
      <sheetName val="PRESUPUESTO GRAL REV 2 "/>
      <sheetName val="PRESUPUESTO GRAL REV 4"/>
      <sheetName val="PRESUPUESTO GRAL DELTA"/>
      <sheetName val="DEGLOSE GG"/>
      <sheetName val="MODIFICACIÓN"/>
      <sheetName val="PPTO DETALLADO"/>
      <sheetName val="ALCANCES TECNICOS"/>
      <sheetName val="ANEXO A (Listado de planos)"/>
      <sheetName val="ANEXO B"/>
      <sheetName val="ANEXO C "/>
      <sheetName val="ANEXO D alcances especialidades"/>
      <sheetName val="ANEXO F"/>
      <sheetName val="ALCANCES ADMINISTRATIVOS "/>
      <sheetName val="DESGLOSE CD"/>
      <sheetName val="ALCANCES TECNICOS."/>
      <sheetName val="LISTADO DE PLANOS"/>
      <sheetName val="ANEXO D Alcances SC"/>
      <sheetName val="D34jul00A"/>
      <sheetName val="Resumen API"/>
      <sheetName val="Criterio"/>
      <sheetName val="SOC"/>
      <sheetName val="CFG"/>
      <sheetName val="Index"/>
      <sheetName val="Cubicación Cliente"/>
      <sheetName val="Cierre Final  "/>
      <sheetName val="Cubicación"/>
      <sheetName val="[COMPBAS.XLS]___E27_c_PILAR_C_2"/>
      <sheetName val="T.I. COSTOS FIJOS Y VARIABLES"/>
      <sheetName val="PRECIOS US_UF_EURO"/>
      <sheetName val="CEEC"/>
      <sheetName val="Manual"/>
      <sheetName val="Sup"/>
      <sheetName val="Proyecto Tipo"/>
      <sheetName val="Nombres REC"/>
      <sheetName val="MO Obras"/>
      <sheetName val="PPTO MO"/>
      <sheetName val="AUX"/>
      <sheetName val="GG El Tranque (3)"/>
      <sheetName val="GG El Tranque (2)"/>
      <sheetName val="GG El Tranque"/>
      <sheetName val="RESUMEN ET1"/>
      <sheetName val="GG ET1"/>
      <sheetName val="Exc.Masiva ET1"/>
      <sheetName val="Mo Pilas ET1"/>
      <sheetName val="Hormigón ET1"/>
      <sheetName val="AUX PRESTO COSTO ET1"/>
      <sheetName val="AUX PRESTO INM ET1"/>
      <sheetName val="Fierro"/>
      <sheetName val="Grúas"/>
      <sheetName val="Moldajes"/>
      <sheetName val="Pinturas"/>
      <sheetName val="RESUMEN ET2"/>
      <sheetName val="AUX PRESTO"/>
      <sheetName val="GG ET2"/>
      <sheetName val="Sanitario"/>
      <sheetName val="Hormigón ET2"/>
      <sheetName val="VTNAS-PV"/>
      <sheetName val="Puertas"/>
      <sheetName val="Muebles Cocina"/>
      <sheetName val="Impermeabilizacion"/>
      <sheetName val="Ascensores"/>
      <sheetName val="Paisajismo"/>
      <sheetName val="Muebles CL"/>
      <sheetName val="Hojalateria"/>
      <sheetName val="montacarga"/>
      <sheetName val="Andamio Colgante"/>
      <sheetName val="Kit cocina"/>
      <sheetName val="Artefactos sanitarios"/>
      <sheetName val="Grifería"/>
      <sheetName val="Accesorios de baño"/>
      <sheetName val="Pavim-Revest"/>
      <sheetName val="Quincallería"/>
      <sheetName val="Papel mural"/>
      <sheetName val="Carpinteria metalica"/>
      <sheetName val="Dren"/>
      <sheetName val="Señaletica"/>
      <sheetName val="Deptos."/>
      <sheetName val="Cubiertas"/>
      <sheetName val="CCDD"/>
      <sheetName val="Barandas"/>
      <sheetName val="Espejos"/>
      <sheetName val="Shower"/>
      <sheetName val="Luminaria"/>
      <sheetName val="Piscina"/>
      <sheetName val="Serviu"/>
      <sheetName val="Grupo Electrogeno"/>
      <sheetName val="Muebles Recep"/>
      <sheetName val="Basuras"/>
      <sheetName val="Granitos"/>
      <sheetName val="Rev. cocina"/>
      <sheetName val="SUELDOS ENE2018"/>
      <sheetName val="CRONO"/>
      <sheetName val="agua contra incendio"/>
      <sheetName val="Casa_B_estuco14"/>
      <sheetName val="Casa__B_estuco_siding14"/>
      <sheetName val="Casa__B_enchape_ladrillo14"/>
      <sheetName val="Alcant_14"/>
      <sheetName val="Agua_Pot_14"/>
      <sheetName val="Inst__Gas14"/>
      <sheetName val="$_prom_14"/>
      <sheetName val="GASTOS_GENERALES14"/>
      <sheetName val="Montaje_Mecánico_y_Piping14"/>
      <sheetName val="Avance_financiero13"/>
      <sheetName val="RESUMEN_DE_COTIZACION13"/>
      <sheetName val="OBRA_CIVIL13"/>
      <sheetName val="ESTRUCTURA_DE_HORMIGON13"/>
      <sheetName val="INSTALACION_ELECTRICA13"/>
      <sheetName val="STOCKWATCH_-_US$10"/>
      <sheetName val="CONSENSUSWATCH_-_US$10"/>
      <sheetName val="Stock_Performance_-_US$10"/>
      <sheetName val="Avance_Finaciero_Parque_Mirado9"/>
      <sheetName val="Programa_Final_15-04-139"/>
      <sheetName val="Curva_&quot;S&quot;_Proyecto9"/>
      <sheetName val="Curva_&quot;S&quot;_Hormigón9"/>
      <sheetName val="Muestras_Hº9"/>
      <sheetName val="C__Compras9"/>
      <sheetName val="L_OBRA9"/>
      <sheetName val="Acta_Reunión_Mandante9"/>
      <sheetName val="Cuadro_Comparativo_Resumen_(EQ9"/>
      <sheetName val="Obras_Prov__y_Prelim__(EQ)9"/>
      <sheetName val="Movimiento_Tierra_y_demolic_(E9"/>
      <sheetName val="Obras_Civiles_(EQ)9"/>
      <sheetName val="Est__Metálicas_(EQ)9"/>
      <sheetName val="Carta_Oferta1"/>
      <sheetName val="Analisis_de_Restricciones1"/>
      <sheetName val="Análisis_20011"/>
      <sheetName val="CI_e_Bil"/>
      <sheetName val="Monto_a_Cubrir"/>
      <sheetName val="pu_Estructuras"/>
      <sheetName val="ggrales_"/>
      <sheetName val="no_borrrar"/>
      <sheetName val="tiraje_mix"/>
      <sheetName val="AVANCE_FISICO"/>
      <sheetName val="InRetail_-_HPSA"/>
      <sheetName val="COMPARATIVO_HPSA"/>
      <sheetName val="HPSA_LTA"/>
      <sheetName val="HPSA_INTELEC"/>
      <sheetName val="Metrado_01"/>
      <sheetName val="Metrado_02"/>
      <sheetName val="NUEVOS PU "/>
    </sheetNames>
    <sheetDataSet>
      <sheetData sheetId="0" refreshError="1">
        <row r="4">
          <cell r="B4">
            <v>52</v>
          </cell>
          <cell r="C4">
            <v>2</v>
          </cell>
          <cell r="L4">
            <v>2.1698750000000007</v>
          </cell>
          <cell r="M4">
            <v>112.83350000000003</v>
          </cell>
        </row>
        <row r="5">
          <cell r="B5">
            <v>1</v>
          </cell>
          <cell r="C5">
            <v>3.9</v>
          </cell>
          <cell r="L5">
            <v>2.5546250000000006</v>
          </cell>
          <cell r="M5">
            <v>2.5546250000000006</v>
          </cell>
        </row>
        <row r="6">
          <cell r="B6">
            <v>1</v>
          </cell>
          <cell r="C6"/>
          <cell r="L6">
            <v>0</v>
          </cell>
          <cell r="M6">
            <v>0</v>
          </cell>
        </row>
        <row r="7">
          <cell r="B7">
            <v>1</v>
          </cell>
          <cell r="C7"/>
          <cell r="L7">
            <v>0</v>
          </cell>
          <cell r="M7">
            <v>0</v>
          </cell>
        </row>
        <row r="8">
          <cell r="B8">
            <v>1</v>
          </cell>
          <cell r="C8"/>
          <cell r="L8">
            <v>0</v>
          </cell>
          <cell r="M8">
            <v>0</v>
          </cell>
        </row>
        <row r="9">
          <cell r="B9">
            <v>1</v>
          </cell>
          <cell r="C9"/>
          <cell r="L9">
            <v>0</v>
          </cell>
          <cell r="M9">
            <v>0</v>
          </cell>
        </row>
        <row r="10">
          <cell r="B10">
            <v>1</v>
          </cell>
          <cell r="C10"/>
          <cell r="L10">
            <v>0</v>
          </cell>
          <cell r="M10">
            <v>0</v>
          </cell>
        </row>
        <row r="11">
          <cell r="B11">
            <v>1</v>
          </cell>
          <cell r="C11"/>
          <cell r="L11">
            <v>0</v>
          </cell>
          <cell r="M11">
            <v>0</v>
          </cell>
        </row>
        <row r="12">
          <cell r="B12">
            <v>1</v>
          </cell>
          <cell r="C12"/>
          <cell r="L12">
            <v>0</v>
          </cell>
          <cell r="M1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4">
          <cell r="B4" t="str">
            <v>Inmobiliaria Aitue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4">
          <cell r="B4" t="str">
            <v>Inmobiliaria Aitue</v>
          </cell>
        </row>
      </sheetData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/>
      <sheetData sheetId="443"/>
      <sheetData sheetId="444"/>
      <sheetData sheetId="445">
        <row r="4">
          <cell r="B4" t="str">
            <v>Inmobiliaria Aitue</v>
          </cell>
        </row>
      </sheetData>
      <sheetData sheetId="446"/>
      <sheetData sheetId="447"/>
      <sheetData sheetId="448"/>
      <sheetData sheetId="449"/>
      <sheetData sheetId="450"/>
      <sheetData sheetId="451"/>
      <sheetData sheetId="452">
        <row r="4">
          <cell r="B4" t="str">
            <v>Inmobiliaria Aitue</v>
          </cell>
        </row>
      </sheetData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de Compra"/>
      <sheetName val="EQUIPAMIENT"/>
      <sheetName val="CARTA"/>
      <sheetName val="RESUMEN"/>
      <sheetName val="Precio de Instalación TDP"/>
      <sheetName val="Alquiler c.pago unico 12 max"/>
      <sheetName val="Alquiler c.pago 24 max"/>
      <sheetName val="Alquiler p.u. 12 m. 12%"/>
      <sheetName val="Alquiler p.u 24 m.12%"/>
      <sheetName val="Alquiler c.pago 36 max."/>
      <sheetName val="Alquiler p.u 36m.12%"/>
      <sheetName val="Alquiler c.pago 48 max"/>
      <sheetName val="Alquiler p.u. 48m.12%"/>
      <sheetName val="Alquiler c. pago 60 max"/>
      <sheetName val="Alquiler p.u 60m 12%"/>
      <sheetName val="Alquiler sin punico 12m max"/>
      <sheetName val="Alquiler sin punico 12m 12%"/>
      <sheetName val="Alquiler sin punico 24m max"/>
      <sheetName val="Alquiler sin punico 24m max 12%"/>
      <sheetName val="Alquiler sin punico 36m max"/>
      <sheetName val="Alquiler sin punico 36m max 12%"/>
      <sheetName val="Alquiler sin unico 48m max "/>
      <sheetName val="Alquiler sin unico 48m 12%"/>
      <sheetName val="Alquiler sin unico 60m max"/>
      <sheetName val="Alquiler sin unico 60m 12%"/>
      <sheetName val="Detalle de horas Jefe de proyec"/>
      <sheetName val="Tipo de compra para mtto"/>
      <sheetName val="Costo venta equipo antiguo"/>
    </sheetNames>
    <sheetDataSet>
      <sheetData sheetId="0">
        <row r="113">
          <cell r="H113">
            <v>1.3</v>
          </cell>
        </row>
        <row r="114">
          <cell r="H114">
            <v>1.29</v>
          </cell>
        </row>
        <row r="115">
          <cell r="H115">
            <v>1.28</v>
          </cell>
        </row>
        <row r="116">
          <cell r="H116">
            <v>1.27</v>
          </cell>
        </row>
        <row r="117">
          <cell r="H117">
            <v>1.26</v>
          </cell>
        </row>
        <row r="118">
          <cell r="H118">
            <v>1.25</v>
          </cell>
        </row>
        <row r="119">
          <cell r="H119">
            <v>1.24</v>
          </cell>
        </row>
        <row r="120">
          <cell r="H120">
            <v>1.23</v>
          </cell>
        </row>
        <row r="121">
          <cell r="H121">
            <v>1.22</v>
          </cell>
        </row>
        <row r="122">
          <cell r="H122">
            <v>1.21</v>
          </cell>
        </row>
        <row r="123">
          <cell r="H123">
            <v>1.2</v>
          </cell>
        </row>
        <row r="124">
          <cell r="H124">
            <v>1.19</v>
          </cell>
        </row>
        <row r="125">
          <cell r="H125">
            <v>1.18</v>
          </cell>
        </row>
        <row r="126">
          <cell r="H126">
            <v>1.17</v>
          </cell>
        </row>
        <row r="127">
          <cell r="H127">
            <v>1.1599999999999999</v>
          </cell>
        </row>
        <row r="128">
          <cell r="H128">
            <v>1.1499999999999999</v>
          </cell>
        </row>
        <row r="129">
          <cell r="H129">
            <v>1.1399999999999999</v>
          </cell>
        </row>
        <row r="130">
          <cell r="H130">
            <v>1.1299999999999999</v>
          </cell>
        </row>
        <row r="131">
          <cell r="H131">
            <v>1.1199999999999999</v>
          </cell>
        </row>
        <row r="132">
          <cell r="H132">
            <v>1.1099999999999999</v>
          </cell>
        </row>
        <row r="133">
          <cell r="H133">
            <v>1.0999999999999999</v>
          </cell>
        </row>
        <row r="134">
          <cell r="H134">
            <v>1.0899999999999999</v>
          </cell>
        </row>
        <row r="135">
          <cell r="H135">
            <v>1.0799999999999998</v>
          </cell>
        </row>
        <row r="136">
          <cell r="H136">
            <v>1.0699999999999998</v>
          </cell>
        </row>
        <row r="137">
          <cell r="H137">
            <v>1.0599999999999998</v>
          </cell>
        </row>
        <row r="138">
          <cell r="H138">
            <v>1.0499999999999998</v>
          </cell>
        </row>
        <row r="139">
          <cell r="H139">
            <v>1.0399999999999998</v>
          </cell>
        </row>
        <row r="140">
          <cell r="H140">
            <v>1.0299999999999998</v>
          </cell>
        </row>
        <row r="141">
          <cell r="H141">
            <v>1.0199999999999998</v>
          </cell>
        </row>
        <row r="142">
          <cell r="H142">
            <v>1.0099999999999998</v>
          </cell>
        </row>
        <row r="143">
          <cell r="H143">
            <v>0.99999999999999978</v>
          </cell>
        </row>
      </sheetData>
      <sheetData sheetId="1" refreshError="1"/>
      <sheetData sheetId="2" refreshError="1"/>
      <sheetData sheetId="3" refreshError="1"/>
      <sheetData sheetId="4">
        <row r="61">
          <cell r="M61" t="str">
            <v>SMALL</v>
          </cell>
          <cell r="N61" t="str">
            <v>MEDIUM</v>
          </cell>
          <cell r="O61" t="str">
            <v>LARGE</v>
          </cell>
        </row>
        <row r="63">
          <cell r="L63" t="str">
            <v>ZONA CERO</v>
          </cell>
        </row>
        <row r="64">
          <cell r="L64" t="str">
            <v>GRUPO 1</v>
          </cell>
        </row>
        <row r="65">
          <cell r="L65" t="str">
            <v>GRUPO 2</v>
          </cell>
        </row>
        <row r="66">
          <cell r="L66" t="str">
            <v>GRUPO 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°1"/>
      <sheetName val="N°2"/>
      <sheetName val="N°3"/>
      <sheetName val="N°4"/>
      <sheetName val="N°5"/>
      <sheetName val="N°6"/>
      <sheetName val="N°7"/>
      <sheetName val="N°8"/>
      <sheetName val="N°9"/>
      <sheetName val="N°10"/>
      <sheetName val="Avance financiero"/>
      <sheetName val="ADO SAP"/>
      <sheetName val="ATI SAP SHOPPING"/>
      <sheetName val="Devolucion retencion"/>
      <sheetName val="BASES"/>
      <sheetName val="CCcosto"/>
      <sheetName val="PlanCta07"/>
      <sheetName val="Param"/>
      <sheetName val="Conting"/>
      <sheetName val="LaborFlow"/>
      <sheetName val="N_1"/>
      <sheetName val="Hoja1"/>
      <sheetName val="CLIMA"/>
      <sheetName val="Cuadro Comparativo Resumen (EQ)"/>
      <sheetName val="Obras Prov. y Prelim. (EQ)"/>
      <sheetName val="Movimiento Tierra y demolic (E)"/>
      <sheetName val="Obras Civiles (EQ)"/>
      <sheetName val="Est. Metálicas (EQ)"/>
      <sheetName val="Detail"/>
      <sheetName val="Avance_financiero"/>
      <sheetName val="ADO_SAP"/>
      <sheetName val="ATI_SAP_SHOPPING"/>
      <sheetName val="Devolucion_retencion"/>
      <sheetName val="F-05"/>
      <sheetName val="TEXTO"/>
      <sheetName val="VALORIZACIÓN 10"/>
      <sheetName val="Sheet11(2)"/>
      <sheetName val=""/>
      <sheetName val="Avance_financiero1"/>
      <sheetName val="ADO_SAP1"/>
      <sheetName val="ATI_SAP_SHOPPING1"/>
      <sheetName val="Devolucion_retencion1"/>
      <sheetName val="Cuadro_Comparativo_Resumen_(EQ)"/>
      <sheetName val="Obras_Prov__y_Prelim__(EQ)"/>
      <sheetName val="Movimiento_Tierra_y_demolic_(E)"/>
      <sheetName val="Obras_Civiles_(EQ)"/>
      <sheetName val="Est__Metálicas_(EQ)"/>
      <sheetName val="Avance_financiero2"/>
      <sheetName val="ADO_SAP2"/>
      <sheetName val="ATI_SAP_SHOPPING2"/>
      <sheetName val="Devolucion_retencion2"/>
      <sheetName val="Cuadro_Comparativo_Resumen_(EQ1"/>
      <sheetName val="Obras_Prov__y_Prelim__(EQ)1"/>
      <sheetName val="Movimiento_Tierra_y_demolic_(E1"/>
      <sheetName val="Obras_Civiles_(EQ)1"/>
      <sheetName val="Est__Metálicas_(EQ)1"/>
      <sheetName val="Otros"/>
      <sheetName val="Camaras"/>
      <sheetName val="Materiales"/>
      <sheetName val="Mano de obra "/>
      <sheetName val="Gastos Generales "/>
      <sheetName val="Total General"/>
      <sheetName val="Itemizado"/>
      <sheetName val="Mix"/>
      <sheetName val="Hoja3"/>
      <sheetName val="VALORIZACIÓN_10"/>
      <sheetName val="Avance_financiero4"/>
      <sheetName val="ADO_SAP4"/>
      <sheetName val="ATI_SAP_SHOPPING4"/>
      <sheetName val="Devolucion_retencion4"/>
      <sheetName val="Cuadro_Comparativo_Resumen_(EQ3"/>
      <sheetName val="Obras_Prov__y_Prelim__(EQ)3"/>
      <sheetName val="Movimiento_Tierra_y_demolic_(E3"/>
      <sheetName val="Obras_Civiles_(EQ)3"/>
      <sheetName val="Est__Metálicas_(EQ)3"/>
      <sheetName val="VALORIZACIÓN_103"/>
      <sheetName val="VALORIZACIÓN_101"/>
      <sheetName val="Avance_financiero3"/>
      <sheetName val="ADO_SAP3"/>
      <sheetName val="ATI_SAP_SHOPPING3"/>
      <sheetName val="Devolucion_retencion3"/>
      <sheetName val="Cuadro_Comparativo_Resumen_(EQ2"/>
      <sheetName val="Obras_Prov__y_Prelim__(EQ)2"/>
      <sheetName val="Movimiento_Tierra_y_demolic_(E2"/>
      <sheetName val="Obras_Civiles_(EQ)2"/>
      <sheetName val="Est__Metálicas_(EQ)2"/>
      <sheetName val="VALORIZACIÓN_102"/>
      <sheetName val="Avance_financiero6"/>
      <sheetName val="ADO_SAP6"/>
      <sheetName val="ATI_SAP_SHOPPING6"/>
      <sheetName val="Devolucion_retencion6"/>
      <sheetName val="Cuadro_Comparativo_Resumen_(EQ5"/>
      <sheetName val="Obras_Prov__y_Prelim__(EQ)5"/>
      <sheetName val="Movimiento_Tierra_y_demolic_(E5"/>
      <sheetName val="Obras_Civiles_(EQ)5"/>
      <sheetName val="Est__Metálicas_(EQ)5"/>
      <sheetName val="VALORIZACIÓN_105"/>
      <sheetName val="Avance_financiero5"/>
      <sheetName val="ADO_SAP5"/>
      <sheetName val="ATI_SAP_SHOPPING5"/>
      <sheetName val="Devolucion_retencion5"/>
      <sheetName val="Cuadro_Comparativo_Resumen_(EQ4"/>
      <sheetName val="Obras_Prov__y_Prelim__(EQ)4"/>
      <sheetName val="Movimiento_Tierra_y_demolic_(E4"/>
      <sheetName val="Obras_Civiles_(EQ)4"/>
      <sheetName val="Est__Metálicas_(EQ)4"/>
      <sheetName val="VALORIZACIÓN_104"/>
      <sheetName val="Avance_financiero7"/>
      <sheetName val="ADO_SAP7"/>
      <sheetName val="ATI_SAP_SHOPPING7"/>
      <sheetName val="Devolucion_retencion7"/>
      <sheetName val="Cuadro_Comparativo_Resumen_(EQ6"/>
      <sheetName val="Obras_Prov__y_Prelim__(EQ)6"/>
      <sheetName val="Movimiento_Tierra_y_demolic_(E6"/>
      <sheetName val="Obras_Civiles_(EQ)6"/>
      <sheetName val="Est__Metálicas_(EQ)6"/>
      <sheetName val="VALORIZACIÓN_106"/>
      <sheetName val="Mano_de_obra_"/>
      <sheetName val="Gastos_Generales_"/>
      <sheetName val="Total_General"/>
      <sheetName val="Avance_financiero8"/>
      <sheetName val="ADO_SAP8"/>
      <sheetName val="ATI_SAP_SHOPPING8"/>
      <sheetName val="Devolucion_retencion8"/>
      <sheetName val="Cuadro_Comparativo_Resumen_(EQ7"/>
      <sheetName val="Obras_Prov__y_Prelim__(EQ)7"/>
      <sheetName val="Movimiento_Tierra_y_demolic_(E7"/>
      <sheetName val="Obras_Civiles_(EQ)7"/>
      <sheetName val="Est__Metálicas_(EQ)7"/>
      <sheetName val="VALORIZACIÓN_107"/>
      <sheetName val="Avance_financiero9"/>
      <sheetName val="ADO_SAP9"/>
      <sheetName val="ATI_SAP_SHOPPING9"/>
      <sheetName val="Devolucion_retencion9"/>
      <sheetName val="Cuadro_Comparativo_Resumen_(EQ8"/>
      <sheetName val="Obras_Prov__y_Prelim__(EQ)8"/>
      <sheetName val="Movimiento_Tierra_y_demolic_(E8"/>
      <sheetName val="Obras_Civiles_(EQ)8"/>
      <sheetName val="Est__Metálicas_(EQ)8"/>
      <sheetName val="VALORIZACIÓN_108"/>
      <sheetName val="Avance_financiero10"/>
      <sheetName val="ADO_SAP10"/>
      <sheetName val="ATI_SAP_SHOPPING10"/>
      <sheetName val="Devolucion_retencion10"/>
      <sheetName val="Cuadro_Comparativo_Resumen_(EQ9"/>
      <sheetName val="Obras_Prov__y_Prelim__(EQ)9"/>
      <sheetName val="Movimiento_Tierra_y_demolic_(E9"/>
      <sheetName val="Obras_Civiles_(EQ)9"/>
      <sheetName val="Est__Metálicas_(EQ)9"/>
      <sheetName val="VALORIZACIÓN_109"/>
      <sheetName val="Mano_de_obra_1"/>
      <sheetName val="Gastos_Generales_1"/>
      <sheetName val="Total_General1"/>
      <sheetName val="Avance_financiero11"/>
      <sheetName val="ADO_SAP11"/>
      <sheetName val="ATI_SAP_SHOPPING11"/>
      <sheetName val="Devolucion_retencion11"/>
      <sheetName val="Cuadro_Comparativo_Resumen_(E10"/>
      <sheetName val="Obras_Prov__y_Prelim__(EQ)10"/>
      <sheetName val="Movimiento_Tierra_y_demolic_(10"/>
      <sheetName val="Obras_Civiles_(EQ)10"/>
      <sheetName val="Est__Metálicas_(EQ)10"/>
      <sheetName val="VALORIZACIÓN_1010"/>
      <sheetName val="Avance_financiero12"/>
      <sheetName val="ADO_SAP12"/>
      <sheetName val="ATI_SAP_SHOPPING12"/>
      <sheetName val="Devolucion_retencion12"/>
      <sheetName val="Cuadro_Comparativo_Resumen_(E11"/>
      <sheetName val="Obras_Prov__y_Prelim__(EQ)11"/>
      <sheetName val="Movimiento_Tierra_y_demolic_(11"/>
      <sheetName val="Obras_Civiles_(EQ)11"/>
      <sheetName val="Est__Metálicas_(EQ)11"/>
      <sheetName val="VALORIZACIÓN_1011"/>
    </sheetNames>
    <sheetDataSet>
      <sheetData sheetId="0" refreshError="1">
        <row r="1302">
          <cell r="F1302">
            <v>3205048337.9643979</v>
          </cell>
        </row>
        <row r="1304">
          <cell r="F1304">
            <v>371499614</v>
          </cell>
        </row>
        <row r="1306">
          <cell r="F1306">
            <v>283482038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cofrado BVR Unispan"/>
      <sheetName val="Concreto"/>
      <sheetName val="Equipo de apuntalemiento"/>
      <sheetName val="Gastos Generales BVR"/>
      <sheetName val="Planilla"/>
      <sheetName val="BVR con Efco"/>
      <sheetName val="Encofrado"/>
      <sheetName val="Hoja3"/>
      <sheetName val="RESUMEN"/>
      <sheetName val="Hoja1"/>
      <sheetName val="Chart"/>
      <sheetName val="Encofrado_BVR_Unispan"/>
      <sheetName val="Equipo_de_apuntalemiento"/>
      <sheetName val="Gastos_Generales_BVR"/>
      <sheetName val="BVR_con_Efco"/>
      <sheetName val="puni"/>
      <sheetName val="TIPO CAMBIO"/>
      <sheetName val="Tiraje Mix"/>
      <sheetName val="EQ"/>
      <sheetName val="MAT"/>
      <sheetName val="MO"/>
      <sheetName val="SC"/>
      <sheetName val="HORA"/>
      <sheetName val="MAT."/>
      <sheetName val="Encofrado_BVR_Unispan1"/>
      <sheetName val="ECC"/>
      <sheetName val="Equipo_de_apuntalemiento1"/>
      <sheetName val="Gastos_Generales_BVR1"/>
      <sheetName val="BVR_con_Efco1"/>
      <sheetName val="TIPO_CAMBIO"/>
      <sheetName val="Tiraje_Mix"/>
      <sheetName val="Encofrado_BVR_Unispan2"/>
      <sheetName val="Equipo_de_apuntalemiento2"/>
      <sheetName val="Gastos_Generales_BVR2"/>
      <sheetName val="BVR_con_Efco2"/>
      <sheetName val="TIPO_CAMBIO1"/>
      <sheetName val="Tiraje_Mix1"/>
      <sheetName val="CONDUCT."/>
      <sheetName val="HM"/>
      <sheetName val="Tablas"/>
      <sheetName val="conductores volquetes"/>
      <sheetName val="Piso 2-5"/>
      <sheetName val="#¡REF"/>
      <sheetName val="PLANILLAS FORMATEADAS"/>
      <sheetName val="CONFIGURACIÓN"/>
      <sheetName val="CONTEO DE DATOS"/>
      <sheetName val="RESUMEN DE PARTIDAS"/>
      <sheetName val="Detail"/>
      <sheetName val="Observaciones"/>
      <sheetName val="Planos"/>
      <sheetName val="9.1A"/>
      <sheetName val="9.2A"/>
      <sheetName val="9.3A"/>
      <sheetName val="9.4A"/>
      <sheetName val="9.5A"/>
      <sheetName val="9.6A"/>
      <sheetName val="9.7A"/>
      <sheetName val="9.8A"/>
      <sheetName val="9.9A"/>
      <sheetName val="9.10A"/>
      <sheetName val="9.11A"/>
      <sheetName val="9.12A"/>
      <sheetName val="1.1A"/>
      <sheetName val="1.2A"/>
      <sheetName val="1.3A"/>
      <sheetName val="1.4A"/>
      <sheetName val="2.1A"/>
      <sheetName val="2.2A"/>
      <sheetName val="2.3A"/>
      <sheetName val="3.1A"/>
      <sheetName val="3.2A"/>
      <sheetName val="3.3A"/>
      <sheetName val="4.1A"/>
      <sheetName val="4.2A"/>
      <sheetName val="4.3A"/>
      <sheetName val="5.1A"/>
      <sheetName val="5.2A"/>
      <sheetName val="5.3A"/>
      <sheetName val="6.1A"/>
      <sheetName val="6.2A"/>
      <sheetName val="6.3A"/>
      <sheetName val="7.1A"/>
      <sheetName val="7.2A"/>
      <sheetName val="7.3A"/>
      <sheetName val="8.1A"/>
      <sheetName val="8.2A"/>
      <sheetName val="Resumen 2"/>
      <sheetName val="Resumen 1"/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1.1"/>
      <sheetName val="1.2"/>
      <sheetName val="1.3"/>
      <sheetName val="2.1"/>
      <sheetName val="2.2"/>
      <sheetName val="2.3"/>
      <sheetName val="3.1"/>
      <sheetName val="3.2"/>
      <sheetName val="3.3"/>
      <sheetName val="4.1"/>
      <sheetName val="4.2"/>
      <sheetName val="4.3"/>
      <sheetName val="5.1"/>
      <sheetName val="5.2"/>
      <sheetName val="5.3"/>
      <sheetName val="6.0"/>
      <sheetName val="6.1"/>
      <sheetName val="6.2"/>
      <sheetName val="6.3"/>
      <sheetName val="7.1"/>
      <sheetName val="7.2"/>
      <sheetName val="7.3"/>
      <sheetName val="8.1"/>
      <sheetName val="8.2"/>
      <sheetName val="datos"/>
      <sheetName val="Encofrado_BVR_Unispan5"/>
      <sheetName val="Equipo_de_apuntalemiento5"/>
      <sheetName val="Gastos_Generales_BVR5"/>
      <sheetName val="BVR_con_Efco5"/>
      <sheetName val="TIPO_CAMBIO4"/>
      <sheetName val="Tiraje_Mix4"/>
      <sheetName val="MAT_4"/>
      <sheetName val="MAT_"/>
      <sheetName val="MAT_1"/>
      <sheetName val="Encofrado_BVR_Unispan3"/>
      <sheetName val="Equipo_de_apuntalemiento3"/>
      <sheetName val="Gastos_Generales_BVR3"/>
      <sheetName val="BVR_con_Efco3"/>
      <sheetName val="TIPO_CAMBIO2"/>
      <sheetName val="Tiraje_Mix2"/>
      <sheetName val="MAT_2"/>
      <sheetName val="Encofrado_BVR_Unispan4"/>
      <sheetName val="Equipo_de_apuntalemiento4"/>
      <sheetName val="Gastos_Generales_BVR4"/>
      <sheetName val="BVR_con_Efco4"/>
      <sheetName val="TIPO_CAMBIO3"/>
      <sheetName val="Tiraje_Mix3"/>
      <sheetName val="MAT_3"/>
      <sheetName val="Encofrado_BVR_Unispan9"/>
      <sheetName val="Equipo_de_apuntalemiento9"/>
      <sheetName val="Gastos_Generales_BVR9"/>
      <sheetName val="BVR_con_Efco9"/>
      <sheetName val="TIPO_CAMBIO8"/>
      <sheetName val="Tiraje_Mix8"/>
      <sheetName val="MAT_8"/>
      <sheetName val="Encofrado_BVR_Unispan6"/>
      <sheetName val="Equipo_de_apuntalemiento6"/>
      <sheetName val="Gastos_Generales_BVR6"/>
      <sheetName val="BVR_con_Efco6"/>
      <sheetName val="TIPO_CAMBIO5"/>
      <sheetName val="Tiraje_Mix5"/>
      <sheetName val="MAT_5"/>
      <sheetName val="Encofrado_BVR_Unispan7"/>
      <sheetName val="Equipo_de_apuntalemiento7"/>
      <sheetName val="Gastos_Generales_BVR7"/>
      <sheetName val="BVR_con_Efco7"/>
      <sheetName val="TIPO_CAMBIO6"/>
      <sheetName val="Tiraje_Mix6"/>
      <sheetName val="MAT_6"/>
      <sheetName val="Encofrado_BVR_Unispan8"/>
      <sheetName val="Equipo_de_apuntalemiento8"/>
      <sheetName val="Gastos_Generales_BVR8"/>
      <sheetName val="BVR_con_Efco8"/>
      <sheetName val="TIPO_CAMBIO7"/>
      <sheetName val="Tiraje_Mix7"/>
      <sheetName val="MAT_7"/>
      <sheetName val="Encofrado_BVR_Unispan10"/>
      <sheetName val="Equipo_de_apuntalemiento10"/>
      <sheetName val="Gastos_Generales_BVR10"/>
      <sheetName val="BVR_con_Efco10"/>
      <sheetName val="TIPO_CAMBIO9"/>
      <sheetName val="Tiraje_Mix9"/>
      <sheetName val="MAT_9"/>
      <sheetName val="CONDUCT_"/>
      <sheetName val="conductores_volquetes"/>
      <sheetName val="PLANILLAS_FORMATEADAS"/>
      <sheetName val="CONTEO_DE_DATOS"/>
      <sheetName val="RESUMEN_DE_PARTIDAS"/>
      <sheetName val="9_1A"/>
      <sheetName val="9_2A"/>
      <sheetName val="9_3A"/>
      <sheetName val="9_4A"/>
      <sheetName val="9_5A"/>
      <sheetName val="9_6A"/>
      <sheetName val="9_7A"/>
      <sheetName val="9_8A"/>
      <sheetName val="9_9A"/>
      <sheetName val="9_10A"/>
      <sheetName val="9_11A"/>
      <sheetName val="9_12A"/>
      <sheetName val="1_1A"/>
      <sheetName val="1_2A"/>
      <sheetName val="1_3A"/>
      <sheetName val="1_4A"/>
      <sheetName val="2_1A"/>
      <sheetName val="2_2A"/>
      <sheetName val="2_3A"/>
      <sheetName val="3_1A"/>
      <sheetName val="3_2A"/>
      <sheetName val="3_3A"/>
      <sheetName val="4_1A"/>
      <sheetName val="4_2A"/>
      <sheetName val="4_3A"/>
      <sheetName val="5_1A"/>
      <sheetName val="5_2A"/>
      <sheetName val="5_3A"/>
      <sheetName val="6_1A"/>
      <sheetName val="6_2A"/>
      <sheetName val="6_3A"/>
      <sheetName val="7_1A"/>
      <sheetName val="7_2A"/>
      <sheetName val="7_3A"/>
      <sheetName val="8_1A"/>
      <sheetName val="8_2A"/>
      <sheetName val="Resumen_2"/>
      <sheetName val="Resumen_1"/>
      <sheetName val="9_1"/>
      <sheetName val="9_2"/>
      <sheetName val="9_3"/>
      <sheetName val="9_4"/>
      <sheetName val="9_5"/>
      <sheetName val="9_6"/>
      <sheetName val="9_7"/>
      <sheetName val="9_8"/>
      <sheetName val="9_9"/>
      <sheetName val="9_10"/>
      <sheetName val="9_11"/>
      <sheetName val="9_12"/>
      <sheetName val="9_13"/>
      <sheetName val="1_1"/>
      <sheetName val="1_2"/>
      <sheetName val="1_3"/>
      <sheetName val="2_1"/>
      <sheetName val="2_2"/>
      <sheetName val="2_3"/>
      <sheetName val="3_1"/>
      <sheetName val="3_2"/>
      <sheetName val="3_3"/>
      <sheetName val="4_1"/>
      <sheetName val="4_2"/>
      <sheetName val="4_3"/>
      <sheetName val="5_1"/>
      <sheetName val="5_2"/>
      <sheetName val="5_3"/>
      <sheetName val="6_0"/>
      <sheetName val="6_1"/>
      <sheetName val="6_2"/>
      <sheetName val="6_3"/>
      <sheetName val="7_1"/>
      <sheetName val="7_2"/>
      <sheetName val="7_3"/>
      <sheetName val="8_1"/>
      <sheetName val="8_2"/>
      <sheetName val="N°1"/>
      <sheetName val="cie10"/>
      <sheetName val="Hoja2"/>
      <sheetName val="Encofrado_BVR_Unispan11"/>
      <sheetName val="Equipo_de_apuntalemiento11"/>
      <sheetName val="Gastos_Generales_BVR11"/>
      <sheetName val="BVR_con_Efco11"/>
      <sheetName val="TIPO_CAMBIO10"/>
      <sheetName val="Tiraje_Mix10"/>
      <sheetName val="MAT_10"/>
      <sheetName val="Piso_2-5"/>
      <sheetName val="Encofrado_BVR_Unispan12"/>
      <sheetName val="Equipo_de_apuntalemiento12"/>
      <sheetName val="Gastos_Generales_BVR12"/>
      <sheetName val="BVR_con_Efco12"/>
      <sheetName val="TIPO_CAMBIO11"/>
      <sheetName val="Tiraje_Mix11"/>
      <sheetName val="MAT_11"/>
      <sheetName val="CONDUCT_1"/>
      <sheetName val="conductores_volquetes1"/>
      <sheetName val="Piso_2-51"/>
      <sheetName val="PLANILLAS_FORMATEADAS1"/>
      <sheetName val="CONTEO_DE_DATOS1"/>
      <sheetName val="RESUMEN_DE_PARTIDAS1"/>
      <sheetName val="9_1A1"/>
      <sheetName val="9_2A1"/>
      <sheetName val="9_3A1"/>
      <sheetName val="9_4A1"/>
      <sheetName val="9_5A1"/>
      <sheetName val="9_6A1"/>
      <sheetName val="9_7A1"/>
      <sheetName val="9_8A1"/>
      <sheetName val="9_9A1"/>
      <sheetName val="9_10A1"/>
      <sheetName val="9_11A1"/>
      <sheetName val="9_12A1"/>
      <sheetName val="1_1A1"/>
      <sheetName val="1_2A1"/>
      <sheetName val="1_3A1"/>
      <sheetName val="1_4A1"/>
      <sheetName val="2_1A1"/>
      <sheetName val="2_2A1"/>
      <sheetName val="2_3A1"/>
      <sheetName val="3_1A1"/>
      <sheetName val="3_2A1"/>
      <sheetName val="3_3A1"/>
      <sheetName val="4_1A1"/>
      <sheetName val="4_2A1"/>
      <sheetName val="4_3A1"/>
      <sheetName val="5_1A1"/>
      <sheetName val="5_2A1"/>
      <sheetName val="5_3A1"/>
      <sheetName val="6_1A1"/>
      <sheetName val="6_2A1"/>
      <sheetName val="6_3A1"/>
      <sheetName val="7_1A1"/>
      <sheetName val="7_2A1"/>
      <sheetName val="7_3A1"/>
      <sheetName val="8_1A1"/>
      <sheetName val="8_2A1"/>
      <sheetName val="Resumen_21"/>
      <sheetName val="Resumen_11"/>
      <sheetName val="9_14"/>
      <sheetName val="9_21"/>
      <sheetName val="9_31"/>
      <sheetName val="9_41"/>
      <sheetName val="9_51"/>
      <sheetName val="9_61"/>
      <sheetName val="9_71"/>
      <sheetName val="9_81"/>
      <sheetName val="9_91"/>
      <sheetName val="9_101"/>
      <sheetName val="9_111"/>
      <sheetName val="9_121"/>
      <sheetName val="9_131"/>
      <sheetName val="1_11"/>
      <sheetName val="1_21"/>
      <sheetName val="1_31"/>
      <sheetName val="2_11"/>
      <sheetName val="2_21"/>
      <sheetName val="2_31"/>
      <sheetName val="3_11"/>
      <sheetName val="3_21"/>
      <sheetName val="3_31"/>
      <sheetName val="4_11"/>
      <sheetName val="4_21"/>
      <sheetName val="4_31"/>
      <sheetName val="5_11"/>
      <sheetName val="5_21"/>
      <sheetName val="5_31"/>
      <sheetName val="6_01"/>
      <sheetName val="6_11"/>
      <sheetName val="6_21"/>
      <sheetName val="6_31"/>
      <sheetName val="7_11"/>
      <sheetName val="7_21"/>
      <sheetName val="7_31"/>
      <sheetName val="8_11"/>
      <sheetName val="8_21"/>
      <sheetName val="Encofrado_BVR_Unispan13"/>
      <sheetName val="Equipo_de_apuntalemiento13"/>
      <sheetName val="Gastos_Generales_BVR13"/>
      <sheetName val="BVR_con_Efco13"/>
      <sheetName val="TIPO_CAMBIO12"/>
      <sheetName val="Tiraje_Mix12"/>
      <sheetName val="MAT_12"/>
      <sheetName val="CONDUCT_2"/>
      <sheetName val="conductores_volquetes2"/>
      <sheetName val="Piso_2-52"/>
      <sheetName val="PLANILLAS_FORMATEADAS2"/>
      <sheetName val="CONTEO_DE_DATOS2"/>
      <sheetName val="RESUMEN_DE_PARTIDAS2"/>
      <sheetName val="9_1A2"/>
      <sheetName val="9_2A2"/>
      <sheetName val="9_3A2"/>
      <sheetName val="9_4A2"/>
      <sheetName val="9_5A2"/>
      <sheetName val="9_6A2"/>
      <sheetName val="9_7A2"/>
      <sheetName val="9_8A2"/>
      <sheetName val="9_9A2"/>
      <sheetName val="9_10A2"/>
      <sheetName val="9_11A2"/>
      <sheetName val="9_12A2"/>
      <sheetName val="1_1A2"/>
      <sheetName val="1_2A2"/>
      <sheetName val="1_3A2"/>
      <sheetName val="1_4A2"/>
      <sheetName val="2_1A2"/>
      <sheetName val="2_2A2"/>
      <sheetName val="2_3A2"/>
      <sheetName val="3_1A2"/>
      <sheetName val="3_2A2"/>
      <sheetName val="3_3A2"/>
      <sheetName val="4_1A2"/>
      <sheetName val="4_2A2"/>
      <sheetName val="4_3A2"/>
      <sheetName val="5_1A2"/>
      <sheetName val="5_2A2"/>
      <sheetName val="5_3A2"/>
      <sheetName val="6_1A2"/>
      <sheetName val="6_2A2"/>
      <sheetName val="6_3A2"/>
      <sheetName val="7_1A2"/>
      <sheetName val="7_2A2"/>
      <sheetName val="7_3A2"/>
      <sheetName val="8_1A2"/>
      <sheetName val="8_2A2"/>
      <sheetName val="Resumen_22"/>
      <sheetName val="Resumen_12"/>
      <sheetName val="9_15"/>
      <sheetName val="9_22"/>
      <sheetName val="9_32"/>
      <sheetName val="9_42"/>
      <sheetName val="9_52"/>
      <sheetName val="9_62"/>
      <sheetName val="9_72"/>
      <sheetName val="9_82"/>
      <sheetName val="9_92"/>
      <sheetName val="9_102"/>
      <sheetName val="9_112"/>
      <sheetName val="9_122"/>
      <sheetName val="9_132"/>
      <sheetName val="1_12"/>
      <sheetName val="1_22"/>
      <sheetName val="1_32"/>
      <sheetName val="2_12"/>
      <sheetName val="2_22"/>
      <sheetName val="2_32"/>
      <sheetName val="3_12"/>
      <sheetName val="3_22"/>
      <sheetName val="3_32"/>
      <sheetName val="4_12"/>
      <sheetName val="4_22"/>
      <sheetName val="4_32"/>
      <sheetName val="5_12"/>
      <sheetName val="5_22"/>
      <sheetName val="5_32"/>
      <sheetName val="6_02"/>
      <sheetName val="6_12"/>
      <sheetName val="6_22"/>
      <sheetName val="6_32"/>
      <sheetName val="7_12"/>
      <sheetName val="7_22"/>
      <sheetName val="7_32"/>
      <sheetName val="8_12"/>
      <sheetName val="8_22"/>
      <sheetName val=""/>
      <sheetName val="Liebman 134"/>
      <sheetName val="EDT"/>
      <sheetName val="BASES"/>
      <sheetName val="Ins"/>
      <sheetName val="$HH"/>
      <sheetName val="METRADO"/>
      <sheetName val="Pintura"/>
      <sheetName val="P U "/>
      <sheetName val="G G ESTRUC."/>
      <sheetName val="RESUMEN CLIENTE"/>
      <sheetName val="LISTAS"/>
      <sheetName val="RES"/>
      <sheetName val="ResValori-facturado"/>
      <sheetName val="Cont"/>
      <sheetName val="Ded"/>
      <sheetName val="AC1"/>
      <sheetName val="AC2"/>
      <sheetName val="AC3"/>
      <sheetName val="AC4"/>
      <sheetName val="AC5"/>
      <sheetName val="AC6"/>
      <sheetName val="AC7"/>
      <sheetName val="AC8"/>
      <sheetName val="AM1"/>
      <sheetName val="AM2"/>
      <sheetName val="C1"/>
      <sheetName val="C2"/>
      <sheetName val="Hoja4"/>
      <sheetName val="CI"/>
      <sheetName val="PROYECTOS 2015 "/>
      <sheetName val="pu Estructuras"/>
      <sheetName val="Formato de Pedido"/>
      <sheetName val="Condiciones Generales de Venta"/>
      <sheetName val="Codigo de Diseño"/>
      <sheetName val="G"/>
      <sheetName val="ANÁLISIS GG"/>
      <sheetName val="Tuberia"/>
      <sheetName val="A_50"/>
      <sheetName val="Riesgos"/>
      <sheetName val="Encofrado_BVR_Unispan14"/>
      <sheetName val="Equipo_de_apuntalemiento14"/>
      <sheetName val="Gastos_Generales_BVR14"/>
      <sheetName val="BVR_con_Efco14"/>
      <sheetName val="TIPO_CAMBIO13"/>
      <sheetName val="Tiraje_Mix13"/>
      <sheetName val="MAT_13"/>
      <sheetName val="CONDUCT_3"/>
      <sheetName val="conductores_volquetes3"/>
      <sheetName val="PLANILLAS_FORMATEADAS3"/>
      <sheetName val="CONTEO_DE_DATOS3"/>
      <sheetName val="RESUMEN_DE_PARTIDAS3"/>
      <sheetName val="Piso_2-53"/>
      <sheetName val="9_1A3"/>
      <sheetName val="9_2A3"/>
      <sheetName val="9_3A3"/>
      <sheetName val="9_4A3"/>
      <sheetName val="9_5A3"/>
      <sheetName val="9_6A3"/>
      <sheetName val="9_7A3"/>
      <sheetName val="9_8A3"/>
      <sheetName val="9_9A3"/>
      <sheetName val="9_10A3"/>
      <sheetName val="9_11A3"/>
      <sheetName val="9_12A3"/>
      <sheetName val="1_1A3"/>
      <sheetName val="1_2A3"/>
      <sheetName val="1_3A3"/>
      <sheetName val="1_4A3"/>
      <sheetName val="2_1A3"/>
      <sheetName val="2_2A3"/>
      <sheetName val="2_3A3"/>
      <sheetName val="3_1A3"/>
      <sheetName val="3_2A3"/>
      <sheetName val="3_3A3"/>
      <sheetName val="4_1A3"/>
      <sheetName val="4_2A3"/>
      <sheetName val="4_3A3"/>
      <sheetName val="5_1A3"/>
      <sheetName val="5_2A3"/>
      <sheetName val="5_3A3"/>
      <sheetName val="6_1A3"/>
      <sheetName val="6_2A3"/>
      <sheetName val="6_3A3"/>
      <sheetName val="7_1A3"/>
      <sheetName val="7_2A3"/>
      <sheetName val="7_3A3"/>
      <sheetName val="8_1A3"/>
      <sheetName val="8_2A3"/>
      <sheetName val="Resumen_23"/>
      <sheetName val="Resumen_13"/>
      <sheetName val="9_16"/>
      <sheetName val="9_23"/>
      <sheetName val="9_33"/>
      <sheetName val="9_43"/>
      <sheetName val="9_53"/>
      <sheetName val="9_63"/>
      <sheetName val="9_73"/>
      <sheetName val="9_83"/>
      <sheetName val="9_93"/>
      <sheetName val="9_103"/>
      <sheetName val="9_113"/>
      <sheetName val="9_123"/>
      <sheetName val="9_133"/>
      <sheetName val="1_13"/>
      <sheetName val="1_23"/>
      <sheetName val="1_33"/>
      <sheetName val="2_13"/>
      <sheetName val="2_23"/>
      <sheetName val="2_33"/>
      <sheetName val="3_13"/>
      <sheetName val="3_23"/>
      <sheetName val="3_33"/>
      <sheetName val="4_13"/>
      <sheetName val="4_23"/>
      <sheetName val="4_33"/>
      <sheetName val="5_13"/>
      <sheetName val="5_23"/>
      <sheetName val="5_33"/>
      <sheetName val="6_03"/>
      <sheetName val="6_13"/>
      <sheetName val="6_23"/>
      <sheetName val="6_33"/>
      <sheetName val="7_13"/>
      <sheetName val="7_23"/>
      <sheetName val="7_33"/>
      <sheetName val="8_13"/>
      <sheetName val="8_23"/>
      <sheetName val="Encofrado_BVR_Unispan15"/>
      <sheetName val="Equipo_de_apuntalemiento15"/>
      <sheetName val="Gastos_Generales_BVR15"/>
      <sheetName val="BVR_con_Efco15"/>
      <sheetName val="TIPO_CAMBIO14"/>
      <sheetName val="Tiraje_Mix14"/>
      <sheetName val="MAT_14"/>
      <sheetName val="CONDUCT_4"/>
      <sheetName val="conductores_volquetes4"/>
      <sheetName val="PLANILLAS_FORMATEADAS4"/>
      <sheetName val="CONTEO_DE_DATOS4"/>
      <sheetName val="RESUMEN_DE_PARTIDAS4"/>
      <sheetName val="Piso_2-54"/>
      <sheetName val="9_1A4"/>
      <sheetName val="9_2A4"/>
      <sheetName val="9_3A4"/>
      <sheetName val="9_4A4"/>
      <sheetName val="9_5A4"/>
      <sheetName val="9_6A4"/>
      <sheetName val="9_7A4"/>
      <sheetName val="9_8A4"/>
      <sheetName val="9_9A4"/>
      <sheetName val="9_10A4"/>
      <sheetName val="9_11A4"/>
      <sheetName val="9_12A4"/>
      <sheetName val="1_1A4"/>
      <sheetName val="1_2A4"/>
      <sheetName val="1_3A4"/>
      <sheetName val="1_4A4"/>
      <sheetName val="2_1A4"/>
      <sheetName val="2_2A4"/>
      <sheetName val="2_3A4"/>
      <sheetName val="3_1A4"/>
      <sheetName val="3_2A4"/>
      <sheetName val="3_3A4"/>
      <sheetName val="4_1A4"/>
      <sheetName val="4_2A4"/>
      <sheetName val="4_3A4"/>
      <sheetName val="5_1A4"/>
      <sheetName val="5_2A4"/>
      <sheetName val="5_3A4"/>
      <sheetName val="6_1A4"/>
      <sheetName val="6_2A4"/>
      <sheetName val="6_3A4"/>
      <sheetName val="7_1A4"/>
      <sheetName val="7_2A4"/>
      <sheetName val="7_3A4"/>
      <sheetName val="8_1A4"/>
      <sheetName val="8_2A4"/>
      <sheetName val="Resumen_24"/>
      <sheetName val="Resumen_14"/>
      <sheetName val="9_17"/>
      <sheetName val="9_24"/>
      <sheetName val="9_34"/>
      <sheetName val="9_44"/>
      <sheetName val="9_54"/>
      <sheetName val="9_64"/>
      <sheetName val="9_74"/>
      <sheetName val="9_84"/>
      <sheetName val="9_94"/>
      <sheetName val="9_104"/>
      <sheetName val="9_114"/>
      <sheetName val="9_124"/>
      <sheetName val="9_134"/>
      <sheetName val="1_14"/>
      <sheetName val="1_24"/>
      <sheetName val="1_34"/>
      <sheetName val="2_14"/>
      <sheetName val="2_24"/>
      <sheetName val="2_34"/>
      <sheetName val="3_14"/>
      <sheetName val="3_24"/>
      <sheetName val="3_34"/>
      <sheetName val="4_14"/>
      <sheetName val="4_24"/>
      <sheetName val="4_34"/>
      <sheetName val="5_14"/>
      <sheetName val="5_24"/>
      <sheetName val="5_34"/>
      <sheetName val="6_04"/>
      <sheetName val="6_14"/>
      <sheetName val="6_24"/>
      <sheetName val="6_34"/>
      <sheetName val="7_14"/>
      <sheetName val="7_24"/>
      <sheetName val="7_34"/>
      <sheetName val="8_14"/>
      <sheetName val="8_24"/>
      <sheetName val="Encofrado_BVR_Unispan17"/>
      <sheetName val="Equipo_de_apuntalemiento17"/>
      <sheetName val="Gastos_Generales_BVR17"/>
      <sheetName val="BVR_con_Efco17"/>
      <sheetName val="TIPO_CAMBIO16"/>
      <sheetName val="Tiraje_Mix16"/>
      <sheetName val="MAT_16"/>
      <sheetName val="CONDUCT_6"/>
      <sheetName val="conductores_volquetes6"/>
      <sheetName val="PLANILLAS_FORMATEADAS6"/>
      <sheetName val="CONTEO_DE_DATOS6"/>
      <sheetName val="RESUMEN_DE_PARTIDAS6"/>
      <sheetName val="Piso_2-56"/>
      <sheetName val="9_1A6"/>
      <sheetName val="9_2A6"/>
      <sheetName val="9_3A6"/>
      <sheetName val="9_4A6"/>
      <sheetName val="9_5A6"/>
      <sheetName val="9_6A6"/>
      <sheetName val="9_7A6"/>
      <sheetName val="9_8A6"/>
      <sheetName val="9_9A6"/>
      <sheetName val="9_10A6"/>
      <sheetName val="9_11A6"/>
      <sheetName val="9_12A6"/>
      <sheetName val="1_1A6"/>
      <sheetName val="1_2A6"/>
      <sheetName val="1_3A6"/>
      <sheetName val="1_4A6"/>
      <sheetName val="2_1A6"/>
      <sheetName val="2_2A6"/>
      <sheetName val="2_3A6"/>
      <sheetName val="3_1A6"/>
      <sheetName val="3_2A6"/>
      <sheetName val="3_3A6"/>
      <sheetName val="4_1A6"/>
      <sheetName val="4_2A6"/>
      <sheetName val="4_3A6"/>
      <sheetName val="5_1A6"/>
      <sheetName val="5_2A6"/>
      <sheetName val="5_3A6"/>
      <sheetName val="6_1A6"/>
      <sheetName val="6_2A6"/>
      <sheetName val="6_3A6"/>
      <sheetName val="7_1A6"/>
      <sheetName val="7_2A6"/>
      <sheetName val="7_3A6"/>
      <sheetName val="8_1A6"/>
      <sheetName val="8_2A6"/>
      <sheetName val="Resumen_26"/>
      <sheetName val="Resumen_16"/>
      <sheetName val="9_19"/>
      <sheetName val="9_26"/>
      <sheetName val="9_36"/>
      <sheetName val="9_46"/>
      <sheetName val="9_56"/>
      <sheetName val="9_66"/>
      <sheetName val="9_76"/>
      <sheetName val="9_86"/>
      <sheetName val="9_96"/>
      <sheetName val="9_106"/>
      <sheetName val="9_116"/>
      <sheetName val="9_126"/>
      <sheetName val="9_136"/>
      <sheetName val="1_16"/>
      <sheetName val="1_26"/>
      <sheetName val="1_36"/>
      <sheetName val="2_16"/>
      <sheetName val="2_26"/>
      <sheetName val="2_36"/>
      <sheetName val="3_16"/>
      <sheetName val="3_26"/>
      <sheetName val="3_36"/>
      <sheetName val="4_16"/>
      <sheetName val="4_26"/>
      <sheetName val="4_36"/>
      <sheetName val="5_16"/>
      <sheetName val="5_26"/>
      <sheetName val="5_36"/>
      <sheetName val="6_06"/>
      <sheetName val="6_16"/>
      <sheetName val="6_26"/>
      <sheetName val="6_36"/>
      <sheetName val="7_16"/>
      <sheetName val="7_26"/>
      <sheetName val="7_36"/>
      <sheetName val="8_16"/>
      <sheetName val="8_26"/>
      <sheetName val="Encofrado_BVR_Unispan16"/>
      <sheetName val="Equipo_de_apuntalemiento16"/>
      <sheetName val="Gastos_Generales_BVR16"/>
      <sheetName val="BVR_con_Efco16"/>
      <sheetName val="TIPO_CAMBIO15"/>
      <sheetName val="Tiraje_Mix15"/>
      <sheetName val="MAT_15"/>
      <sheetName val="CONDUCT_5"/>
      <sheetName val="conductores_volquetes5"/>
      <sheetName val="PLANILLAS_FORMATEADAS5"/>
      <sheetName val="CONTEO_DE_DATOS5"/>
      <sheetName val="RESUMEN_DE_PARTIDAS5"/>
      <sheetName val="Piso_2-55"/>
      <sheetName val="9_1A5"/>
      <sheetName val="9_2A5"/>
      <sheetName val="9_3A5"/>
      <sheetName val="9_4A5"/>
      <sheetName val="9_5A5"/>
      <sheetName val="9_6A5"/>
      <sheetName val="9_7A5"/>
      <sheetName val="9_8A5"/>
      <sheetName val="9_9A5"/>
      <sheetName val="9_10A5"/>
      <sheetName val="9_11A5"/>
      <sheetName val="9_12A5"/>
      <sheetName val="1_1A5"/>
      <sheetName val="1_2A5"/>
      <sheetName val="1_3A5"/>
      <sheetName val="1_4A5"/>
      <sheetName val="2_1A5"/>
      <sheetName val="2_2A5"/>
      <sheetName val="2_3A5"/>
      <sheetName val="3_1A5"/>
      <sheetName val="3_2A5"/>
      <sheetName val="3_3A5"/>
      <sheetName val="4_1A5"/>
      <sheetName val="4_2A5"/>
      <sheetName val="4_3A5"/>
      <sheetName val="5_1A5"/>
      <sheetName val="5_2A5"/>
      <sheetName val="5_3A5"/>
      <sheetName val="6_1A5"/>
      <sheetName val="6_2A5"/>
      <sheetName val="6_3A5"/>
      <sheetName val="7_1A5"/>
      <sheetName val="7_2A5"/>
      <sheetName val="7_3A5"/>
      <sheetName val="8_1A5"/>
      <sheetName val="8_2A5"/>
      <sheetName val="Resumen_25"/>
      <sheetName val="Resumen_15"/>
      <sheetName val="9_18"/>
      <sheetName val="9_25"/>
      <sheetName val="9_35"/>
      <sheetName val="9_45"/>
      <sheetName val="9_55"/>
      <sheetName val="9_65"/>
      <sheetName val="9_75"/>
      <sheetName val="9_85"/>
      <sheetName val="9_95"/>
      <sheetName val="9_105"/>
      <sheetName val="9_115"/>
      <sheetName val="9_125"/>
      <sheetName val="9_135"/>
      <sheetName val="1_15"/>
      <sheetName val="1_25"/>
      <sheetName val="1_35"/>
      <sheetName val="2_15"/>
      <sheetName val="2_25"/>
      <sheetName val="2_35"/>
      <sheetName val="3_15"/>
      <sheetName val="3_25"/>
      <sheetName val="3_35"/>
      <sheetName val="4_15"/>
      <sheetName val="4_25"/>
      <sheetName val="4_35"/>
      <sheetName val="5_15"/>
      <sheetName val="5_25"/>
      <sheetName val="5_35"/>
      <sheetName val="6_05"/>
      <sheetName val="6_15"/>
      <sheetName val="6_25"/>
      <sheetName val="6_35"/>
      <sheetName val="7_15"/>
      <sheetName val="7_25"/>
      <sheetName val="7_35"/>
      <sheetName val="8_15"/>
      <sheetName val="8_25"/>
      <sheetName val="Encofrado_BVR_Unispan18"/>
      <sheetName val="Equipo_de_apuntalemiento18"/>
      <sheetName val="Gastos_Generales_BVR18"/>
      <sheetName val="BVR_con_Efco18"/>
      <sheetName val="TIPO_CAMBIO17"/>
      <sheetName val="Tiraje_Mix17"/>
      <sheetName val="MAT_17"/>
      <sheetName val="CONDUCT_7"/>
      <sheetName val="conductores_volquetes7"/>
      <sheetName val="PLANILLAS_FORMATEADAS7"/>
      <sheetName val="CONTEO_DE_DATOS7"/>
      <sheetName val="RESUMEN_DE_PARTIDAS7"/>
      <sheetName val="Piso_2-57"/>
      <sheetName val="9_1A7"/>
      <sheetName val="9_2A7"/>
      <sheetName val="9_3A7"/>
      <sheetName val="9_4A7"/>
      <sheetName val="9_5A7"/>
      <sheetName val="9_6A7"/>
      <sheetName val="9_7A7"/>
      <sheetName val="9_8A7"/>
      <sheetName val="9_9A7"/>
      <sheetName val="9_10A7"/>
      <sheetName val="9_11A7"/>
      <sheetName val="9_12A7"/>
      <sheetName val="1_1A7"/>
      <sheetName val="1_2A7"/>
      <sheetName val="1_3A7"/>
      <sheetName val="1_4A7"/>
      <sheetName val="2_1A7"/>
      <sheetName val="2_2A7"/>
      <sheetName val="2_3A7"/>
      <sheetName val="3_1A7"/>
      <sheetName val="3_2A7"/>
      <sheetName val="3_3A7"/>
      <sheetName val="4_1A7"/>
      <sheetName val="4_2A7"/>
      <sheetName val="4_3A7"/>
      <sheetName val="5_1A7"/>
      <sheetName val="5_2A7"/>
      <sheetName val="5_3A7"/>
      <sheetName val="6_1A7"/>
      <sheetName val="6_2A7"/>
      <sheetName val="6_3A7"/>
      <sheetName val="7_1A7"/>
      <sheetName val="7_2A7"/>
      <sheetName val="7_3A7"/>
      <sheetName val="8_1A7"/>
      <sheetName val="8_2A7"/>
      <sheetName val="Resumen_27"/>
      <sheetName val="Resumen_17"/>
      <sheetName val="9_110"/>
      <sheetName val="9_27"/>
      <sheetName val="9_37"/>
      <sheetName val="9_47"/>
      <sheetName val="9_57"/>
      <sheetName val="9_67"/>
      <sheetName val="9_77"/>
      <sheetName val="9_87"/>
      <sheetName val="9_97"/>
      <sheetName val="9_107"/>
      <sheetName val="9_117"/>
      <sheetName val="9_127"/>
      <sheetName val="9_137"/>
      <sheetName val="1_17"/>
      <sheetName val="1_27"/>
      <sheetName val="1_37"/>
      <sheetName val="2_17"/>
      <sheetName val="2_27"/>
      <sheetName val="2_37"/>
      <sheetName val="3_17"/>
      <sheetName val="3_27"/>
      <sheetName val="3_37"/>
      <sheetName val="4_17"/>
      <sheetName val="4_27"/>
      <sheetName val="4_37"/>
      <sheetName val="5_17"/>
      <sheetName val="5_27"/>
      <sheetName val="5_37"/>
      <sheetName val="6_07"/>
      <sheetName val="6_17"/>
      <sheetName val="6_27"/>
      <sheetName val="6_37"/>
      <sheetName val="7_17"/>
      <sheetName val="7_27"/>
      <sheetName val="7_37"/>
      <sheetName val="8_17"/>
      <sheetName val="8_27"/>
      <sheetName val="Encofrado_BVR_Unispan19"/>
      <sheetName val="Equipo_de_apuntalemiento19"/>
      <sheetName val="Gastos_Generales_BVR19"/>
      <sheetName val="BVR_con_Efco19"/>
      <sheetName val="TIPO_CAMBIO18"/>
      <sheetName val="Tiraje_Mix18"/>
      <sheetName val="MAT_18"/>
      <sheetName val="CONDUCT_8"/>
      <sheetName val="conductores_volquetes8"/>
      <sheetName val="Piso_2-58"/>
      <sheetName val="PLANILLAS_FORMATEADAS8"/>
      <sheetName val="CONTEO_DE_DATOS8"/>
      <sheetName val="RESUMEN_DE_PARTIDAS8"/>
      <sheetName val="9_1A8"/>
      <sheetName val="9_2A8"/>
      <sheetName val="9_3A8"/>
      <sheetName val="9_4A8"/>
      <sheetName val="9_5A8"/>
      <sheetName val="9_6A8"/>
      <sheetName val="9_7A8"/>
      <sheetName val="9_8A8"/>
      <sheetName val="9_9A8"/>
      <sheetName val="9_10A8"/>
      <sheetName val="9_11A8"/>
      <sheetName val="9_12A8"/>
      <sheetName val="1_1A8"/>
      <sheetName val="1_2A8"/>
      <sheetName val="1_3A8"/>
      <sheetName val="1_4A8"/>
      <sheetName val="2_1A8"/>
      <sheetName val="2_2A8"/>
      <sheetName val="2_3A8"/>
      <sheetName val="3_1A8"/>
      <sheetName val="3_2A8"/>
      <sheetName val="3_3A8"/>
      <sheetName val="4_1A8"/>
      <sheetName val="4_2A8"/>
      <sheetName val="4_3A8"/>
      <sheetName val="5_1A8"/>
      <sheetName val="5_2A8"/>
      <sheetName val="5_3A8"/>
      <sheetName val="6_1A8"/>
      <sheetName val="6_2A8"/>
      <sheetName val="6_3A8"/>
      <sheetName val="7_1A8"/>
      <sheetName val="7_2A8"/>
      <sheetName val="7_3A8"/>
      <sheetName val="8_1A8"/>
      <sheetName val="8_2A8"/>
      <sheetName val="Resumen_28"/>
      <sheetName val="Resumen_18"/>
      <sheetName val="9_118"/>
      <sheetName val="9_28"/>
      <sheetName val="9_38"/>
      <sheetName val="9_48"/>
      <sheetName val="9_58"/>
      <sheetName val="9_68"/>
      <sheetName val="9_78"/>
      <sheetName val="9_88"/>
      <sheetName val="9_98"/>
      <sheetName val="9_108"/>
      <sheetName val="9_119"/>
      <sheetName val="9_128"/>
      <sheetName val="9_138"/>
      <sheetName val="1_18"/>
      <sheetName val="1_28"/>
      <sheetName val="1_38"/>
      <sheetName val="2_18"/>
      <sheetName val="2_28"/>
      <sheetName val="2_38"/>
      <sheetName val="3_18"/>
      <sheetName val="3_28"/>
      <sheetName val="3_38"/>
      <sheetName val="4_18"/>
      <sheetName val="4_28"/>
      <sheetName val="4_38"/>
      <sheetName val="5_18"/>
      <sheetName val="5_28"/>
      <sheetName val="5_38"/>
      <sheetName val="6_08"/>
      <sheetName val="6_18"/>
      <sheetName val="6_28"/>
      <sheetName val="6_38"/>
      <sheetName val="7_18"/>
      <sheetName val="7_28"/>
      <sheetName val="7_38"/>
      <sheetName val="8_18"/>
      <sheetName val="8_28"/>
      <sheetName val="Encofrado_BVR_Unispan22"/>
      <sheetName val="Equipo_de_apuntalemiento22"/>
      <sheetName val="Gastos_Generales_BVR22"/>
      <sheetName val="BVR_con_Efco22"/>
      <sheetName val="TIPO_CAMBIO21"/>
      <sheetName val="Tiraje_Mix21"/>
      <sheetName val="MAT_21"/>
      <sheetName val="CONDUCT_11"/>
      <sheetName val="conductores_volquetes11"/>
      <sheetName val="PLANILLAS_FORMATEADAS11"/>
      <sheetName val="CONTEO_DE_DATOS11"/>
      <sheetName val="RESUMEN_DE_PARTIDAS11"/>
      <sheetName val="Piso_2-511"/>
      <sheetName val="9_1A11"/>
      <sheetName val="9_2A11"/>
      <sheetName val="9_3A11"/>
      <sheetName val="9_4A11"/>
      <sheetName val="9_5A11"/>
      <sheetName val="9_6A11"/>
      <sheetName val="9_7A11"/>
      <sheetName val="9_8A11"/>
      <sheetName val="9_9A11"/>
      <sheetName val="9_10A11"/>
      <sheetName val="9_11A11"/>
      <sheetName val="9_12A11"/>
      <sheetName val="1_1A11"/>
      <sheetName val="1_2A11"/>
      <sheetName val="1_3A11"/>
      <sheetName val="1_4A11"/>
      <sheetName val="2_1A11"/>
      <sheetName val="2_2A11"/>
      <sheetName val="2_3A11"/>
      <sheetName val="3_1A11"/>
      <sheetName val="3_2A11"/>
      <sheetName val="3_3A11"/>
      <sheetName val="4_1A11"/>
      <sheetName val="4_2A11"/>
      <sheetName val="4_3A11"/>
      <sheetName val="5_1A11"/>
      <sheetName val="5_2A11"/>
      <sheetName val="5_3A11"/>
      <sheetName val="6_1A11"/>
      <sheetName val="6_2A11"/>
      <sheetName val="6_3A11"/>
      <sheetName val="7_1A11"/>
      <sheetName val="7_2A11"/>
      <sheetName val="7_3A11"/>
      <sheetName val="8_1A11"/>
      <sheetName val="8_2A11"/>
      <sheetName val="Resumen_211"/>
      <sheetName val="Resumen_111"/>
      <sheetName val="9_140"/>
      <sheetName val="9_211"/>
      <sheetName val="9_311"/>
      <sheetName val="9_411"/>
      <sheetName val="9_511"/>
      <sheetName val="9_611"/>
      <sheetName val="9_711"/>
      <sheetName val="9_811"/>
      <sheetName val="9_911"/>
      <sheetName val="9_1011"/>
      <sheetName val="9_1112"/>
      <sheetName val="9_1211"/>
      <sheetName val="9_1311"/>
      <sheetName val="1_111"/>
      <sheetName val="1_211"/>
      <sheetName val="1_311"/>
      <sheetName val="2_111"/>
      <sheetName val="2_211"/>
      <sheetName val="2_311"/>
      <sheetName val="3_111"/>
      <sheetName val="3_211"/>
      <sheetName val="3_311"/>
      <sheetName val="4_111"/>
      <sheetName val="4_211"/>
      <sheetName val="4_311"/>
      <sheetName val="5_111"/>
      <sheetName val="5_211"/>
      <sheetName val="5_311"/>
      <sheetName val="6_011"/>
      <sheetName val="6_111"/>
      <sheetName val="6_211"/>
      <sheetName val="6_311"/>
      <sheetName val="7_111"/>
      <sheetName val="7_211"/>
      <sheetName val="7_311"/>
      <sheetName val="8_111"/>
      <sheetName val="8_211"/>
      <sheetName val="Encofrado_BVR_Unispan20"/>
      <sheetName val="Equipo_de_apuntalemiento20"/>
      <sheetName val="Gastos_Generales_BVR20"/>
      <sheetName val="BVR_con_Efco20"/>
      <sheetName val="TIPO_CAMBIO19"/>
      <sheetName val="Tiraje_Mix19"/>
      <sheetName val="MAT_19"/>
      <sheetName val="CONDUCT_9"/>
      <sheetName val="conductores_volquetes9"/>
      <sheetName val="PLANILLAS_FORMATEADAS9"/>
      <sheetName val="CONTEO_DE_DATOS9"/>
      <sheetName val="RESUMEN_DE_PARTIDAS9"/>
      <sheetName val="Piso_2-59"/>
      <sheetName val="9_1A9"/>
      <sheetName val="9_2A9"/>
      <sheetName val="9_3A9"/>
      <sheetName val="9_4A9"/>
      <sheetName val="9_5A9"/>
      <sheetName val="9_6A9"/>
      <sheetName val="9_7A9"/>
      <sheetName val="9_8A9"/>
      <sheetName val="9_9A9"/>
      <sheetName val="9_10A9"/>
      <sheetName val="9_11A9"/>
      <sheetName val="9_12A9"/>
      <sheetName val="1_1A9"/>
      <sheetName val="1_2A9"/>
      <sheetName val="1_3A9"/>
      <sheetName val="1_4A9"/>
      <sheetName val="2_1A9"/>
      <sheetName val="2_2A9"/>
      <sheetName val="2_3A9"/>
      <sheetName val="3_1A9"/>
      <sheetName val="3_2A9"/>
      <sheetName val="3_3A9"/>
      <sheetName val="4_1A9"/>
      <sheetName val="4_2A9"/>
      <sheetName val="4_3A9"/>
      <sheetName val="5_1A9"/>
      <sheetName val="5_2A9"/>
      <sheetName val="5_3A9"/>
      <sheetName val="6_1A9"/>
      <sheetName val="6_2A9"/>
      <sheetName val="6_3A9"/>
      <sheetName val="7_1A9"/>
      <sheetName val="7_2A9"/>
      <sheetName val="7_3A9"/>
      <sheetName val="8_1A9"/>
      <sheetName val="8_2A9"/>
      <sheetName val="Resumen_29"/>
      <sheetName val="Resumen_19"/>
      <sheetName val="9_120"/>
      <sheetName val="9_29"/>
      <sheetName val="9_39"/>
      <sheetName val="9_49"/>
      <sheetName val="9_59"/>
      <sheetName val="9_69"/>
      <sheetName val="9_79"/>
      <sheetName val="9_89"/>
      <sheetName val="9_99"/>
      <sheetName val="9_109"/>
      <sheetName val="9_1110"/>
      <sheetName val="9_129"/>
      <sheetName val="9_139"/>
      <sheetName val="1_19"/>
      <sheetName val="1_29"/>
      <sheetName val="1_39"/>
      <sheetName val="2_19"/>
      <sheetName val="2_29"/>
      <sheetName val="2_39"/>
      <sheetName val="3_19"/>
      <sheetName val="3_29"/>
      <sheetName val="3_39"/>
      <sheetName val="4_19"/>
      <sheetName val="4_29"/>
      <sheetName val="4_39"/>
      <sheetName val="5_19"/>
      <sheetName val="5_29"/>
      <sheetName val="5_39"/>
      <sheetName val="6_09"/>
      <sheetName val="6_19"/>
      <sheetName val="6_29"/>
      <sheetName val="6_39"/>
      <sheetName val="7_19"/>
      <sheetName val="7_29"/>
      <sheetName val="7_39"/>
      <sheetName val="8_19"/>
      <sheetName val="8_29"/>
      <sheetName val="Encofrado_BVR_Unispan21"/>
      <sheetName val="Equipo_de_apuntalemiento21"/>
      <sheetName val="Gastos_Generales_BVR21"/>
      <sheetName val="BVR_con_Efco21"/>
      <sheetName val="TIPO_CAMBIO20"/>
      <sheetName val="Tiraje_Mix20"/>
      <sheetName val="MAT_20"/>
      <sheetName val="CONDUCT_10"/>
      <sheetName val="conductores_volquetes10"/>
      <sheetName val="PLANILLAS_FORMATEADAS10"/>
      <sheetName val="CONTEO_DE_DATOS10"/>
      <sheetName val="RESUMEN_DE_PARTIDAS10"/>
      <sheetName val="Piso_2-510"/>
      <sheetName val="9_1A10"/>
      <sheetName val="9_2A10"/>
      <sheetName val="9_3A10"/>
      <sheetName val="9_4A10"/>
      <sheetName val="9_5A10"/>
      <sheetName val="9_6A10"/>
      <sheetName val="9_7A10"/>
      <sheetName val="9_8A10"/>
      <sheetName val="9_9A10"/>
      <sheetName val="9_10A10"/>
      <sheetName val="9_11A10"/>
      <sheetName val="9_12A10"/>
      <sheetName val="1_1A10"/>
      <sheetName val="1_2A10"/>
      <sheetName val="1_3A10"/>
      <sheetName val="1_4A10"/>
      <sheetName val="2_1A10"/>
      <sheetName val="2_2A10"/>
      <sheetName val="2_3A10"/>
      <sheetName val="3_1A10"/>
      <sheetName val="3_2A10"/>
      <sheetName val="3_3A10"/>
      <sheetName val="4_1A10"/>
      <sheetName val="4_2A10"/>
      <sheetName val="4_3A10"/>
      <sheetName val="5_1A10"/>
      <sheetName val="5_2A10"/>
      <sheetName val="5_3A10"/>
      <sheetName val="6_1A10"/>
      <sheetName val="6_2A10"/>
      <sheetName val="6_3A10"/>
      <sheetName val="7_1A10"/>
      <sheetName val="7_2A10"/>
      <sheetName val="7_3A10"/>
      <sheetName val="8_1A10"/>
      <sheetName val="8_2A10"/>
      <sheetName val="Resumen_210"/>
      <sheetName val="Resumen_110"/>
      <sheetName val="9_130"/>
      <sheetName val="9_210"/>
      <sheetName val="9_310"/>
      <sheetName val="9_410"/>
      <sheetName val="9_510"/>
      <sheetName val="9_610"/>
      <sheetName val="9_710"/>
      <sheetName val="9_810"/>
      <sheetName val="9_910"/>
      <sheetName val="9_1010"/>
      <sheetName val="9_1111"/>
      <sheetName val="9_1210"/>
      <sheetName val="9_1310"/>
      <sheetName val="1_110"/>
      <sheetName val="1_210"/>
      <sheetName val="1_310"/>
      <sheetName val="2_110"/>
      <sheetName val="2_210"/>
      <sheetName val="2_310"/>
      <sheetName val="3_110"/>
      <sheetName val="3_210"/>
      <sheetName val="3_310"/>
      <sheetName val="4_110"/>
      <sheetName val="4_210"/>
      <sheetName val="4_310"/>
      <sheetName val="5_110"/>
      <sheetName val="5_210"/>
      <sheetName val="5_310"/>
      <sheetName val="6_010"/>
      <sheetName val="6_110"/>
      <sheetName val="6_210"/>
      <sheetName val="6_310"/>
      <sheetName val="7_110"/>
      <sheetName val="7_210"/>
      <sheetName val="7_310"/>
      <sheetName val="8_110"/>
      <sheetName val="8_210"/>
      <sheetName val="Encofrado_BVR_Unispan23"/>
      <sheetName val="Equipo_de_apuntalemiento23"/>
      <sheetName val="Gastos_Generales_BVR23"/>
      <sheetName val="BVR_con_Efco23"/>
      <sheetName val="TIPO_CAMBIO22"/>
      <sheetName val="Tiraje_Mix22"/>
      <sheetName val="MAT_22"/>
      <sheetName val="CONDUCT_12"/>
      <sheetName val="conductores_volquetes12"/>
      <sheetName val="PLANILLAS_FORMATEADAS12"/>
      <sheetName val="CONTEO_DE_DATOS12"/>
      <sheetName val="RESUMEN_DE_PARTIDAS12"/>
      <sheetName val="Piso_2-512"/>
      <sheetName val="9_1A12"/>
      <sheetName val="9_2A12"/>
      <sheetName val="9_3A12"/>
      <sheetName val="9_4A12"/>
      <sheetName val="9_5A12"/>
      <sheetName val="9_6A12"/>
      <sheetName val="9_7A12"/>
      <sheetName val="9_8A12"/>
      <sheetName val="9_9A12"/>
      <sheetName val="9_10A12"/>
      <sheetName val="9_11A12"/>
      <sheetName val="9_12A12"/>
      <sheetName val="1_1A12"/>
      <sheetName val="1_2A12"/>
      <sheetName val="1_3A12"/>
      <sheetName val="1_4A12"/>
      <sheetName val="2_1A12"/>
      <sheetName val="2_2A12"/>
      <sheetName val="2_3A12"/>
      <sheetName val="3_1A12"/>
      <sheetName val="3_2A12"/>
      <sheetName val="3_3A12"/>
      <sheetName val="4_1A12"/>
      <sheetName val="4_2A12"/>
      <sheetName val="4_3A12"/>
      <sheetName val="5_1A12"/>
      <sheetName val="5_2A12"/>
      <sheetName val="5_3A12"/>
      <sheetName val="6_1A12"/>
      <sheetName val="6_2A12"/>
      <sheetName val="6_3A12"/>
      <sheetName val="7_1A12"/>
      <sheetName val="7_2A12"/>
      <sheetName val="7_3A12"/>
      <sheetName val="8_1A12"/>
      <sheetName val="8_2A12"/>
      <sheetName val="Resumen_212"/>
      <sheetName val="Resumen_112"/>
      <sheetName val="9_141"/>
      <sheetName val="9_212"/>
      <sheetName val="9_312"/>
      <sheetName val="9_412"/>
      <sheetName val="9_512"/>
      <sheetName val="9_612"/>
      <sheetName val="9_712"/>
      <sheetName val="9_812"/>
      <sheetName val="9_912"/>
      <sheetName val="9_1012"/>
      <sheetName val="9_1113"/>
      <sheetName val="9_1212"/>
      <sheetName val="9_1312"/>
      <sheetName val="1_112"/>
      <sheetName val="1_212"/>
      <sheetName val="1_312"/>
      <sheetName val="2_112"/>
      <sheetName val="2_212"/>
      <sheetName val="2_312"/>
      <sheetName val="3_112"/>
      <sheetName val="3_212"/>
      <sheetName val="3_312"/>
      <sheetName val="4_112"/>
      <sheetName val="4_212"/>
      <sheetName val="4_312"/>
      <sheetName val="5_112"/>
      <sheetName val="5_212"/>
      <sheetName val="5_312"/>
      <sheetName val="6_012"/>
      <sheetName val="6_112"/>
      <sheetName val="6_212"/>
      <sheetName val="6_312"/>
      <sheetName val="7_112"/>
      <sheetName val="7_212"/>
      <sheetName val="7_312"/>
      <sheetName val="8_112"/>
      <sheetName val="8_212"/>
      <sheetName val="SHEET1"/>
      <sheetName val="Hoja de Recursos"/>
      <sheetName val="Provisionales "/>
      <sheetName val="Estructuras"/>
      <sheetName val="Arquitectura"/>
      <sheetName val="wagerate by craft"/>
      <sheetName val="PPTO "/>
      <sheetName val="A.P.U"/>
      <sheetName val="Liebman_134"/>
      <sheetName val="EST"/>
      <sheetName val="Columnas de  Cerco"/>
      <sheetName val="Losa postensado h= 0.20"/>
      <sheetName val="Base de Equipos"/>
      <sheetName val="LOSA DE PISO E= 0"/>
      <sheetName val="Escalera"/>
      <sheetName val="Columnas "/>
      <sheetName val="Muros de Cerco"/>
      <sheetName val="Placas"/>
      <sheetName val="Muros de Contencion"/>
      <sheetName val="Cajuelas"/>
      <sheetName val="Muros Pantalla "/>
      <sheetName val="Sobrecimientos"/>
      <sheetName val="Cimiento Corrido"/>
      <sheetName val="Cisterna-01"/>
      <sheetName val="V.C "/>
      <sheetName val="Calzadura"/>
      <sheetName val="Vigas y Cortes"/>
      <sheetName val="Cimentacion Armada"/>
      <sheetName val="VIGAS DE AMARRE Y DINTELES"/>
      <sheetName val="Relleno Rampa"/>
      <sheetName val="Excavaciones"/>
      <sheetName val="Viguetas Firth"/>
      <sheetName val="Zapatas"/>
      <sheetName val="VARIOS"/>
      <sheetName val="B. equipos"/>
      <sheetName val="Juntas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GENERAL"/>
      <sheetName val="Damper"/>
      <sheetName val="Viga"/>
      <sheetName val="premisas"/>
      <sheetName val="Sol.Val"/>
      <sheetName val="Res.Val"/>
      <sheetName val="OBRAS PROV. Y PRELIM."/>
      <sheetName val="EST ESCALERAS"/>
      <sheetName val="PC-19053 RP PURUCHUCO"/>
      <sheetName val="Valorización"/>
      <sheetName val="Liebman_1341"/>
      <sheetName val="PROYECTOS_2015_"/>
      <sheetName val="PPTO_"/>
      <sheetName val="A_P_U"/>
      <sheetName val="P_U_"/>
      <sheetName val="G_G_ESTRUC_"/>
      <sheetName val="RESUMEN_CLIENTE"/>
      <sheetName val="Metrado 01"/>
      <sheetName val="Metrado 02"/>
      <sheetName val="RESUMEN METRADOS (2)"/>
      <sheetName val="VIGAS"/>
      <sheetName val="PRELOSA"/>
      <sheetName val="L MACIZAS"/>
      <sheetName val="PLACAS MP"/>
      <sheetName val="PLACAS EDIF"/>
      <sheetName val="GENERALES"/>
      <sheetName val="O.CIVIL"/>
      <sheetName val="IISS"/>
      <sheetName val="IIMM LIQ"/>
      <sheetName val="IIEE"/>
      <sheetName val="VIATICOS"/>
      <sheetName val="Adicionales"/>
      <sheetName val="Deductivos"/>
      <sheetName val="PLANILA OC"/>
      <sheetName val="ARQ"/>
      <sheetName val="IM"/>
      <sheetName val="INST.COM"/>
      <sheetName val="RESUMEN AJUSTADO"/>
      <sheetName val="EVALUACION"/>
      <sheetName val="AN-EST"/>
      <sheetName val="EST-MAN"/>
      <sheetName val="APU-EST"/>
      <sheetName val="AN-ARQ"/>
      <sheetName val="ARQ-MAN"/>
      <sheetName val="APU-ARQ"/>
      <sheetName val="AN-ELC"/>
      <sheetName val="APU-IIEE"/>
      <sheetName val="AN-SAN"/>
      <sheetName val="APU-IS"/>
      <sheetName val="AN-IM"/>
      <sheetName val="APU-IM"/>
      <sheetName val="AN-COM"/>
      <sheetName val="APU-COM"/>
      <sheetName val="10241PIP1ON-SITE"/>
      <sheetName val="INST_COM"/>
      <sheetName val="RESUMEN_AJUSTADO"/>
      <sheetName val="LISTA"/>
      <sheetName val="strsumm0"/>
      <sheetName val="PRECIOS "/>
      <sheetName val="Encofrado_BVR_Unispan38"/>
      <sheetName val="Equipo_de_apuntalemiento38"/>
      <sheetName val="Gastos_Generales_BVR38"/>
      <sheetName val="BVR_con_Efco38"/>
      <sheetName val="TIPO_CAMBIO37"/>
      <sheetName val="Tiraje_Mix37"/>
      <sheetName val="MAT_37"/>
      <sheetName val="CONDUCT_27"/>
      <sheetName val="conductores_volquetes27"/>
      <sheetName val="PLANILLAS_FORMATEADAS27"/>
      <sheetName val="CONTEO_DE_DATOS27"/>
      <sheetName val="RESUMEN_DE_PARTIDAS27"/>
      <sheetName val="9_1A27"/>
      <sheetName val="9_2A27"/>
      <sheetName val="9_3A27"/>
      <sheetName val="9_4A27"/>
      <sheetName val="9_5A27"/>
      <sheetName val="9_6A27"/>
      <sheetName val="9_7A27"/>
      <sheetName val="9_8A27"/>
      <sheetName val="9_9A27"/>
      <sheetName val="9_10A27"/>
      <sheetName val="9_11A27"/>
      <sheetName val="9_12A27"/>
      <sheetName val="1_1A27"/>
      <sheetName val="1_2A27"/>
      <sheetName val="1_3A27"/>
      <sheetName val="1_4A27"/>
      <sheetName val="2_1A27"/>
      <sheetName val="2_2A27"/>
      <sheetName val="2_3A27"/>
      <sheetName val="3_1A27"/>
      <sheetName val="3_2A27"/>
      <sheetName val="3_3A27"/>
      <sheetName val="4_1A27"/>
      <sheetName val="4_2A27"/>
      <sheetName val="4_3A27"/>
      <sheetName val="5_1A27"/>
      <sheetName val="5_2A27"/>
      <sheetName val="5_3A27"/>
      <sheetName val="6_1A27"/>
      <sheetName val="6_2A27"/>
      <sheetName val="6_3A27"/>
      <sheetName val="7_1A27"/>
      <sheetName val="7_2A27"/>
      <sheetName val="7_3A27"/>
      <sheetName val="8_1A27"/>
      <sheetName val="8_2A27"/>
      <sheetName val="Resumen_227"/>
      <sheetName val="Resumen_127"/>
      <sheetName val="9_156"/>
      <sheetName val="9_227"/>
      <sheetName val="9_327"/>
      <sheetName val="9_427"/>
      <sheetName val="9_527"/>
      <sheetName val="9_627"/>
      <sheetName val="9_727"/>
      <sheetName val="9_827"/>
      <sheetName val="9_927"/>
      <sheetName val="9_1027"/>
      <sheetName val="9_1128"/>
      <sheetName val="9_1227"/>
      <sheetName val="9_1327"/>
      <sheetName val="1_127"/>
      <sheetName val="1_227"/>
      <sheetName val="1_327"/>
      <sheetName val="2_127"/>
      <sheetName val="2_227"/>
      <sheetName val="2_327"/>
      <sheetName val="3_127"/>
      <sheetName val="3_227"/>
      <sheetName val="3_327"/>
      <sheetName val="4_127"/>
      <sheetName val="4_227"/>
      <sheetName val="4_327"/>
      <sheetName val="5_127"/>
      <sheetName val="5_227"/>
      <sheetName val="5_327"/>
      <sheetName val="6_027"/>
      <sheetName val="6_127"/>
      <sheetName val="6_227"/>
      <sheetName val="6_327"/>
      <sheetName val="7_127"/>
      <sheetName val="7_227"/>
      <sheetName val="7_327"/>
      <sheetName val="8_127"/>
      <sheetName val="8_227"/>
      <sheetName val="Piso_2-527"/>
      <sheetName val="Liebman_13415"/>
      <sheetName val="PROYECTOS_2015_14"/>
      <sheetName val="pu_Estructuras14"/>
      <sheetName val="P_U_14"/>
      <sheetName val="G_G_ESTRUC_14"/>
      <sheetName val="RESUMEN_CLIENTE14"/>
      <sheetName val="ANÁLISIS_GG14"/>
      <sheetName val="Formato_de_Pedido14"/>
      <sheetName val="Condiciones_Generales_de_Vent14"/>
      <sheetName val="Codigo_de_Diseño14"/>
      <sheetName val="Hoja_de_Recursos14"/>
      <sheetName val="Provisionales_14"/>
      <sheetName val="wagerate_by_craft14"/>
      <sheetName val="PPTO_14"/>
      <sheetName val="A_P_U14"/>
      <sheetName val="Columnas_de__Cerco14"/>
      <sheetName val="Losa_postensado_h=_0_2014"/>
      <sheetName val="Base_de_Equipos14"/>
      <sheetName val="LOSA_DE_PISO_E=_014"/>
      <sheetName val="Columnas_14"/>
      <sheetName val="Muros_de_Cerco14"/>
      <sheetName val="Muros_de_Contencion14"/>
      <sheetName val="Muros_Pantalla_14"/>
      <sheetName val="Cimiento_Corrido14"/>
      <sheetName val="V_C_14"/>
      <sheetName val="Vigas_y_Cortes14"/>
      <sheetName val="Cimentacion_Armada14"/>
      <sheetName val="VIGAS_DE_AMARRE_Y_DINTELES14"/>
      <sheetName val="Relleno_Rampa14"/>
      <sheetName val="Viguetas_Firth14"/>
      <sheetName val="B__equipos14"/>
      <sheetName val="Pump_Calcs14"/>
      <sheetName val="Sol_Val2"/>
      <sheetName val="Res_Val2"/>
      <sheetName val="OBRAS_PROV__Y_PRELIM_2"/>
      <sheetName val="EST_ESCALERAS2"/>
      <sheetName val="PC-19053_RP_PURUCHUCO2"/>
      <sheetName val="Encofrado_BVR_Unispan29"/>
      <sheetName val="Equipo_de_apuntalemiento29"/>
      <sheetName val="Gastos_Generales_BVR29"/>
      <sheetName val="BVR_con_Efco29"/>
      <sheetName val="TIPO_CAMBIO28"/>
      <sheetName val="Tiraje_Mix28"/>
      <sheetName val="MAT_28"/>
      <sheetName val="CONDUCT_18"/>
      <sheetName val="conductores_volquetes18"/>
      <sheetName val="PLANILLAS_FORMATEADAS18"/>
      <sheetName val="CONTEO_DE_DATOS18"/>
      <sheetName val="RESUMEN_DE_PARTIDAS18"/>
      <sheetName val="9_1A18"/>
      <sheetName val="9_2A18"/>
      <sheetName val="9_3A18"/>
      <sheetName val="9_4A18"/>
      <sheetName val="9_5A18"/>
      <sheetName val="9_6A18"/>
      <sheetName val="9_7A18"/>
      <sheetName val="9_8A18"/>
      <sheetName val="9_9A18"/>
      <sheetName val="9_10A18"/>
      <sheetName val="9_11A18"/>
      <sheetName val="9_12A18"/>
      <sheetName val="1_1A18"/>
      <sheetName val="1_2A18"/>
      <sheetName val="1_3A18"/>
      <sheetName val="1_4A18"/>
      <sheetName val="2_1A18"/>
      <sheetName val="2_2A18"/>
      <sheetName val="2_3A18"/>
      <sheetName val="3_1A18"/>
      <sheetName val="3_2A18"/>
      <sheetName val="3_3A18"/>
      <sheetName val="4_1A18"/>
      <sheetName val="4_2A18"/>
      <sheetName val="4_3A18"/>
      <sheetName val="5_1A18"/>
      <sheetName val="5_2A18"/>
      <sheetName val="5_3A18"/>
      <sheetName val="6_1A18"/>
      <sheetName val="6_2A18"/>
      <sheetName val="6_3A18"/>
      <sheetName val="7_1A18"/>
      <sheetName val="7_2A18"/>
      <sheetName val="7_3A18"/>
      <sheetName val="8_1A18"/>
      <sheetName val="8_2A18"/>
      <sheetName val="Resumen_218"/>
      <sheetName val="Resumen_118"/>
      <sheetName val="9_147"/>
      <sheetName val="9_218"/>
      <sheetName val="9_318"/>
      <sheetName val="9_418"/>
      <sheetName val="9_518"/>
      <sheetName val="9_618"/>
      <sheetName val="9_718"/>
      <sheetName val="9_818"/>
      <sheetName val="9_918"/>
      <sheetName val="9_1018"/>
      <sheetName val="9_1119"/>
      <sheetName val="9_1218"/>
      <sheetName val="9_1318"/>
      <sheetName val="1_118"/>
      <sheetName val="1_218"/>
      <sheetName val="1_318"/>
      <sheetName val="2_118"/>
      <sheetName val="2_218"/>
      <sheetName val="2_318"/>
      <sheetName val="3_118"/>
      <sheetName val="3_218"/>
      <sheetName val="3_318"/>
      <sheetName val="4_118"/>
      <sheetName val="4_218"/>
      <sheetName val="4_318"/>
      <sheetName val="5_118"/>
      <sheetName val="5_218"/>
      <sheetName val="5_318"/>
      <sheetName val="6_018"/>
      <sheetName val="6_118"/>
      <sheetName val="6_218"/>
      <sheetName val="6_318"/>
      <sheetName val="7_118"/>
      <sheetName val="7_218"/>
      <sheetName val="7_318"/>
      <sheetName val="8_118"/>
      <sheetName val="8_218"/>
      <sheetName val="Piso_2-518"/>
      <sheetName val="Liebman_1346"/>
      <sheetName val="PROYECTOS_2015_5"/>
      <sheetName val="pu_Estructuras5"/>
      <sheetName val="P_U_5"/>
      <sheetName val="G_G_ESTRUC_5"/>
      <sheetName val="RESUMEN_CLIENTE5"/>
      <sheetName val="ANÁLISIS_GG5"/>
      <sheetName val="Formato_de_Pedido5"/>
      <sheetName val="Condiciones_Generales_de_Venta5"/>
      <sheetName val="Codigo_de_Diseño5"/>
      <sheetName val="Hoja_de_Recursos5"/>
      <sheetName val="Provisionales_5"/>
      <sheetName val="wagerate_by_craft5"/>
      <sheetName val="PPTO_5"/>
      <sheetName val="A_P_U5"/>
      <sheetName val="Columnas_de__Cerco5"/>
      <sheetName val="Losa_postensado_h=_0_205"/>
      <sheetName val="Base_de_Equipos5"/>
      <sheetName val="LOSA_DE_PISO_E=_05"/>
      <sheetName val="Columnas_5"/>
      <sheetName val="Muros_de_Cerco5"/>
      <sheetName val="Muros_de_Contencion5"/>
      <sheetName val="Muros_Pantalla_5"/>
      <sheetName val="Cimiento_Corrido5"/>
      <sheetName val="V_C_5"/>
      <sheetName val="Vigas_y_Cortes5"/>
      <sheetName val="Cimentacion_Armada5"/>
      <sheetName val="VIGAS_DE_AMARRE_Y_DINTELES5"/>
      <sheetName val="Relleno_Rampa5"/>
      <sheetName val="Viguetas_Firth5"/>
      <sheetName val="B__equipos5"/>
      <sheetName val="Pump_Calcs5"/>
      <sheetName val="Encofrado_BVR_Unispan24"/>
      <sheetName val="Equipo_de_apuntalemiento24"/>
      <sheetName val="Gastos_Generales_BVR24"/>
      <sheetName val="BVR_con_Efco24"/>
      <sheetName val="TIPO_CAMBIO23"/>
      <sheetName val="Tiraje_Mix23"/>
      <sheetName val="MAT_23"/>
      <sheetName val="CONDUCT_13"/>
      <sheetName val="conductores_volquetes13"/>
      <sheetName val="PLANILLAS_FORMATEADAS13"/>
      <sheetName val="CONTEO_DE_DATOS13"/>
      <sheetName val="RESUMEN_DE_PARTIDAS13"/>
      <sheetName val="9_1A13"/>
      <sheetName val="9_2A13"/>
      <sheetName val="9_3A13"/>
      <sheetName val="9_4A13"/>
      <sheetName val="9_5A13"/>
      <sheetName val="9_6A13"/>
      <sheetName val="9_7A13"/>
      <sheetName val="9_8A13"/>
      <sheetName val="9_9A13"/>
      <sheetName val="9_10A13"/>
      <sheetName val="9_11A13"/>
      <sheetName val="9_12A13"/>
      <sheetName val="1_1A13"/>
      <sheetName val="1_2A13"/>
      <sheetName val="1_3A13"/>
      <sheetName val="1_4A13"/>
      <sheetName val="2_1A13"/>
      <sheetName val="2_2A13"/>
      <sheetName val="2_3A13"/>
      <sheetName val="3_1A13"/>
      <sheetName val="3_2A13"/>
      <sheetName val="3_3A13"/>
      <sheetName val="4_1A13"/>
      <sheetName val="4_2A13"/>
      <sheetName val="4_3A13"/>
      <sheetName val="5_1A13"/>
      <sheetName val="5_2A13"/>
      <sheetName val="5_3A13"/>
      <sheetName val="6_1A13"/>
      <sheetName val="6_2A13"/>
      <sheetName val="6_3A13"/>
      <sheetName val="7_1A13"/>
      <sheetName val="7_2A13"/>
      <sheetName val="7_3A13"/>
      <sheetName val="8_1A13"/>
      <sheetName val="8_2A13"/>
      <sheetName val="Resumen_213"/>
      <sheetName val="Resumen_113"/>
      <sheetName val="9_142"/>
      <sheetName val="9_213"/>
      <sheetName val="9_313"/>
      <sheetName val="9_413"/>
      <sheetName val="9_513"/>
      <sheetName val="9_613"/>
      <sheetName val="9_713"/>
      <sheetName val="9_813"/>
      <sheetName val="9_913"/>
      <sheetName val="9_1013"/>
      <sheetName val="9_1114"/>
      <sheetName val="9_1213"/>
      <sheetName val="9_1313"/>
      <sheetName val="1_113"/>
      <sheetName val="1_213"/>
      <sheetName val="1_313"/>
      <sheetName val="2_113"/>
      <sheetName val="2_213"/>
      <sheetName val="2_313"/>
      <sheetName val="3_113"/>
      <sheetName val="3_213"/>
      <sheetName val="3_313"/>
      <sheetName val="4_113"/>
      <sheetName val="4_213"/>
      <sheetName val="4_313"/>
      <sheetName val="5_113"/>
      <sheetName val="5_213"/>
      <sheetName val="5_313"/>
      <sheetName val="6_013"/>
      <sheetName val="6_113"/>
      <sheetName val="6_213"/>
      <sheetName val="6_313"/>
      <sheetName val="7_113"/>
      <sheetName val="7_213"/>
      <sheetName val="7_313"/>
      <sheetName val="8_113"/>
      <sheetName val="8_213"/>
      <sheetName val="Piso_2-513"/>
      <sheetName val="ANÁLISIS_GG"/>
      <sheetName val="pu_Estructuras"/>
      <sheetName val="Formato_de_Pedido"/>
      <sheetName val="Condiciones_Generales_de_Venta"/>
      <sheetName val="Codigo_de_Diseño"/>
      <sheetName val="Hoja_de_Recursos"/>
      <sheetName val="Provisionales_"/>
      <sheetName val="wagerate_by_craft"/>
      <sheetName val="Columnas_de__Cerco"/>
      <sheetName val="Losa_postensado_h=_0_20"/>
      <sheetName val="Base_de_Equipos"/>
      <sheetName val="LOSA_DE_PISO_E=_0"/>
      <sheetName val="Columnas_"/>
      <sheetName val="Muros_de_Cerco"/>
      <sheetName val="Muros_de_Contencion"/>
      <sheetName val="Muros_Pantalla_"/>
      <sheetName val="Cimiento_Corrido"/>
      <sheetName val="V_C_"/>
      <sheetName val="Vigas_y_Cortes"/>
      <sheetName val="Cimentacion_Armada"/>
      <sheetName val="VIGAS_DE_AMARRE_Y_DINTELES"/>
      <sheetName val="Relleno_Rampa"/>
      <sheetName val="Viguetas_Firth"/>
      <sheetName val="B__equipos"/>
      <sheetName val="Pump_Calcs"/>
      <sheetName val="Encofrado_BVR_Unispan25"/>
      <sheetName val="Equipo_de_apuntalemiento25"/>
      <sheetName val="Gastos_Generales_BVR25"/>
      <sheetName val="BVR_con_Efco25"/>
      <sheetName val="TIPO_CAMBIO24"/>
      <sheetName val="Tiraje_Mix24"/>
      <sheetName val="MAT_24"/>
      <sheetName val="CONDUCT_14"/>
      <sheetName val="conductores_volquetes14"/>
      <sheetName val="PLANILLAS_FORMATEADAS14"/>
      <sheetName val="CONTEO_DE_DATOS14"/>
      <sheetName val="RESUMEN_DE_PARTIDAS14"/>
      <sheetName val="9_1A14"/>
      <sheetName val="9_2A14"/>
      <sheetName val="9_3A14"/>
      <sheetName val="9_4A14"/>
      <sheetName val="9_5A14"/>
      <sheetName val="9_6A14"/>
      <sheetName val="9_7A14"/>
      <sheetName val="9_8A14"/>
      <sheetName val="9_9A14"/>
      <sheetName val="9_10A14"/>
      <sheetName val="9_11A14"/>
      <sheetName val="9_12A14"/>
      <sheetName val="1_1A14"/>
      <sheetName val="1_2A14"/>
      <sheetName val="1_3A14"/>
      <sheetName val="1_4A14"/>
      <sheetName val="2_1A14"/>
      <sheetName val="2_2A14"/>
      <sheetName val="2_3A14"/>
      <sheetName val="3_1A14"/>
      <sheetName val="3_2A14"/>
      <sheetName val="3_3A14"/>
      <sheetName val="4_1A14"/>
      <sheetName val="4_2A14"/>
      <sheetName val="4_3A14"/>
      <sheetName val="5_1A14"/>
      <sheetName val="5_2A14"/>
      <sheetName val="5_3A14"/>
      <sheetName val="6_1A14"/>
      <sheetName val="6_2A14"/>
      <sheetName val="6_3A14"/>
      <sheetName val="7_1A14"/>
      <sheetName val="7_2A14"/>
      <sheetName val="7_3A14"/>
      <sheetName val="8_1A14"/>
      <sheetName val="8_2A14"/>
      <sheetName val="Resumen_214"/>
      <sheetName val="Resumen_114"/>
      <sheetName val="9_143"/>
      <sheetName val="9_214"/>
      <sheetName val="9_314"/>
      <sheetName val="9_414"/>
      <sheetName val="9_514"/>
      <sheetName val="9_614"/>
      <sheetName val="9_714"/>
      <sheetName val="9_814"/>
      <sheetName val="9_914"/>
      <sheetName val="9_1014"/>
      <sheetName val="9_1115"/>
      <sheetName val="9_1214"/>
      <sheetName val="9_1314"/>
      <sheetName val="1_114"/>
      <sheetName val="1_214"/>
      <sheetName val="1_314"/>
      <sheetName val="2_114"/>
      <sheetName val="2_214"/>
      <sheetName val="2_314"/>
      <sheetName val="3_114"/>
      <sheetName val="3_214"/>
      <sheetName val="3_314"/>
      <sheetName val="4_114"/>
      <sheetName val="4_214"/>
      <sheetName val="4_314"/>
      <sheetName val="5_114"/>
      <sheetName val="5_214"/>
      <sheetName val="5_314"/>
      <sheetName val="6_014"/>
      <sheetName val="6_114"/>
      <sheetName val="6_214"/>
      <sheetName val="6_314"/>
      <sheetName val="7_114"/>
      <sheetName val="7_214"/>
      <sheetName val="7_314"/>
      <sheetName val="8_114"/>
      <sheetName val="8_214"/>
      <sheetName val="Piso_2-514"/>
      <sheetName val="Liebman_1342"/>
      <sheetName val="PROYECTOS_2015_1"/>
      <sheetName val="pu_Estructuras1"/>
      <sheetName val="P_U_1"/>
      <sheetName val="G_G_ESTRUC_1"/>
      <sheetName val="RESUMEN_CLIENTE1"/>
      <sheetName val="ANÁLISIS_GG1"/>
      <sheetName val="Formato_de_Pedido1"/>
      <sheetName val="Condiciones_Generales_de_Venta1"/>
      <sheetName val="Codigo_de_Diseño1"/>
      <sheetName val="Hoja_de_Recursos1"/>
      <sheetName val="Provisionales_1"/>
      <sheetName val="wagerate_by_craft1"/>
      <sheetName val="PPTO_1"/>
      <sheetName val="A_P_U1"/>
      <sheetName val="Columnas_de__Cerco1"/>
      <sheetName val="Losa_postensado_h=_0_201"/>
      <sheetName val="Base_de_Equipos1"/>
      <sheetName val="LOSA_DE_PISO_E=_01"/>
      <sheetName val="Columnas_1"/>
      <sheetName val="Muros_de_Cerco1"/>
      <sheetName val="Muros_de_Contencion1"/>
      <sheetName val="Muros_Pantalla_1"/>
      <sheetName val="Cimiento_Corrido1"/>
      <sheetName val="V_C_1"/>
      <sheetName val="Vigas_y_Cortes1"/>
      <sheetName val="Cimentacion_Armada1"/>
      <sheetName val="VIGAS_DE_AMARRE_Y_DINTELES1"/>
      <sheetName val="Relleno_Rampa1"/>
      <sheetName val="Viguetas_Firth1"/>
      <sheetName val="B__equipos1"/>
      <sheetName val="Pump_Calcs1"/>
      <sheetName val="Encofrado_BVR_Unispan26"/>
      <sheetName val="Equipo_de_apuntalemiento26"/>
      <sheetName val="Gastos_Generales_BVR26"/>
      <sheetName val="BVR_con_Efco26"/>
      <sheetName val="TIPO_CAMBIO25"/>
      <sheetName val="Tiraje_Mix25"/>
      <sheetName val="MAT_25"/>
      <sheetName val="CONDUCT_15"/>
      <sheetName val="conductores_volquetes15"/>
      <sheetName val="PLANILLAS_FORMATEADAS15"/>
      <sheetName val="CONTEO_DE_DATOS15"/>
      <sheetName val="RESUMEN_DE_PARTIDAS15"/>
      <sheetName val="9_1A15"/>
      <sheetName val="9_2A15"/>
      <sheetName val="9_3A15"/>
      <sheetName val="9_4A15"/>
      <sheetName val="9_5A15"/>
      <sheetName val="9_6A15"/>
      <sheetName val="9_7A15"/>
      <sheetName val="9_8A15"/>
      <sheetName val="9_9A15"/>
      <sheetName val="9_10A15"/>
      <sheetName val="9_11A15"/>
      <sheetName val="9_12A15"/>
      <sheetName val="1_1A15"/>
      <sheetName val="1_2A15"/>
      <sheetName val="1_3A15"/>
      <sheetName val="1_4A15"/>
      <sheetName val="2_1A15"/>
      <sheetName val="2_2A15"/>
      <sheetName val="2_3A15"/>
      <sheetName val="3_1A15"/>
      <sheetName val="3_2A15"/>
      <sheetName val="3_3A15"/>
      <sheetName val="4_1A15"/>
      <sheetName val="4_2A15"/>
      <sheetName val="4_3A15"/>
      <sheetName val="5_1A15"/>
      <sheetName val="5_2A15"/>
      <sheetName val="5_3A15"/>
      <sheetName val="6_1A15"/>
      <sheetName val="6_2A15"/>
      <sheetName val="6_3A15"/>
      <sheetName val="7_1A15"/>
      <sheetName val="7_2A15"/>
      <sheetName val="7_3A15"/>
      <sheetName val="8_1A15"/>
      <sheetName val="8_2A15"/>
      <sheetName val="Resumen_215"/>
      <sheetName val="Resumen_115"/>
      <sheetName val="9_144"/>
      <sheetName val="9_215"/>
      <sheetName val="9_315"/>
      <sheetName val="9_415"/>
      <sheetName val="9_515"/>
      <sheetName val="9_615"/>
      <sheetName val="9_715"/>
      <sheetName val="9_815"/>
      <sheetName val="9_915"/>
      <sheetName val="9_1015"/>
      <sheetName val="9_1116"/>
      <sheetName val="9_1215"/>
      <sheetName val="9_1315"/>
      <sheetName val="1_115"/>
      <sheetName val="1_215"/>
      <sheetName val="1_315"/>
      <sheetName val="2_115"/>
      <sheetName val="2_215"/>
      <sheetName val="2_315"/>
      <sheetName val="3_115"/>
      <sheetName val="3_215"/>
      <sheetName val="3_315"/>
      <sheetName val="4_115"/>
      <sheetName val="4_215"/>
      <sheetName val="4_315"/>
      <sheetName val="5_115"/>
      <sheetName val="5_215"/>
      <sheetName val="5_315"/>
      <sheetName val="6_015"/>
      <sheetName val="6_115"/>
      <sheetName val="6_215"/>
      <sheetName val="6_315"/>
      <sheetName val="7_115"/>
      <sheetName val="7_215"/>
      <sheetName val="7_315"/>
      <sheetName val="8_115"/>
      <sheetName val="8_215"/>
      <sheetName val="Piso_2-515"/>
      <sheetName val="Liebman_1343"/>
      <sheetName val="PROYECTOS_2015_2"/>
      <sheetName val="pu_Estructuras2"/>
      <sheetName val="P_U_2"/>
      <sheetName val="G_G_ESTRUC_2"/>
      <sheetName val="RESUMEN_CLIENTE2"/>
      <sheetName val="ANÁLISIS_GG2"/>
      <sheetName val="Formato_de_Pedido2"/>
      <sheetName val="Condiciones_Generales_de_Venta2"/>
      <sheetName val="Codigo_de_Diseño2"/>
      <sheetName val="Hoja_de_Recursos2"/>
      <sheetName val="Provisionales_2"/>
      <sheetName val="wagerate_by_craft2"/>
      <sheetName val="PPTO_2"/>
      <sheetName val="A_P_U2"/>
      <sheetName val="Columnas_de__Cerco2"/>
      <sheetName val="Losa_postensado_h=_0_202"/>
      <sheetName val="Base_de_Equipos2"/>
      <sheetName val="LOSA_DE_PISO_E=_02"/>
      <sheetName val="Columnas_2"/>
      <sheetName val="Muros_de_Cerco2"/>
      <sheetName val="Muros_de_Contencion2"/>
      <sheetName val="Muros_Pantalla_2"/>
      <sheetName val="Cimiento_Corrido2"/>
      <sheetName val="V_C_2"/>
      <sheetName val="Vigas_y_Cortes2"/>
      <sheetName val="Cimentacion_Armada2"/>
      <sheetName val="VIGAS_DE_AMARRE_Y_DINTELES2"/>
      <sheetName val="Relleno_Rampa2"/>
      <sheetName val="Viguetas_Firth2"/>
      <sheetName val="B__equipos2"/>
      <sheetName val="Pump_Calcs2"/>
      <sheetName val="Encofrado_BVR_Unispan28"/>
      <sheetName val="Equipo_de_apuntalemiento28"/>
      <sheetName val="Gastos_Generales_BVR28"/>
      <sheetName val="BVR_con_Efco28"/>
      <sheetName val="TIPO_CAMBIO27"/>
      <sheetName val="Tiraje_Mix27"/>
      <sheetName val="MAT_27"/>
      <sheetName val="CONDUCT_17"/>
      <sheetName val="conductores_volquetes17"/>
      <sheetName val="PLANILLAS_FORMATEADAS17"/>
      <sheetName val="CONTEO_DE_DATOS17"/>
      <sheetName val="RESUMEN_DE_PARTIDAS17"/>
      <sheetName val="9_1A17"/>
      <sheetName val="9_2A17"/>
      <sheetName val="9_3A17"/>
      <sheetName val="9_4A17"/>
      <sheetName val="9_5A17"/>
      <sheetName val="9_6A17"/>
      <sheetName val="9_7A17"/>
      <sheetName val="9_8A17"/>
      <sheetName val="9_9A17"/>
      <sheetName val="9_10A17"/>
      <sheetName val="9_11A17"/>
      <sheetName val="9_12A17"/>
      <sheetName val="1_1A17"/>
      <sheetName val="1_2A17"/>
      <sheetName val="1_3A17"/>
      <sheetName val="1_4A17"/>
      <sheetName val="2_1A17"/>
      <sheetName val="2_2A17"/>
      <sheetName val="2_3A17"/>
      <sheetName val="3_1A17"/>
      <sheetName val="3_2A17"/>
      <sheetName val="3_3A17"/>
      <sheetName val="4_1A17"/>
      <sheetName val="4_2A17"/>
      <sheetName val="4_3A17"/>
      <sheetName val="5_1A17"/>
      <sheetName val="5_2A17"/>
      <sheetName val="5_3A17"/>
      <sheetName val="6_1A17"/>
      <sheetName val="6_2A17"/>
      <sheetName val="6_3A17"/>
      <sheetName val="7_1A17"/>
      <sheetName val="7_2A17"/>
      <sheetName val="7_3A17"/>
      <sheetName val="8_1A17"/>
      <sheetName val="8_2A17"/>
      <sheetName val="Resumen_217"/>
      <sheetName val="Resumen_117"/>
      <sheetName val="9_146"/>
      <sheetName val="9_217"/>
      <sheetName val="9_317"/>
      <sheetName val="9_417"/>
      <sheetName val="9_517"/>
      <sheetName val="9_617"/>
      <sheetName val="9_717"/>
      <sheetName val="9_817"/>
      <sheetName val="9_917"/>
      <sheetName val="9_1017"/>
      <sheetName val="9_1118"/>
      <sheetName val="9_1217"/>
      <sheetName val="9_1317"/>
      <sheetName val="1_117"/>
      <sheetName val="1_217"/>
      <sheetName val="1_317"/>
      <sheetName val="2_117"/>
      <sheetName val="2_217"/>
      <sheetName val="2_317"/>
      <sheetName val="3_117"/>
      <sheetName val="3_217"/>
      <sheetName val="3_317"/>
      <sheetName val="4_117"/>
      <sheetName val="4_217"/>
      <sheetName val="4_317"/>
      <sheetName val="5_117"/>
      <sheetName val="5_217"/>
      <sheetName val="5_317"/>
      <sheetName val="6_017"/>
      <sheetName val="6_117"/>
      <sheetName val="6_217"/>
      <sheetName val="6_317"/>
      <sheetName val="7_117"/>
      <sheetName val="7_217"/>
      <sheetName val="7_317"/>
      <sheetName val="8_117"/>
      <sheetName val="8_217"/>
      <sheetName val="Piso_2-517"/>
      <sheetName val="Liebman_1345"/>
      <sheetName val="PROYECTOS_2015_4"/>
      <sheetName val="pu_Estructuras4"/>
      <sheetName val="P_U_4"/>
      <sheetName val="G_G_ESTRUC_4"/>
      <sheetName val="RESUMEN_CLIENTE4"/>
      <sheetName val="ANÁLISIS_GG4"/>
      <sheetName val="Formato_de_Pedido4"/>
      <sheetName val="Condiciones_Generales_de_Venta4"/>
      <sheetName val="Codigo_de_Diseño4"/>
      <sheetName val="Hoja_de_Recursos4"/>
      <sheetName val="Provisionales_4"/>
      <sheetName val="wagerate_by_craft4"/>
      <sheetName val="PPTO_4"/>
      <sheetName val="A_P_U4"/>
      <sheetName val="Columnas_de__Cerco4"/>
      <sheetName val="Losa_postensado_h=_0_204"/>
      <sheetName val="Base_de_Equipos4"/>
      <sheetName val="LOSA_DE_PISO_E=_04"/>
      <sheetName val="Columnas_4"/>
      <sheetName val="Muros_de_Cerco4"/>
      <sheetName val="Muros_de_Contencion4"/>
      <sheetName val="Muros_Pantalla_4"/>
      <sheetName val="Cimiento_Corrido4"/>
      <sheetName val="V_C_4"/>
      <sheetName val="Vigas_y_Cortes4"/>
      <sheetName val="Cimentacion_Armada4"/>
      <sheetName val="VIGAS_DE_AMARRE_Y_DINTELES4"/>
      <sheetName val="Relleno_Rampa4"/>
      <sheetName val="Viguetas_Firth4"/>
      <sheetName val="B__equipos4"/>
      <sheetName val="Pump_Calcs4"/>
      <sheetName val="Encofrado_BVR_Unispan27"/>
      <sheetName val="Equipo_de_apuntalemiento27"/>
      <sheetName val="Gastos_Generales_BVR27"/>
      <sheetName val="BVR_con_Efco27"/>
      <sheetName val="TIPO_CAMBIO26"/>
      <sheetName val="Tiraje_Mix26"/>
      <sheetName val="MAT_26"/>
      <sheetName val="CONDUCT_16"/>
      <sheetName val="conductores_volquetes16"/>
      <sheetName val="PLANILLAS_FORMATEADAS16"/>
      <sheetName val="CONTEO_DE_DATOS16"/>
      <sheetName val="RESUMEN_DE_PARTIDAS16"/>
      <sheetName val="9_1A16"/>
      <sheetName val="9_2A16"/>
      <sheetName val="9_3A16"/>
      <sheetName val="9_4A16"/>
      <sheetName val="9_5A16"/>
      <sheetName val="9_6A16"/>
      <sheetName val="9_7A16"/>
      <sheetName val="9_8A16"/>
      <sheetName val="9_9A16"/>
      <sheetName val="9_10A16"/>
      <sheetName val="9_11A16"/>
      <sheetName val="9_12A16"/>
      <sheetName val="1_1A16"/>
      <sheetName val="1_2A16"/>
      <sheetName val="1_3A16"/>
      <sheetName val="1_4A16"/>
      <sheetName val="2_1A16"/>
      <sheetName val="2_2A16"/>
      <sheetName val="2_3A16"/>
      <sheetName val="3_1A16"/>
      <sheetName val="3_2A16"/>
      <sheetName val="3_3A16"/>
      <sheetName val="4_1A16"/>
      <sheetName val="4_2A16"/>
      <sheetName val="4_3A16"/>
      <sheetName val="5_1A16"/>
      <sheetName val="5_2A16"/>
      <sheetName val="5_3A16"/>
      <sheetName val="6_1A16"/>
      <sheetName val="6_2A16"/>
      <sheetName val="6_3A16"/>
      <sheetName val="7_1A16"/>
      <sheetName val="7_2A16"/>
      <sheetName val="7_3A16"/>
      <sheetName val="8_1A16"/>
      <sheetName val="8_2A16"/>
      <sheetName val="Resumen_216"/>
      <sheetName val="Resumen_116"/>
      <sheetName val="9_145"/>
      <sheetName val="9_216"/>
      <sheetName val="9_316"/>
      <sheetName val="9_416"/>
      <sheetName val="9_516"/>
      <sheetName val="9_616"/>
      <sheetName val="9_716"/>
      <sheetName val="9_816"/>
      <sheetName val="9_916"/>
      <sheetName val="9_1016"/>
      <sheetName val="9_1117"/>
      <sheetName val="9_1216"/>
      <sheetName val="9_1316"/>
      <sheetName val="1_116"/>
      <sheetName val="1_216"/>
      <sheetName val="1_316"/>
      <sheetName val="2_116"/>
      <sheetName val="2_216"/>
      <sheetName val="2_316"/>
      <sheetName val="3_116"/>
      <sheetName val="3_216"/>
      <sheetName val="3_316"/>
      <sheetName val="4_116"/>
      <sheetName val="4_216"/>
      <sheetName val="4_316"/>
      <sheetName val="5_116"/>
      <sheetName val="5_216"/>
      <sheetName val="5_316"/>
      <sheetName val="6_016"/>
      <sheetName val="6_116"/>
      <sheetName val="6_216"/>
      <sheetName val="6_316"/>
      <sheetName val="7_116"/>
      <sheetName val="7_216"/>
      <sheetName val="7_316"/>
      <sheetName val="8_116"/>
      <sheetName val="8_216"/>
      <sheetName val="Piso_2-516"/>
      <sheetName val="Liebman_1344"/>
      <sheetName val="PROYECTOS_2015_3"/>
      <sheetName val="pu_Estructuras3"/>
      <sheetName val="P_U_3"/>
      <sheetName val="G_G_ESTRUC_3"/>
      <sheetName val="RESUMEN_CLIENTE3"/>
      <sheetName val="ANÁLISIS_GG3"/>
      <sheetName val="Formato_de_Pedido3"/>
      <sheetName val="Condiciones_Generales_de_Venta3"/>
      <sheetName val="Codigo_de_Diseño3"/>
      <sheetName val="Hoja_de_Recursos3"/>
      <sheetName val="Provisionales_3"/>
      <sheetName val="wagerate_by_craft3"/>
      <sheetName val="PPTO_3"/>
      <sheetName val="A_P_U3"/>
      <sheetName val="Columnas_de__Cerco3"/>
      <sheetName val="Losa_postensado_h=_0_203"/>
      <sheetName val="Base_de_Equipos3"/>
      <sheetName val="LOSA_DE_PISO_E=_03"/>
      <sheetName val="Columnas_3"/>
      <sheetName val="Muros_de_Cerco3"/>
      <sheetName val="Muros_de_Contencion3"/>
      <sheetName val="Muros_Pantalla_3"/>
      <sheetName val="Cimiento_Corrido3"/>
      <sheetName val="V_C_3"/>
      <sheetName val="Vigas_y_Cortes3"/>
      <sheetName val="Cimentacion_Armada3"/>
      <sheetName val="VIGAS_DE_AMARRE_Y_DINTELES3"/>
      <sheetName val="Relleno_Rampa3"/>
      <sheetName val="Viguetas_Firth3"/>
      <sheetName val="B__equipos3"/>
      <sheetName val="Pump_Calcs3"/>
      <sheetName val="Encofrado_BVR_Unispan30"/>
      <sheetName val="Equipo_de_apuntalemiento30"/>
      <sheetName val="Gastos_Generales_BVR30"/>
      <sheetName val="BVR_con_Efco30"/>
      <sheetName val="TIPO_CAMBIO29"/>
      <sheetName val="Tiraje_Mix29"/>
      <sheetName val="MAT_29"/>
      <sheetName val="CONDUCT_19"/>
      <sheetName val="conductores_volquetes19"/>
      <sheetName val="PLANILLAS_FORMATEADAS19"/>
      <sheetName val="CONTEO_DE_DATOS19"/>
      <sheetName val="RESUMEN_DE_PARTIDAS19"/>
      <sheetName val="9_1A19"/>
      <sheetName val="9_2A19"/>
      <sheetName val="9_3A19"/>
      <sheetName val="9_4A19"/>
      <sheetName val="9_5A19"/>
      <sheetName val="9_6A19"/>
      <sheetName val="9_7A19"/>
      <sheetName val="9_8A19"/>
      <sheetName val="9_9A19"/>
      <sheetName val="9_10A19"/>
      <sheetName val="9_11A19"/>
      <sheetName val="9_12A19"/>
      <sheetName val="1_1A19"/>
      <sheetName val="1_2A19"/>
      <sheetName val="1_3A19"/>
      <sheetName val="1_4A19"/>
      <sheetName val="2_1A19"/>
      <sheetName val="2_2A19"/>
      <sheetName val="2_3A19"/>
      <sheetName val="3_1A19"/>
      <sheetName val="3_2A19"/>
      <sheetName val="3_3A19"/>
      <sheetName val="4_1A19"/>
      <sheetName val="4_2A19"/>
      <sheetName val="4_3A19"/>
      <sheetName val="5_1A19"/>
      <sheetName val="5_2A19"/>
      <sheetName val="5_3A19"/>
      <sheetName val="6_1A19"/>
      <sheetName val="6_2A19"/>
      <sheetName val="6_3A19"/>
      <sheetName val="7_1A19"/>
      <sheetName val="7_2A19"/>
      <sheetName val="7_3A19"/>
      <sheetName val="8_1A19"/>
      <sheetName val="8_2A19"/>
      <sheetName val="Resumen_219"/>
      <sheetName val="Resumen_119"/>
      <sheetName val="9_148"/>
      <sheetName val="9_219"/>
      <sheetName val="9_319"/>
      <sheetName val="9_419"/>
      <sheetName val="9_519"/>
      <sheetName val="9_619"/>
      <sheetName val="9_719"/>
      <sheetName val="9_819"/>
      <sheetName val="9_919"/>
      <sheetName val="9_1019"/>
      <sheetName val="9_1120"/>
      <sheetName val="9_1219"/>
      <sheetName val="9_1319"/>
      <sheetName val="1_119"/>
      <sheetName val="1_219"/>
      <sheetName val="1_319"/>
      <sheetName val="2_119"/>
      <sheetName val="2_219"/>
      <sheetName val="2_319"/>
      <sheetName val="3_119"/>
      <sheetName val="3_219"/>
      <sheetName val="3_319"/>
      <sheetName val="4_119"/>
      <sheetName val="4_219"/>
      <sheetName val="4_319"/>
      <sheetName val="5_119"/>
      <sheetName val="5_219"/>
      <sheetName val="5_319"/>
      <sheetName val="6_019"/>
      <sheetName val="6_119"/>
      <sheetName val="6_219"/>
      <sheetName val="6_319"/>
      <sheetName val="7_119"/>
      <sheetName val="7_219"/>
      <sheetName val="7_319"/>
      <sheetName val="8_119"/>
      <sheetName val="8_219"/>
      <sheetName val="Piso_2-519"/>
      <sheetName val="Liebman_1347"/>
      <sheetName val="PROYECTOS_2015_6"/>
      <sheetName val="pu_Estructuras6"/>
      <sheetName val="P_U_6"/>
      <sheetName val="G_G_ESTRUC_6"/>
      <sheetName val="RESUMEN_CLIENTE6"/>
      <sheetName val="ANÁLISIS_GG6"/>
      <sheetName val="Formato_de_Pedido6"/>
      <sheetName val="Condiciones_Generales_de_Venta6"/>
      <sheetName val="Codigo_de_Diseño6"/>
      <sheetName val="Hoja_de_Recursos6"/>
      <sheetName val="Provisionales_6"/>
      <sheetName val="wagerate_by_craft6"/>
      <sheetName val="PPTO_6"/>
      <sheetName val="A_P_U6"/>
      <sheetName val="Columnas_de__Cerco6"/>
      <sheetName val="Losa_postensado_h=_0_206"/>
      <sheetName val="Base_de_Equipos6"/>
      <sheetName val="LOSA_DE_PISO_E=_06"/>
      <sheetName val="Columnas_6"/>
      <sheetName val="Muros_de_Cerco6"/>
      <sheetName val="Muros_de_Contencion6"/>
      <sheetName val="Muros_Pantalla_6"/>
      <sheetName val="Cimiento_Corrido6"/>
      <sheetName val="V_C_6"/>
      <sheetName val="Vigas_y_Cortes6"/>
      <sheetName val="Cimentacion_Armada6"/>
      <sheetName val="VIGAS_DE_AMARRE_Y_DINTELES6"/>
      <sheetName val="Relleno_Rampa6"/>
      <sheetName val="Viguetas_Firth6"/>
      <sheetName val="B__equipos6"/>
      <sheetName val="Pump_Calcs6"/>
      <sheetName val="Encofrado_BVR_Unispan31"/>
      <sheetName val="Equipo_de_apuntalemiento31"/>
      <sheetName val="Gastos_Generales_BVR31"/>
      <sheetName val="BVR_con_Efco31"/>
      <sheetName val="TIPO_CAMBIO30"/>
      <sheetName val="Tiraje_Mix30"/>
      <sheetName val="MAT_30"/>
      <sheetName val="CONDUCT_20"/>
      <sheetName val="conductores_volquetes20"/>
      <sheetName val="PLANILLAS_FORMATEADAS20"/>
      <sheetName val="CONTEO_DE_DATOS20"/>
      <sheetName val="RESUMEN_DE_PARTIDAS20"/>
      <sheetName val="9_1A20"/>
      <sheetName val="9_2A20"/>
      <sheetName val="9_3A20"/>
      <sheetName val="9_4A20"/>
      <sheetName val="9_5A20"/>
      <sheetName val="9_6A20"/>
      <sheetName val="9_7A20"/>
      <sheetName val="9_8A20"/>
      <sheetName val="9_9A20"/>
      <sheetName val="9_10A20"/>
      <sheetName val="9_11A20"/>
      <sheetName val="9_12A20"/>
      <sheetName val="1_1A20"/>
      <sheetName val="1_2A20"/>
      <sheetName val="1_3A20"/>
      <sheetName val="1_4A20"/>
      <sheetName val="2_1A20"/>
      <sheetName val="2_2A20"/>
      <sheetName val="2_3A20"/>
      <sheetName val="3_1A20"/>
      <sheetName val="3_2A20"/>
      <sheetName val="3_3A20"/>
      <sheetName val="4_1A20"/>
      <sheetName val="4_2A20"/>
      <sheetName val="4_3A20"/>
      <sheetName val="5_1A20"/>
      <sheetName val="5_2A20"/>
      <sheetName val="5_3A20"/>
      <sheetName val="6_1A20"/>
      <sheetName val="6_2A20"/>
      <sheetName val="6_3A20"/>
      <sheetName val="7_1A20"/>
      <sheetName val="7_2A20"/>
      <sheetName val="7_3A20"/>
      <sheetName val="8_1A20"/>
      <sheetName val="8_2A20"/>
      <sheetName val="Resumen_220"/>
      <sheetName val="Resumen_120"/>
      <sheetName val="9_149"/>
      <sheetName val="9_220"/>
      <sheetName val="9_320"/>
      <sheetName val="9_420"/>
      <sheetName val="9_520"/>
      <sheetName val="9_620"/>
      <sheetName val="9_720"/>
      <sheetName val="9_820"/>
      <sheetName val="9_920"/>
      <sheetName val="9_1020"/>
      <sheetName val="9_1121"/>
      <sheetName val="9_1220"/>
      <sheetName val="9_1320"/>
      <sheetName val="1_120"/>
      <sheetName val="1_220"/>
      <sheetName val="1_320"/>
      <sheetName val="2_120"/>
      <sheetName val="2_220"/>
      <sheetName val="2_320"/>
      <sheetName val="3_120"/>
      <sheetName val="3_220"/>
      <sheetName val="3_320"/>
      <sheetName val="4_120"/>
      <sheetName val="4_220"/>
      <sheetName val="4_320"/>
      <sheetName val="5_120"/>
      <sheetName val="5_220"/>
      <sheetName val="5_320"/>
      <sheetName val="6_020"/>
      <sheetName val="6_120"/>
      <sheetName val="6_220"/>
      <sheetName val="6_320"/>
      <sheetName val="7_120"/>
      <sheetName val="7_220"/>
      <sheetName val="7_320"/>
      <sheetName val="8_120"/>
      <sheetName val="8_220"/>
      <sheetName val="Piso_2-520"/>
      <sheetName val="Liebman_1348"/>
      <sheetName val="PROYECTOS_2015_7"/>
      <sheetName val="pu_Estructuras7"/>
      <sheetName val="P_U_7"/>
      <sheetName val="G_G_ESTRUC_7"/>
      <sheetName val="RESUMEN_CLIENTE7"/>
      <sheetName val="ANÁLISIS_GG7"/>
      <sheetName val="Formato_de_Pedido7"/>
      <sheetName val="Condiciones_Generales_de_Venta7"/>
      <sheetName val="Codigo_de_Diseño7"/>
      <sheetName val="Hoja_de_Recursos7"/>
      <sheetName val="Provisionales_7"/>
      <sheetName val="wagerate_by_craft7"/>
      <sheetName val="PPTO_7"/>
      <sheetName val="A_P_U7"/>
      <sheetName val="Columnas_de__Cerco7"/>
      <sheetName val="Losa_postensado_h=_0_207"/>
      <sheetName val="Base_de_Equipos7"/>
      <sheetName val="LOSA_DE_PISO_E=_07"/>
      <sheetName val="Columnas_7"/>
      <sheetName val="Muros_de_Cerco7"/>
      <sheetName val="Muros_de_Contencion7"/>
      <sheetName val="Muros_Pantalla_7"/>
      <sheetName val="Cimiento_Corrido7"/>
      <sheetName val="V_C_7"/>
      <sheetName val="Vigas_y_Cortes7"/>
      <sheetName val="Cimentacion_Armada7"/>
      <sheetName val="VIGAS_DE_AMARRE_Y_DINTELES7"/>
      <sheetName val="Relleno_Rampa7"/>
      <sheetName val="Viguetas_Firth7"/>
      <sheetName val="B__equipos7"/>
      <sheetName val="Pump_Calcs7"/>
      <sheetName val="Encofrado_BVR_Unispan32"/>
      <sheetName val="Equipo_de_apuntalemiento32"/>
      <sheetName val="Gastos_Generales_BVR32"/>
      <sheetName val="BVR_con_Efco32"/>
      <sheetName val="TIPO_CAMBIO31"/>
      <sheetName val="Tiraje_Mix31"/>
      <sheetName val="MAT_31"/>
      <sheetName val="CONDUCT_21"/>
      <sheetName val="conductores_volquetes21"/>
      <sheetName val="PLANILLAS_FORMATEADAS21"/>
      <sheetName val="CONTEO_DE_DATOS21"/>
      <sheetName val="RESUMEN_DE_PARTIDAS21"/>
      <sheetName val="9_1A21"/>
      <sheetName val="9_2A21"/>
      <sheetName val="9_3A21"/>
      <sheetName val="9_4A21"/>
      <sheetName val="9_5A21"/>
      <sheetName val="9_6A21"/>
      <sheetName val="9_7A21"/>
      <sheetName val="9_8A21"/>
      <sheetName val="9_9A21"/>
      <sheetName val="9_10A21"/>
      <sheetName val="9_11A21"/>
      <sheetName val="9_12A21"/>
      <sheetName val="1_1A21"/>
      <sheetName val="1_2A21"/>
      <sheetName val="1_3A21"/>
      <sheetName val="1_4A21"/>
      <sheetName val="2_1A21"/>
      <sheetName val="2_2A21"/>
      <sheetName val="2_3A21"/>
      <sheetName val="3_1A21"/>
      <sheetName val="3_2A21"/>
      <sheetName val="3_3A21"/>
      <sheetName val="4_1A21"/>
      <sheetName val="4_2A21"/>
      <sheetName val="4_3A21"/>
      <sheetName val="5_1A21"/>
      <sheetName val="5_2A21"/>
      <sheetName val="5_3A21"/>
      <sheetName val="6_1A21"/>
      <sheetName val="6_2A21"/>
      <sheetName val="6_3A21"/>
      <sheetName val="7_1A21"/>
      <sheetName val="7_2A21"/>
      <sheetName val="7_3A21"/>
      <sheetName val="8_1A21"/>
      <sheetName val="8_2A21"/>
      <sheetName val="Resumen_221"/>
      <sheetName val="Resumen_121"/>
      <sheetName val="9_150"/>
      <sheetName val="9_221"/>
      <sheetName val="9_321"/>
      <sheetName val="9_421"/>
      <sheetName val="9_521"/>
      <sheetName val="9_621"/>
      <sheetName val="9_721"/>
      <sheetName val="9_821"/>
      <sheetName val="9_921"/>
      <sheetName val="9_1021"/>
      <sheetName val="9_1122"/>
      <sheetName val="9_1221"/>
      <sheetName val="9_1321"/>
      <sheetName val="1_121"/>
      <sheetName val="1_221"/>
      <sheetName val="1_321"/>
      <sheetName val="2_121"/>
      <sheetName val="2_221"/>
      <sheetName val="2_321"/>
      <sheetName val="3_121"/>
      <sheetName val="3_221"/>
      <sheetName val="3_321"/>
      <sheetName val="4_121"/>
      <sheetName val="4_221"/>
      <sheetName val="4_321"/>
      <sheetName val="5_121"/>
      <sheetName val="5_221"/>
      <sheetName val="5_321"/>
      <sheetName val="6_021"/>
      <sheetName val="6_121"/>
      <sheetName val="6_221"/>
      <sheetName val="6_321"/>
      <sheetName val="7_121"/>
      <sheetName val="7_221"/>
      <sheetName val="7_321"/>
      <sheetName val="8_121"/>
      <sheetName val="8_221"/>
      <sheetName val="Piso_2-521"/>
      <sheetName val="Liebman_1349"/>
      <sheetName val="PROYECTOS_2015_8"/>
      <sheetName val="pu_Estructuras8"/>
      <sheetName val="P_U_8"/>
      <sheetName val="G_G_ESTRUC_8"/>
      <sheetName val="RESUMEN_CLIENTE8"/>
      <sheetName val="ANÁLISIS_GG8"/>
      <sheetName val="Formato_de_Pedido8"/>
      <sheetName val="Condiciones_Generales_de_Venta8"/>
      <sheetName val="Codigo_de_Diseño8"/>
      <sheetName val="Hoja_de_Recursos8"/>
      <sheetName val="Provisionales_8"/>
      <sheetName val="wagerate_by_craft8"/>
      <sheetName val="PPTO_8"/>
      <sheetName val="A_P_U8"/>
      <sheetName val="Columnas_de__Cerco8"/>
      <sheetName val="Losa_postensado_h=_0_208"/>
      <sheetName val="Base_de_Equipos8"/>
      <sheetName val="LOSA_DE_PISO_E=_08"/>
      <sheetName val="Columnas_8"/>
      <sheetName val="Muros_de_Cerco8"/>
      <sheetName val="Muros_de_Contencion8"/>
      <sheetName val="Muros_Pantalla_8"/>
      <sheetName val="Cimiento_Corrido8"/>
      <sheetName val="V_C_8"/>
      <sheetName val="Vigas_y_Cortes8"/>
      <sheetName val="Cimentacion_Armada8"/>
      <sheetName val="VIGAS_DE_AMARRE_Y_DINTELES8"/>
      <sheetName val="Relleno_Rampa8"/>
      <sheetName val="Viguetas_Firth8"/>
      <sheetName val="B__equipos8"/>
      <sheetName val="Pump_Calcs8"/>
      <sheetName val="Encofrado_BVR_Unispan33"/>
      <sheetName val="Equipo_de_apuntalemiento33"/>
      <sheetName val="Gastos_Generales_BVR33"/>
      <sheetName val="BVR_con_Efco33"/>
      <sheetName val="TIPO_CAMBIO32"/>
      <sheetName val="Tiraje_Mix32"/>
      <sheetName val="MAT_32"/>
      <sheetName val="CONDUCT_22"/>
      <sheetName val="conductores_volquetes22"/>
      <sheetName val="PLANILLAS_FORMATEADAS22"/>
      <sheetName val="CONTEO_DE_DATOS22"/>
      <sheetName val="RESUMEN_DE_PARTIDAS22"/>
      <sheetName val="9_1A22"/>
      <sheetName val="9_2A22"/>
      <sheetName val="9_3A22"/>
      <sheetName val="9_4A22"/>
      <sheetName val="9_5A22"/>
      <sheetName val="9_6A22"/>
      <sheetName val="9_7A22"/>
      <sheetName val="9_8A22"/>
      <sheetName val="9_9A22"/>
      <sheetName val="9_10A22"/>
      <sheetName val="9_11A22"/>
      <sheetName val="9_12A22"/>
      <sheetName val="1_1A22"/>
      <sheetName val="1_2A22"/>
      <sheetName val="1_3A22"/>
      <sheetName val="1_4A22"/>
      <sheetName val="2_1A22"/>
      <sheetName val="2_2A22"/>
      <sheetName val="2_3A22"/>
      <sheetName val="3_1A22"/>
      <sheetName val="3_2A22"/>
      <sheetName val="3_3A22"/>
      <sheetName val="4_1A22"/>
      <sheetName val="4_2A22"/>
      <sheetName val="4_3A22"/>
      <sheetName val="5_1A22"/>
      <sheetName val="5_2A22"/>
      <sheetName val="5_3A22"/>
      <sheetName val="6_1A22"/>
      <sheetName val="6_2A22"/>
      <sheetName val="6_3A22"/>
      <sheetName val="7_1A22"/>
      <sheetName val="7_2A22"/>
      <sheetName val="7_3A22"/>
      <sheetName val="8_1A22"/>
      <sheetName val="8_2A22"/>
      <sheetName val="Resumen_222"/>
      <sheetName val="Resumen_122"/>
      <sheetName val="9_151"/>
      <sheetName val="9_222"/>
      <sheetName val="9_322"/>
      <sheetName val="9_422"/>
      <sheetName val="9_522"/>
      <sheetName val="9_622"/>
      <sheetName val="9_722"/>
      <sheetName val="9_822"/>
      <sheetName val="9_922"/>
      <sheetName val="9_1022"/>
      <sheetName val="9_1123"/>
      <sheetName val="9_1222"/>
      <sheetName val="9_1322"/>
      <sheetName val="1_122"/>
      <sheetName val="1_222"/>
      <sheetName val="1_322"/>
      <sheetName val="2_122"/>
      <sheetName val="2_222"/>
      <sheetName val="2_322"/>
      <sheetName val="3_122"/>
      <sheetName val="3_222"/>
      <sheetName val="3_322"/>
      <sheetName val="4_122"/>
      <sheetName val="4_222"/>
      <sheetName val="4_322"/>
      <sheetName val="5_122"/>
      <sheetName val="5_222"/>
      <sheetName val="5_322"/>
      <sheetName val="6_022"/>
      <sheetName val="6_122"/>
      <sheetName val="6_222"/>
      <sheetName val="6_322"/>
      <sheetName val="7_122"/>
      <sheetName val="7_222"/>
      <sheetName val="7_322"/>
      <sheetName val="8_122"/>
      <sheetName val="8_222"/>
      <sheetName val="Piso_2-522"/>
      <sheetName val="Liebman_13410"/>
      <sheetName val="PROYECTOS_2015_9"/>
      <sheetName val="pu_Estructuras9"/>
      <sheetName val="P_U_9"/>
      <sheetName val="G_G_ESTRUC_9"/>
      <sheetName val="RESUMEN_CLIENTE9"/>
      <sheetName val="ANÁLISIS_GG9"/>
      <sheetName val="Formato_de_Pedido9"/>
      <sheetName val="Condiciones_Generales_de_Venta9"/>
      <sheetName val="Codigo_de_Diseño9"/>
      <sheetName val="Hoja_de_Recursos9"/>
      <sheetName val="Provisionales_9"/>
      <sheetName val="wagerate_by_craft9"/>
      <sheetName val="PPTO_9"/>
      <sheetName val="A_P_U9"/>
      <sheetName val="Columnas_de__Cerco9"/>
      <sheetName val="Losa_postensado_h=_0_209"/>
      <sheetName val="Base_de_Equipos9"/>
      <sheetName val="LOSA_DE_PISO_E=_09"/>
      <sheetName val="Columnas_9"/>
      <sheetName val="Muros_de_Cerco9"/>
      <sheetName val="Muros_de_Contencion9"/>
      <sheetName val="Muros_Pantalla_9"/>
      <sheetName val="Cimiento_Corrido9"/>
      <sheetName val="V_C_9"/>
      <sheetName val="Vigas_y_Cortes9"/>
      <sheetName val="Cimentacion_Armada9"/>
      <sheetName val="VIGAS_DE_AMARRE_Y_DINTELES9"/>
      <sheetName val="Relleno_Rampa9"/>
      <sheetName val="Viguetas_Firth9"/>
      <sheetName val="B__equipos9"/>
      <sheetName val="Pump_Calcs9"/>
      <sheetName val="Encofrado_BVR_Unispan35"/>
      <sheetName val="Equipo_de_apuntalemiento35"/>
      <sheetName val="Gastos_Generales_BVR35"/>
      <sheetName val="BVR_con_Efco35"/>
      <sheetName val="TIPO_CAMBIO34"/>
      <sheetName val="Tiraje_Mix34"/>
      <sheetName val="MAT_34"/>
      <sheetName val="CONDUCT_24"/>
      <sheetName val="conductores_volquetes24"/>
      <sheetName val="PLANILLAS_FORMATEADAS24"/>
      <sheetName val="CONTEO_DE_DATOS24"/>
      <sheetName val="RESUMEN_DE_PARTIDAS24"/>
      <sheetName val="9_1A24"/>
      <sheetName val="9_2A24"/>
      <sheetName val="9_3A24"/>
      <sheetName val="9_4A24"/>
      <sheetName val="9_5A24"/>
      <sheetName val="9_6A24"/>
      <sheetName val="9_7A24"/>
      <sheetName val="9_8A24"/>
      <sheetName val="9_9A24"/>
      <sheetName val="9_10A24"/>
      <sheetName val="9_11A24"/>
      <sheetName val="9_12A24"/>
      <sheetName val="1_1A24"/>
      <sheetName val="1_2A24"/>
      <sheetName val="1_3A24"/>
      <sheetName val="1_4A24"/>
      <sheetName val="2_1A24"/>
      <sheetName val="2_2A24"/>
      <sheetName val="2_3A24"/>
      <sheetName val="3_1A24"/>
      <sheetName val="3_2A24"/>
      <sheetName val="3_3A24"/>
      <sheetName val="4_1A24"/>
      <sheetName val="4_2A24"/>
      <sheetName val="4_3A24"/>
      <sheetName val="5_1A24"/>
      <sheetName val="5_2A24"/>
      <sheetName val="5_3A24"/>
      <sheetName val="6_1A24"/>
      <sheetName val="6_2A24"/>
      <sheetName val="6_3A24"/>
      <sheetName val="7_1A24"/>
      <sheetName val="7_2A24"/>
      <sheetName val="7_3A24"/>
      <sheetName val="8_1A24"/>
      <sheetName val="8_2A24"/>
      <sheetName val="Resumen_224"/>
      <sheetName val="Resumen_124"/>
      <sheetName val="9_153"/>
      <sheetName val="9_224"/>
      <sheetName val="9_324"/>
      <sheetName val="9_424"/>
      <sheetName val="9_524"/>
      <sheetName val="9_624"/>
      <sheetName val="9_724"/>
      <sheetName val="9_824"/>
      <sheetName val="9_924"/>
      <sheetName val="9_1024"/>
      <sheetName val="9_1125"/>
      <sheetName val="9_1224"/>
      <sheetName val="9_1324"/>
      <sheetName val="1_124"/>
      <sheetName val="1_224"/>
      <sheetName val="1_324"/>
      <sheetName val="2_124"/>
      <sheetName val="2_224"/>
      <sheetName val="2_324"/>
      <sheetName val="3_124"/>
      <sheetName val="3_224"/>
      <sheetName val="3_324"/>
      <sheetName val="4_124"/>
      <sheetName val="4_224"/>
      <sheetName val="4_324"/>
      <sheetName val="5_124"/>
      <sheetName val="5_224"/>
      <sheetName val="5_324"/>
      <sheetName val="6_024"/>
      <sheetName val="6_124"/>
      <sheetName val="6_224"/>
      <sheetName val="6_324"/>
      <sheetName val="7_124"/>
      <sheetName val="7_224"/>
      <sheetName val="7_324"/>
      <sheetName val="8_124"/>
      <sheetName val="8_224"/>
      <sheetName val="Piso_2-524"/>
      <sheetName val="Liebman_13412"/>
      <sheetName val="PROYECTOS_2015_11"/>
      <sheetName val="pu_Estructuras11"/>
      <sheetName val="P_U_11"/>
      <sheetName val="G_G_ESTRUC_11"/>
      <sheetName val="RESUMEN_CLIENTE11"/>
      <sheetName val="ANÁLISIS_GG11"/>
      <sheetName val="Formato_de_Pedido11"/>
      <sheetName val="Condiciones_Generales_de_Vent11"/>
      <sheetName val="Codigo_de_Diseño11"/>
      <sheetName val="Hoja_de_Recursos11"/>
      <sheetName val="Provisionales_11"/>
      <sheetName val="wagerate_by_craft11"/>
      <sheetName val="PPTO_11"/>
      <sheetName val="A_P_U11"/>
      <sheetName val="Columnas_de__Cerco11"/>
      <sheetName val="Losa_postensado_h=_0_2011"/>
      <sheetName val="Base_de_Equipos11"/>
      <sheetName val="LOSA_DE_PISO_E=_011"/>
      <sheetName val="Columnas_11"/>
      <sheetName val="Muros_de_Cerco11"/>
      <sheetName val="Muros_de_Contencion11"/>
      <sheetName val="Muros_Pantalla_11"/>
      <sheetName val="Cimiento_Corrido11"/>
      <sheetName val="V_C_11"/>
      <sheetName val="Vigas_y_Cortes11"/>
      <sheetName val="Cimentacion_Armada11"/>
      <sheetName val="VIGAS_DE_AMARRE_Y_DINTELES11"/>
      <sheetName val="Relleno_Rampa11"/>
      <sheetName val="Viguetas_Firth11"/>
      <sheetName val="B__equipos11"/>
      <sheetName val="Pump_Calcs11"/>
      <sheetName val="Sol_Val"/>
      <sheetName val="Res_Val"/>
      <sheetName val="OBRAS_PROV__Y_PRELIM_"/>
      <sheetName val="EST_ESCALERAS"/>
      <sheetName val="PC-19053_RP_PURUCHUCO"/>
      <sheetName val="Encofrado_BVR_Unispan34"/>
      <sheetName val="Equipo_de_apuntalemiento34"/>
      <sheetName val="Gastos_Generales_BVR34"/>
      <sheetName val="BVR_con_Efco34"/>
      <sheetName val="TIPO_CAMBIO33"/>
      <sheetName val="Tiraje_Mix33"/>
      <sheetName val="MAT_33"/>
      <sheetName val="CONDUCT_23"/>
      <sheetName val="conductores_volquetes23"/>
      <sheetName val="PLANILLAS_FORMATEADAS23"/>
      <sheetName val="CONTEO_DE_DATOS23"/>
      <sheetName val="RESUMEN_DE_PARTIDAS23"/>
      <sheetName val="9_1A23"/>
      <sheetName val="9_2A23"/>
      <sheetName val="9_3A23"/>
      <sheetName val="9_4A23"/>
      <sheetName val="9_5A23"/>
      <sheetName val="9_6A23"/>
      <sheetName val="9_7A23"/>
      <sheetName val="9_8A23"/>
      <sheetName val="9_9A23"/>
      <sheetName val="9_10A23"/>
      <sheetName val="9_11A23"/>
      <sheetName val="9_12A23"/>
      <sheetName val="1_1A23"/>
      <sheetName val="1_2A23"/>
      <sheetName val="1_3A23"/>
      <sheetName val="1_4A23"/>
      <sheetName val="2_1A23"/>
      <sheetName val="2_2A23"/>
      <sheetName val="2_3A23"/>
      <sheetName val="3_1A23"/>
      <sheetName val="3_2A23"/>
      <sheetName val="3_3A23"/>
      <sheetName val="4_1A23"/>
      <sheetName val="4_2A23"/>
      <sheetName val="4_3A23"/>
      <sheetName val="5_1A23"/>
      <sheetName val="5_2A23"/>
      <sheetName val="5_3A23"/>
      <sheetName val="6_1A23"/>
      <sheetName val="6_2A23"/>
      <sheetName val="6_3A23"/>
      <sheetName val="7_1A23"/>
      <sheetName val="7_2A23"/>
      <sheetName val="7_3A23"/>
      <sheetName val="8_1A23"/>
      <sheetName val="8_2A23"/>
      <sheetName val="Resumen_223"/>
      <sheetName val="Resumen_123"/>
      <sheetName val="9_152"/>
      <sheetName val="9_223"/>
      <sheetName val="9_323"/>
      <sheetName val="9_423"/>
      <sheetName val="9_523"/>
      <sheetName val="9_623"/>
      <sheetName val="9_723"/>
      <sheetName val="9_823"/>
      <sheetName val="9_923"/>
      <sheetName val="9_1023"/>
      <sheetName val="9_1124"/>
      <sheetName val="9_1223"/>
      <sheetName val="9_1323"/>
      <sheetName val="1_123"/>
      <sheetName val="1_223"/>
      <sheetName val="1_323"/>
      <sheetName val="2_123"/>
      <sheetName val="2_223"/>
      <sheetName val="2_323"/>
      <sheetName val="3_123"/>
      <sheetName val="3_223"/>
      <sheetName val="3_323"/>
      <sheetName val="4_123"/>
      <sheetName val="4_223"/>
      <sheetName val="4_323"/>
      <sheetName val="5_123"/>
      <sheetName val="5_223"/>
      <sheetName val="5_323"/>
      <sheetName val="6_023"/>
      <sheetName val="6_123"/>
      <sheetName val="6_223"/>
      <sheetName val="6_323"/>
      <sheetName val="7_123"/>
      <sheetName val="7_223"/>
      <sheetName val="7_323"/>
      <sheetName val="8_123"/>
      <sheetName val="8_223"/>
      <sheetName val="Piso_2-523"/>
      <sheetName val="Liebman_13411"/>
      <sheetName val="PROYECTOS_2015_10"/>
      <sheetName val="pu_Estructuras10"/>
      <sheetName val="P_U_10"/>
      <sheetName val="G_G_ESTRUC_10"/>
      <sheetName val="RESUMEN_CLIENTE10"/>
      <sheetName val="ANÁLISIS_GG10"/>
      <sheetName val="Formato_de_Pedido10"/>
      <sheetName val="Condiciones_Generales_de_Vent10"/>
      <sheetName val="Codigo_de_Diseño10"/>
      <sheetName val="Hoja_de_Recursos10"/>
      <sheetName val="Provisionales_10"/>
      <sheetName val="wagerate_by_craft10"/>
      <sheetName val="PPTO_10"/>
      <sheetName val="A_P_U10"/>
      <sheetName val="Columnas_de__Cerco10"/>
      <sheetName val="Losa_postensado_h=_0_2010"/>
      <sheetName val="Base_de_Equipos10"/>
      <sheetName val="LOSA_DE_PISO_E=_010"/>
      <sheetName val="Columnas_10"/>
      <sheetName val="Muros_de_Cerco10"/>
      <sheetName val="Muros_de_Contencion10"/>
      <sheetName val="Muros_Pantalla_10"/>
      <sheetName val="Cimiento_Corrido10"/>
      <sheetName val="V_C_10"/>
      <sheetName val="Vigas_y_Cortes10"/>
      <sheetName val="Cimentacion_Armada10"/>
      <sheetName val="VIGAS_DE_AMARRE_Y_DINTELES10"/>
      <sheetName val="Relleno_Rampa10"/>
      <sheetName val="Viguetas_Firth10"/>
      <sheetName val="B__equipos10"/>
      <sheetName val="Pump_Calcs10"/>
      <sheetName val="Encofrado_BVR_Unispan36"/>
      <sheetName val="Equipo_de_apuntalemiento36"/>
      <sheetName val="Gastos_Generales_BVR36"/>
      <sheetName val="BVR_con_Efco36"/>
      <sheetName val="TIPO_CAMBIO35"/>
      <sheetName val="Tiraje_Mix35"/>
      <sheetName val="MAT_35"/>
      <sheetName val="CONDUCT_25"/>
      <sheetName val="conductores_volquetes25"/>
      <sheetName val="PLANILLAS_FORMATEADAS25"/>
      <sheetName val="CONTEO_DE_DATOS25"/>
      <sheetName val="RESUMEN_DE_PARTIDAS25"/>
      <sheetName val="9_1A25"/>
      <sheetName val="9_2A25"/>
      <sheetName val="9_3A25"/>
      <sheetName val="9_4A25"/>
      <sheetName val="9_5A25"/>
      <sheetName val="9_6A25"/>
      <sheetName val="9_7A25"/>
      <sheetName val="9_8A25"/>
      <sheetName val="9_9A25"/>
      <sheetName val="9_10A25"/>
      <sheetName val="9_11A25"/>
      <sheetName val="9_12A25"/>
      <sheetName val="1_1A25"/>
      <sheetName val="1_2A25"/>
      <sheetName val="1_3A25"/>
      <sheetName val="1_4A25"/>
      <sheetName val="2_1A25"/>
      <sheetName val="2_2A25"/>
      <sheetName val="2_3A25"/>
      <sheetName val="3_1A25"/>
      <sheetName val="3_2A25"/>
      <sheetName val="3_3A25"/>
      <sheetName val="4_1A25"/>
      <sheetName val="4_2A25"/>
      <sheetName val="4_3A25"/>
      <sheetName val="5_1A25"/>
      <sheetName val="5_2A25"/>
      <sheetName val="5_3A25"/>
      <sheetName val="6_1A25"/>
      <sheetName val="6_2A25"/>
      <sheetName val="6_3A25"/>
      <sheetName val="7_1A25"/>
      <sheetName val="7_2A25"/>
      <sheetName val="7_3A25"/>
      <sheetName val="8_1A25"/>
      <sheetName val="8_2A25"/>
      <sheetName val="Resumen_225"/>
      <sheetName val="Resumen_125"/>
      <sheetName val="9_154"/>
      <sheetName val="9_225"/>
      <sheetName val="9_325"/>
      <sheetName val="9_425"/>
      <sheetName val="9_525"/>
      <sheetName val="9_625"/>
      <sheetName val="9_725"/>
      <sheetName val="9_825"/>
      <sheetName val="9_925"/>
      <sheetName val="9_1025"/>
      <sheetName val="9_1126"/>
      <sheetName val="9_1225"/>
      <sheetName val="9_1325"/>
      <sheetName val="1_125"/>
      <sheetName val="1_225"/>
      <sheetName val="1_325"/>
      <sheetName val="2_125"/>
      <sheetName val="2_225"/>
      <sheetName val="2_325"/>
      <sheetName val="3_125"/>
      <sheetName val="3_225"/>
      <sheetName val="3_325"/>
      <sheetName val="4_125"/>
      <sheetName val="4_225"/>
      <sheetName val="4_325"/>
      <sheetName val="5_125"/>
      <sheetName val="5_225"/>
      <sheetName val="5_325"/>
      <sheetName val="6_025"/>
      <sheetName val="6_125"/>
      <sheetName val="6_225"/>
      <sheetName val="6_325"/>
      <sheetName val="7_125"/>
      <sheetName val="7_225"/>
      <sheetName val="7_325"/>
      <sheetName val="8_125"/>
      <sheetName val="8_225"/>
      <sheetName val="Piso_2-525"/>
      <sheetName val="Liebman_13413"/>
      <sheetName val="PROYECTOS_2015_12"/>
      <sheetName val="pu_Estructuras12"/>
      <sheetName val="P_U_12"/>
      <sheetName val="G_G_ESTRUC_12"/>
      <sheetName val="RESUMEN_CLIENTE12"/>
      <sheetName val="ANÁLISIS_GG12"/>
      <sheetName val="Formato_de_Pedido12"/>
      <sheetName val="Condiciones_Generales_de_Vent12"/>
      <sheetName val="Codigo_de_Diseño12"/>
      <sheetName val="Hoja_de_Recursos12"/>
      <sheetName val="Provisionales_12"/>
      <sheetName val="wagerate_by_craft12"/>
      <sheetName val="PPTO_12"/>
      <sheetName val="A_P_U12"/>
      <sheetName val="Columnas_de__Cerco12"/>
      <sheetName val="Losa_postensado_h=_0_2012"/>
      <sheetName val="Base_de_Equipos12"/>
      <sheetName val="LOSA_DE_PISO_E=_012"/>
      <sheetName val="Columnas_12"/>
      <sheetName val="Muros_de_Cerco12"/>
      <sheetName val="Muros_de_Contencion12"/>
      <sheetName val="Muros_Pantalla_12"/>
      <sheetName val="Cimiento_Corrido12"/>
      <sheetName val="V_C_12"/>
      <sheetName val="Vigas_y_Cortes12"/>
      <sheetName val="Cimentacion_Armada12"/>
      <sheetName val="VIGAS_DE_AMARRE_Y_DINTELES12"/>
      <sheetName val="Relleno_Rampa12"/>
      <sheetName val="Viguetas_Firth12"/>
      <sheetName val="B__equipos12"/>
      <sheetName val="Pump_Calcs12"/>
      <sheetName val="Sol_Val1"/>
      <sheetName val="Res_Val1"/>
      <sheetName val="OBRAS_PROV__Y_PRELIM_1"/>
      <sheetName val="EST_ESCALERAS1"/>
      <sheetName val="PC-19053_RP_PURUCHUCO1"/>
      <sheetName val="Encofrado_BVR_Unispan37"/>
      <sheetName val="Equipo_de_apuntalemiento37"/>
      <sheetName val="Gastos_Generales_BVR37"/>
      <sheetName val="BVR_con_Efco37"/>
      <sheetName val="TIPO_CAMBIO36"/>
      <sheetName val="Tiraje_Mix36"/>
      <sheetName val="MAT_36"/>
      <sheetName val="CONDUCT_26"/>
      <sheetName val="conductores_volquetes26"/>
      <sheetName val="PLANILLAS_FORMATEADAS26"/>
      <sheetName val="CONTEO_DE_DATOS26"/>
      <sheetName val="RESUMEN_DE_PARTIDAS26"/>
      <sheetName val="9_1A26"/>
      <sheetName val="9_2A26"/>
      <sheetName val="9_3A26"/>
      <sheetName val="9_4A26"/>
      <sheetName val="9_5A26"/>
      <sheetName val="9_6A26"/>
      <sheetName val="9_7A26"/>
      <sheetName val="9_8A26"/>
      <sheetName val="9_9A26"/>
      <sheetName val="9_10A26"/>
      <sheetName val="9_11A26"/>
      <sheetName val="9_12A26"/>
      <sheetName val="1_1A26"/>
      <sheetName val="1_2A26"/>
      <sheetName val="1_3A26"/>
      <sheetName val="1_4A26"/>
      <sheetName val="2_1A26"/>
      <sheetName val="2_2A26"/>
      <sheetName val="2_3A26"/>
      <sheetName val="3_1A26"/>
      <sheetName val="3_2A26"/>
      <sheetName val="3_3A26"/>
      <sheetName val="4_1A26"/>
      <sheetName val="4_2A26"/>
      <sheetName val="4_3A26"/>
      <sheetName val="5_1A26"/>
      <sheetName val="5_2A26"/>
      <sheetName val="5_3A26"/>
      <sheetName val="6_1A26"/>
      <sheetName val="6_2A26"/>
      <sheetName val="6_3A26"/>
      <sheetName val="7_1A26"/>
      <sheetName val="7_2A26"/>
      <sheetName val="7_3A26"/>
      <sheetName val="8_1A26"/>
      <sheetName val="8_2A26"/>
      <sheetName val="Resumen_226"/>
      <sheetName val="Resumen_126"/>
      <sheetName val="9_155"/>
      <sheetName val="9_226"/>
      <sheetName val="9_326"/>
      <sheetName val="9_426"/>
      <sheetName val="9_526"/>
      <sheetName val="9_626"/>
      <sheetName val="9_726"/>
      <sheetName val="9_826"/>
      <sheetName val="9_926"/>
      <sheetName val="9_1026"/>
      <sheetName val="9_1127"/>
      <sheetName val="9_1226"/>
      <sheetName val="9_1326"/>
      <sheetName val="1_126"/>
      <sheetName val="1_226"/>
      <sheetName val="1_326"/>
      <sheetName val="2_126"/>
      <sheetName val="2_226"/>
      <sheetName val="2_326"/>
      <sheetName val="3_126"/>
      <sheetName val="3_226"/>
      <sheetName val="3_326"/>
      <sheetName val="4_126"/>
      <sheetName val="4_226"/>
      <sheetName val="4_326"/>
      <sheetName val="5_126"/>
      <sheetName val="5_226"/>
      <sheetName val="5_326"/>
      <sheetName val="6_026"/>
      <sheetName val="6_126"/>
      <sheetName val="6_226"/>
      <sheetName val="6_326"/>
      <sheetName val="7_126"/>
      <sheetName val="7_226"/>
      <sheetName val="7_326"/>
      <sheetName val="8_126"/>
      <sheetName val="8_226"/>
      <sheetName val="Piso_2-526"/>
      <sheetName val="Liebman_13414"/>
      <sheetName val="PROYECTOS_2015_13"/>
      <sheetName val="pu_Estructuras13"/>
      <sheetName val="P_U_13"/>
      <sheetName val="G_G_ESTRUC_13"/>
      <sheetName val="RESUMEN_CLIENTE13"/>
      <sheetName val="ANÁLISIS_GG13"/>
      <sheetName val="Formato_de_Pedido13"/>
      <sheetName val="Condiciones_Generales_de_Vent13"/>
      <sheetName val="Codigo_de_Diseño13"/>
      <sheetName val="Hoja_de_Recursos13"/>
      <sheetName val="Provisionales_13"/>
      <sheetName val="wagerate_by_craft13"/>
      <sheetName val="PPTO_13"/>
      <sheetName val="A_P_U13"/>
      <sheetName val="Columnas_de__Cerco13"/>
      <sheetName val="Losa_postensado_h=_0_2013"/>
      <sheetName val="Base_de_Equipos13"/>
      <sheetName val="LOSA_DE_PISO_E=_013"/>
      <sheetName val="Columnas_13"/>
      <sheetName val="Muros_de_Cerco13"/>
      <sheetName val="Muros_de_Contencion13"/>
      <sheetName val="Muros_Pantalla_13"/>
      <sheetName val="Cimiento_Corrido13"/>
      <sheetName val="V_C_13"/>
      <sheetName val="Vigas_y_Cortes13"/>
      <sheetName val="Cimentacion_Armada13"/>
      <sheetName val="VIGAS_DE_AMARRE_Y_DINTELES13"/>
      <sheetName val="Relleno_Rampa13"/>
      <sheetName val="Viguetas_Firth13"/>
      <sheetName val="B__equipos13"/>
      <sheetName val="Pump_Calcs13"/>
      <sheetName val="A"/>
      <sheetName val="f-05"/>
      <sheetName val="CRONO"/>
      <sheetName val="Data"/>
      <sheetName val="PreED"/>
      <sheetName val="MATER_CONCENTR_CBV99"/>
      <sheetName val="COSTO-MANO-OBRA-_CBV99"/>
      <sheetName val="MATER_CBV2000"/>
      <sheetName val="DISTR.MANT.ELECTRICA"/>
      <sheetName val="DOTACION_CBV99"/>
      <sheetName val="Inversiones"/>
      <sheetName val="Programa Producción"/>
      <sheetName val="Desarrollo"/>
      <sheetName val="Leyes"/>
      <sheetName val="BASE DE DATOS"/>
      <sheetName val="SIN IGV GR (2)"/>
      <sheetName val="ANALISIS ALQUILER FERREYROS"/>
      <sheetName val="Encofrado_BVR_Unispan39"/>
      <sheetName val="Equipo_de_apuntalemiento39"/>
      <sheetName val="Gastos_Generales_BVR39"/>
      <sheetName val="BVR_con_Efco39"/>
      <sheetName val="TIPO_CAMBIO38"/>
      <sheetName val="Tiraje_Mix38"/>
      <sheetName val="MAT_38"/>
      <sheetName val="CONDUCT_28"/>
      <sheetName val="conductores_volquetes28"/>
      <sheetName val="PLANILLAS_FORMATEADAS28"/>
      <sheetName val="CONTEO_DE_DATOS28"/>
      <sheetName val="RESUMEN_DE_PARTIDAS28"/>
      <sheetName val="Piso_2-528"/>
      <sheetName val="9_1A28"/>
      <sheetName val="9_2A28"/>
      <sheetName val="9_3A28"/>
      <sheetName val="9_4A28"/>
      <sheetName val="9_5A28"/>
      <sheetName val="9_6A28"/>
      <sheetName val="9_7A28"/>
      <sheetName val="9_8A28"/>
      <sheetName val="9_9A28"/>
      <sheetName val="9_10A28"/>
      <sheetName val="9_11A28"/>
      <sheetName val="9_12A28"/>
      <sheetName val="1_1A28"/>
      <sheetName val="1_2A28"/>
      <sheetName val="1_3A28"/>
      <sheetName val="1_4A28"/>
      <sheetName val="2_1A28"/>
      <sheetName val="2_2A28"/>
      <sheetName val="2_3A28"/>
      <sheetName val="3_1A28"/>
      <sheetName val="3_2A28"/>
      <sheetName val="3_3A28"/>
      <sheetName val="4_1A28"/>
      <sheetName val="4_2A28"/>
      <sheetName val="4_3A28"/>
      <sheetName val="5_1A28"/>
      <sheetName val="5_2A28"/>
      <sheetName val="5_3A28"/>
      <sheetName val="6_1A28"/>
      <sheetName val="6_2A28"/>
      <sheetName val="6_3A28"/>
      <sheetName val="7_1A28"/>
      <sheetName val="7_2A28"/>
      <sheetName val="7_3A28"/>
      <sheetName val="8_1A28"/>
      <sheetName val="8_2A28"/>
      <sheetName val="Resumen_228"/>
      <sheetName val="Resumen_128"/>
      <sheetName val="9_157"/>
      <sheetName val="9_228"/>
      <sheetName val="9_328"/>
      <sheetName val="9_428"/>
      <sheetName val="9_528"/>
      <sheetName val="9_628"/>
      <sheetName val="9_728"/>
      <sheetName val="9_828"/>
      <sheetName val="9_928"/>
      <sheetName val="9_1028"/>
      <sheetName val="9_1129"/>
      <sheetName val="9_1228"/>
      <sheetName val="9_1328"/>
      <sheetName val="1_128"/>
      <sheetName val="1_228"/>
      <sheetName val="1_328"/>
      <sheetName val="2_128"/>
      <sheetName val="2_228"/>
      <sheetName val="2_328"/>
      <sheetName val="3_128"/>
      <sheetName val="3_228"/>
      <sheetName val="3_328"/>
      <sheetName val="4_128"/>
      <sheetName val="4_228"/>
      <sheetName val="4_328"/>
      <sheetName val="5_128"/>
      <sheetName val="5_228"/>
      <sheetName val="5_328"/>
      <sheetName val="6_028"/>
      <sheetName val="6_128"/>
      <sheetName val="6_228"/>
      <sheetName val="6_328"/>
      <sheetName val="7_128"/>
      <sheetName val="7_228"/>
      <sheetName val="7_328"/>
      <sheetName val="8_128"/>
      <sheetName val="8_228"/>
      <sheetName val="Liebman_13416"/>
      <sheetName val="PROYECTOS_2015_15"/>
      <sheetName val="P_U_15"/>
      <sheetName val="G_G_ESTRUC_15"/>
      <sheetName val="RESUMEN_CLIENTE15"/>
      <sheetName val="pu_Estructuras15"/>
      <sheetName val="Formato_de_Pedido15"/>
      <sheetName val="Condiciones_Generales_de_Vent15"/>
      <sheetName val="Codigo_de_Diseño15"/>
      <sheetName val="ANÁLISIS_GG15"/>
      <sheetName val="PPTO_15"/>
      <sheetName val="A_P_U15"/>
      <sheetName val="Hoja_de_Recursos15"/>
      <sheetName val="Provisionales_15"/>
      <sheetName val="wagerate_by_craft15"/>
      <sheetName val="Columnas_de__Cerco15"/>
      <sheetName val="Losa_postensado_h=_0_2015"/>
      <sheetName val="Base_de_Equipos15"/>
      <sheetName val="LOSA_DE_PISO_E=_015"/>
      <sheetName val="Columnas_15"/>
      <sheetName val="Muros_de_Cerco15"/>
      <sheetName val="Muros_de_Contencion15"/>
      <sheetName val="Muros_Pantalla_15"/>
      <sheetName val="Cimiento_Corrido15"/>
      <sheetName val="V_C_15"/>
      <sheetName val="Vigas_y_Cortes15"/>
      <sheetName val="Cimentacion_Armada15"/>
      <sheetName val="VIGAS_DE_AMARRE_Y_DINTELES15"/>
      <sheetName val="Relleno_Rampa15"/>
      <sheetName val="Viguetas_Firth15"/>
      <sheetName val="B__equipos15"/>
      <sheetName val="Metrado_01"/>
      <sheetName val="Metrado_02"/>
      <sheetName val="Pump_Calcs15"/>
      <sheetName val="Sol_Val3"/>
      <sheetName val="Res_Val3"/>
      <sheetName val="OBRAS_PROV__Y_PRELIM_3"/>
      <sheetName val="EST_ESCALERAS3"/>
      <sheetName val="PC-19053_RP_PURUCHUCO3"/>
      <sheetName val="O_CIVIL"/>
      <sheetName val="IIMM_LIQ"/>
      <sheetName val="PLANILA_OC"/>
      <sheetName val="RESUMEN_METRADOS_(2)"/>
      <sheetName val="L_MACIZAS"/>
      <sheetName val="PLACAS_MP"/>
      <sheetName val="PLACAS_EDIF"/>
      <sheetName val="PRECIOS_"/>
      <sheetName val="Encofrado_BVR_Unispan40"/>
      <sheetName val="Equipo_de_apuntalemiento40"/>
      <sheetName val="Gastos_Generales_BVR40"/>
      <sheetName val="BVR_con_Efco40"/>
      <sheetName val="TIPO_CAMBIO39"/>
      <sheetName val="Tiraje_Mix39"/>
      <sheetName val="MAT_39"/>
      <sheetName val="CONDUCT_29"/>
      <sheetName val="conductores_volquetes29"/>
      <sheetName val="PLANILLAS_FORMATEADAS29"/>
      <sheetName val="CONTEO_DE_DATOS29"/>
      <sheetName val="RESUMEN_DE_PARTIDAS29"/>
      <sheetName val="Piso_2-529"/>
      <sheetName val="9_1A29"/>
      <sheetName val="9_2A29"/>
      <sheetName val="9_3A29"/>
      <sheetName val="9_4A29"/>
      <sheetName val="9_5A29"/>
      <sheetName val="9_6A29"/>
      <sheetName val="9_7A29"/>
      <sheetName val="9_8A29"/>
      <sheetName val="9_9A29"/>
      <sheetName val="9_10A29"/>
      <sheetName val="9_11A29"/>
      <sheetName val="9_12A29"/>
      <sheetName val="1_1A29"/>
      <sheetName val="1_2A29"/>
      <sheetName val="1_3A29"/>
      <sheetName val="1_4A29"/>
      <sheetName val="2_1A29"/>
      <sheetName val="2_2A29"/>
      <sheetName val="2_3A29"/>
      <sheetName val="3_1A29"/>
      <sheetName val="3_2A29"/>
      <sheetName val="3_3A29"/>
      <sheetName val="4_1A29"/>
      <sheetName val="4_2A29"/>
      <sheetName val="4_3A29"/>
      <sheetName val="5_1A29"/>
      <sheetName val="5_2A29"/>
      <sheetName val="5_3A29"/>
      <sheetName val="6_1A29"/>
      <sheetName val="6_2A29"/>
      <sheetName val="6_3A29"/>
      <sheetName val="7_1A29"/>
      <sheetName val="7_2A29"/>
      <sheetName val="7_3A29"/>
      <sheetName val="8_1A29"/>
      <sheetName val="8_2A29"/>
      <sheetName val="Resumen_229"/>
      <sheetName val="Resumen_129"/>
      <sheetName val="9_158"/>
      <sheetName val="9_229"/>
      <sheetName val="9_329"/>
      <sheetName val="9_429"/>
      <sheetName val="9_529"/>
      <sheetName val="9_629"/>
      <sheetName val="9_729"/>
      <sheetName val="9_829"/>
      <sheetName val="9_929"/>
      <sheetName val="9_1029"/>
      <sheetName val="9_1130"/>
      <sheetName val="9_1229"/>
      <sheetName val="9_1329"/>
      <sheetName val="1_129"/>
      <sheetName val="1_229"/>
      <sheetName val="1_329"/>
      <sheetName val="2_129"/>
      <sheetName val="2_229"/>
      <sheetName val="2_329"/>
      <sheetName val="3_129"/>
      <sheetName val="3_229"/>
      <sheetName val="3_329"/>
      <sheetName val="4_129"/>
      <sheetName val="4_229"/>
      <sheetName val="4_329"/>
      <sheetName val="5_129"/>
      <sheetName val="5_229"/>
      <sheetName val="5_329"/>
      <sheetName val="6_029"/>
      <sheetName val="6_129"/>
      <sheetName val="6_229"/>
      <sheetName val="6_329"/>
      <sheetName val="7_129"/>
      <sheetName val="7_229"/>
      <sheetName val="7_329"/>
      <sheetName val="8_129"/>
      <sheetName val="8_229"/>
      <sheetName val="Liebman_13417"/>
      <sheetName val="PROYECTOS_2015_16"/>
      <sheetName val="P_U_16"/>
      <sheetName val="G_G_ESTRUC_16"/>
      <sheetName val="RESUMEN_CLIENTE16"/>
      <sheetName val="Formato_de_Pedido16"/>
      <sheetName val="Condiciones_Generales_de_Vent16"/>
      <sheetName val="Codigo_de_Diseño16"/>
      <sheetName val="ANÁLISIS_GG16"/>
      <sheetName val="pu_Estructuras16"/>
      <sheetName val="Encofrado_BVR_Unispan43"/>
      <sheetName val="Equipo_de_apuntalemiento43"/>
      <sheetName val="Gastos_Generales_BVR43"/>
      <sheetName val="BVR_con_Efco43"/>
      <sheetName val="TIPO_CAMBIO42"/>
      <sheetName val="Tiraje_Mix42"/>
      <sheetName val="MAT_42"/>
      <sheetName val="CONDUCT_32"/>
      <sheetName val="conductores_volquetes32"/>
      <sheetName val="PLANILLAS_FORMATEADAS32"/>
      <sheetName val="CONTEO_DE_DATOS32"/>
      <sheetName val="RESUMEN_DE_PARTIDAS32"/>
      <sheetName val="Piso_2-532"/>
      <sheetName val="9_1A32"/>
      <sheetName val="9_2A32"/>
      <sheetName val="9_3A32"/>
      <sheetName val="9_4A32"/>
      <sheetName val="9_5A32"/>
      <sheetName val="9_6A32"/>
      <sheetName val="9_7A32"/>
      <sheetName val="9_8A32"/>
      <sheetName val="9_9A32"/>
      <sheetName val="9_10A32"/>
      <sheetName val="9_11A32"/>
      <sheetName val="9_12A32"/>
      <sheetName val="1_1A32"/>
      <sheetName val="1_2A32"/>
      <sheetName val="1_3A32"/>
      <sheetName val="1_4A32"/>
      <sheetName val="2_1A32"/>
      <sheetName val="2_2A32"/>
      <sheetName val="2_3A32"/>
      <sheetName val="3_1A32"/>
      <sheetName val="3_2A32"/>
      <sheetName val="3_3A32"/>
      <sheetName val="4_1A32"/>
      <sheetName val="4_2A32"/>
      <sheetName val="4_3A32"/>
      <sheetName val="5_1A32"/>
      <sheetName val="5_2A32"/>
      <sheetName val="5_3A32"/>
      <sheetName val="6_1A32"/>
      <sheetName val="6_2A32"/>
      <sheetName val="6_3A32"/>
      <sheetName val="7_1A32"/>
      <sheetName val="7_2A32"/>
      <sheetName val="7_3A32"/>
      <sheetName val="8_1A32"/>
      <sheetName val="8_2A32"/>
      <sheetName val="Resumen_232"/>
      <sheetName val="Resumen_132"/>
      <sheetName val="9_161"/>
      <sheetName val="9_232"/>
      <sheetName val="9_332"/>
      <sheetName val="9_432"/>
      <sheetName val="9_532"/>
      <sheetName val="9_632"/>
      <sheetName val="9_732"/>
      <sheetName val="9_832"/>
      <sheetName val="9_932"/>
      <sheetName val="9_1032"/>
      <sheetName val="9_1133"/>
      <sheetName val="9_1232"/>
      <sheetName val="9_1332"/>
      <sheetName val="1_132"/>
      <sheetName val="1_232"/>
      <sheetName val="1_332"/>
      <sheetName val="2_132"/>
      <sheetName val="2_232"/>
      <sheetName val="2_332"/>
      <sheetName val="3_132"/>
      <sheetName val="3_232"/>
      <sheetName val="3_332"/>
      <sheetName val="4_132"/>
      <sheetName val="4_232"/>
      <sheetName val="4_332"/>
      <sheetName val="5_132"/>
      <sheetName val="5_232"/>
      <sheetName val="5_332"/>
      <sheetName val="6_032"/>
      <sheetName val="6_132"/>
      <sheetName val="6_232"/>
      <sheetName val="6_332"/>
      <sheetName val="7_132"/>
      <sheetName val="7_232"/>
      <sheetName val="7_332"/>
      <sheetName val="8_132"/>
      <sheetName val="8_232"/>
      <sheetName val="Liebman_13420"/>
      <sheetName val="PROYECTOS_2015_19"/>
      <sheetName val="P_U_19"/>
      <sheetName val="G_G_ESTRUC_19"/>
      <sheetName val="RESUMEN_CLIENTE19"/>
      <sheetName val="Formato_de_Pedido19"/>
      <sheetName val="Condiciones_Generales_de_Vent19"/>
      <sheetName val="Codigo_de_Diseño19"/>
      <sheetName val="Hoja_de_Recursos19"/>
      <sheetName val="Provisionales_19"/>
      <sheetName val="wagerate_by_craft19"/>
      <sheetName val="PPTO_19"/>
      <sheetName val="A_P_U19"/>
      <sheetName val="pu_Estructuras19"/>
      <sheetName val="ANÁLISIS_GG19"/>
      <sheetName val="Columnas_de__Cerco19"/>
      <sheetName val="Losa_postensado_h=_0_2019"/>
      <sheetName val="Base_de_Equipos19"/>
      <sheetName val="LOSA_DE_PISO_E=_019"/>
      <sheetName val="Columnas_19"/>
      <sheetName val="Muros_de_Cerco19"/>
      <sheetName val="Muros_de_Contencion19"/>
      <sheetName val="Muros_Pantalla_19"/>
      <sheetName val="Cimiento_Corrido19"/>
      <sheetName val="V_C_19"/>
      <sheetName val="Vigas_y_Cortes19"/>
      <sheetName val="Cimentacion_Armada19"/>
      <sheetName val="VIGAS_DE_AMARRE_Y_DINTELES19"/>
      <sheetName val="Relleno_Rampa19"/>
      <sheetName val="Viguetas_Firth19"/>
      <sheetName val="B__equipos19"/>
      <sheetName val="Pump_Calcs19"/>
      <sheetName val="RESUMEN_METRADOS_(2)4"/>
      <sheetName val="L_MACIZAS4"/>
      <sheetName val="PLACAS_MP4"/>
      <sheetName val="PLACAS_EDIF4"/>
      <sheetName val="Sol_Val7"/>
      <sheetName val="Res_Val7"/>
      <sheetName val="OBRAS_PROV__Y_PRELIM_7"/>
      <sheetName val="EST_ESCALERAS7"/>
      <sheetName val="PC-19053_RP_PURUCHUCO7"/>
      <sheetName val="Metrado_014"/>
      <sheetName val="Metrado_024"/>
      <sheetName val="O_CIVIL4"/>
      <sheetName val="IIMM_LIQ4"/>
      <sheetName val="PLANILA_OC4"/>
      <sheetName val="INST_COM4"/>
      <sheetName val="RESUMEN_AJUSTADO4"/>
      <sheetName val="PRECIOS_4"/>
      <sheetName val="ANALISIS_ALQUILER_FERREYROS3"/>
      <sheetName val="Hoja_de_Recursos16"/>
      <sheetName val="Provisionales_16"/>
      <sheetName val="wagerate_by_craft16"/>
      <sheetName val="PPTO_16"/>
      <sheetName val="A_P_U16"/>
      <sheetName val="Columnas_de__Cerco16"/>
      <sheetName val="Losa_postensado_h=_0_2016"/>
      <sheetName val="Base_de_Equipos16"/>
      <sheetName val="LOSA_DE_PISO_E=_016"/>
      <sheetName val="Columnas_16"/>
      <sheetName val="Muros_de_Cerco16"/>
      <sheetName val="Muros_de_Contencion16"/>
      <sheetName val="Muros_Pantalla_16"/>
      <sheetName val="Cimiento_Corrido16"/>
      <sheetName val="V_C_16"/>
      <sheetName val="Vigas_y_Cortes16"/>
      <sheetName val="Cimentacion_Armada16"/>
      <sheetName val="VIGAS_DE_AMARRE_Y_DINTELES16"/>
      <sheetName val="Relleno_Rampa16"/>
      <sheetName val="Viguetas_Firth16"/>
      <sheetName val="B__equipos16"/>
      <sheetName val="Pump_Calcs16"/>
      <sheetName val="Sol_Val4"/>
      <sheetName val="Res_Val4"/>
      <sheetName val="OBRAS_PROV__Y_PRELIM_4"/>
      <sheetName val="EST_ESCALERAS4"/>
      <sheetName val="PC-19053_RP_PURUCHUCO4"/>
      <sheetName val="Metrado_011"/>
      <sheetName val="Metrado_021"/>
      <sheetName val="RESUMEN_METRADOS_(2)1"/>
      <sheetName val="L_MACIZAS1"/>
      <sheetName val="PLACAS_MP1"/>
      <sheetName val="PLACAS_EDIF1"/>
      <sheetName val="O_CIVIL1"/>
      <sheetName val="IIMM_LIQ1"/>
      <sheetName val="PLANILA_OC1"/>
      <sheetName val="INST_COM1"/>
      <sheetName val="RESUMEN_AJUSTADO1"/>
      <sheetName val="PRECIOS_1"/>
      <sheetName val="ANALISIS_ALQUILER_FERREYROS"/>
      <sheetName val="Encofrado_BVR_Unispan42"/>
      <sheetName val="Equipo_de_apuntalemiento42"/>
      <sheetName val="Gastos_Generales_BVR42"/>
      <sheetName val="BVR_con_Efco42"/>
      <sheetName val="TIPO_CAMBIO41"/>
      <sheetName val="Tiraje_Mix41"/>
      <sheetName val="MAT_41"/>
      <sheetName val="CONDUCT_31"/>
      <sheetName val="conductores_volquetes31"/>
      <sheetName val="PLANILLAS_FORMATEADAS31"/>
      <sheetName val="CONTEO_DE_DATOS31"/>
      <sheetName val="RESUMEN_DE_PARTIDAS31"/>
      <sheetName val="Piso_2-531"/>
      <sheetName val="9_1A31"/>
      <sheetName val="9_2A31"/>
      <sheetName val="9_3A31"/>
      <sheetName val="9_4A31"/>
      <sheetName val="9_5A31"/>
      <sheetName val="9_6A31"/>
      <sheetName val="9_7A31"/>
      <sheetName val="9_8A31"/>
      <sheetName val="9_9A31"/>
      <sheetName val="9_10A31"/>
      <sheetName val="9_11A31"/>
      <sheetName val="9_12A31"/>
      <sheetName val="1_1A31"/>
      <sheetName val="1_2A31"/>
      <sheetName val="1_3A31"/>
      <sheetName val="1_4A31"/>
      <sheetName val="2_1A31"/>
      <sheetName val="2_2A31"/>
      <sheetName val="2_3A31"/>
      <sheetName val="3_1A31"/>
      <sheetName val="3_2A31"/>
      <sheetName val="3_3A31"/>
      <sheetName val="4_1A31"/>
      <sheetName val="4_2A31"/>
      <sheetName val="4_3A31"/>
      <sheetName val="5_1A31"/>
      <sheetName val="5_2A31"/>
      <sheetName val="5_3A31"/>
      <sheetName val="6_1A31"/>
      <sheetName val="6_2A31"/>
      <sheetName val="6_3A31"/>
      <sheetName val="7_1A31"/>
      <sheetName val="7_2A31"/>
      <sheetName val="7_3A31"/>
      <sheetName val="8_1A31"/>
      <sheetName val="8_2A31"/>
      <sheetName val="Resumen_231"/>
      <sheetName val="Resumen_131"/>
      <sheetName val="9_160"/>
      <sheetName val="9_231"/>
      <sheetName val="9_331"/>
      <sheetName val="9_431"/>
      <sheetName val="9_531"/>
      <sheetName val="9_631"/>
      <sheetName val="9_731"/>
      <sheetName val="9_831"/>
      <sheetName val="9_931"/>
      <sheetName val="9_1031"/>
      <sheetName val="9_1132"/>
      <sheetName val="9_1231"/>
      <sheetName val="9_1331"/>
      <sheetName val="1_131"/>
      <sheetName val="1_231"/>
      <sheetName val="1_331"/>
      <sheetName val="2_131"/>
      <sheetName val="2_231"/>
      <sheetName val="2_331"/>
      <sheetName val="3_131"/>
      <sheetName val="3_231"/>
      <sheetName val="3_331"/>
      <sheetName val="4_131"/>
      <sheetName val="4_231"/>
      <sheetName val="4_331"/>
      <sheetName val="5_131"/>
      <sheetName val="5_231"/>
      <sheetName val="5_331"/>
      <sheetName val="6_031"/>
      <sheetName val="6_131"/>
      <sheetName val="6_231"/>
      <sheetName val="6_331"/>
      <sheetName val="7_131"/>
      <sheetName val="7_231"/>
      <sheetName val="7_331"/>
      <sheetName val="8_131"/>
      <sheetName val="8_231"/>
      <sheetName val="Liebman_13419"/>
      <sheetName val="PROYECTOS_2015_18"/>
      <sheetName val="P_U_18"/>
      <sheetName val="G_G_ESTRUC_18"/>
      <sheetName val="RESUMEN_CLIENTE18"/>
      <sheetName val="Formato_de_Pedido18"/>
      <sheetName val="Condiciones_Generales_de_Vent18"/>
      <sheetName val="Codigo_de_Diseño18"/>
      <sheetName val="Hoja_de_Recursos18"/>
      <sheetName val="Provisionales_18"/>
      <sheetName val="wagerate_by_craft18"/>
      <sheetName val="PPTO_18"/>
      <sheetName val="A_P_U18"/>
      <sheetName val="pu_Estructuras18"/>
      <sheetName val="ANÁLISIS_GG18"/>
      <sheetName val="Columnas_de__Cerco18"/>
      <sheetName val="Losa_postensado_h=_0_2018"/>
      <sheetName val="Base_de_Equipos18"/>
      <sheetName val="LOSA_DE_PISO_E=_018"/>
      <sheetName val="Columnas_18"/>
      <sheetName val="Muros_de_Cerco18"/>
      <sheetName val="Muros_de_Contencion18"/>
      <sheetName val="Muros_Pantalla_18"/>
      <sheetName val="Cimiento_Corrido18"/>
      <sheetName val="V_C_18"/>
      <sheetName val="Vigas_y_Cortes18"/>
      <sheetName val="Cimentacion_Armada18"/>
      <sheetName val="VIGAS_DE_AMARRE_Y_DINTELES18"/>
      <sheetName val="Relleno_Rampa18"/>
      <sheetName val="Viguetas_Firth18"/>
      <sheetName val="B__equipos18"/>
      <sheetName val="Pump_Calcs18"/>
      <sheetName val="Sol_Val6"/>
      <sheetName val="Res_Val6"/>
      <sheetName val="OBRAS_PROV__Y_PRELIM_6"/>
      <sheetName val="EST_ESCALERAS6"/>
      <sheetName val="PC-19053_RP_PURUCHUCO6"/>
      <sheetName val="Metrado_013"/>
      <sheetName val="Metrado_023"/>
      <sheetName val="RESUMEN_METRADOS_(2)3"/>
      <sheetName val="L_MACIZAS3"/>
      <sheetName val="PLACAS_MP3"/>
      <sheetName val="PLACAS_EDIF3"/>
      <sheetName val="O_CIVIL3"/>
      <sheetName val="IIMM_LIQ3"/>
      <sheetName val="PLANILA_OC3"/>
      <sheetName val="INST_COM3"/>
      <sheetName val="RESUMEN_AJUSTADO3"/>
      <sheetName val="PRECIOS_3"/>
      <sheetName val="ANALISIS_ALQUILER_FERREYROS2"/>
      <sheetName val="Encofrado_BVR_Unispan41"/>
      <sheetName val="Equipo_de_apuntalemiento41"/>
      <sheetName val="Gastos_Generales_BVR41"/>
      <sheetName val="BVR_con_Efco41"/>
      <sheetName val="TIPO_CAMBIO40"/>
      <sheetName val="Tiraje_Mix40"/>
      <sheetName val="MAT_40"/>
      <sheetName val="CONDUCT_30"/>
      <sheetName val="conductores_volquetes30"/>
      <sheetName val="PLANILLAS_FORMATEADAS30"/>
      <sheetName val="CONTEO_DE_DATOS30"/>
      <sheetName val="RESUMEN_DE_PARTIDAS30"/>
      <sheetName val="Piso_2-530"/>
      <sheetName val="9_1A30"/>
      <sheetName val="9_2A30"/>
      <sheetName val="9_3A30"/>
      <sheetName val="9_4A30"/>
      <sheetName val="9_5A30"/>
      <sheetName val="9_6A30"/>
      <sheetName val="9_7A30"/>
      <sheetName val="9_8A30"/>
      <sheetName val="9_9A30"/>
      <sheetName val="9_10A30"/>
      <sheetName val="9_11A30"/>
      <sheetName val="9_12A30"/>
      <sheetName val="1_1A30"/>
      <sheetName val="1_2A30"/>
      <sheetName val="1_3A30"/>
      <sheetName val="1_4A30"/>
      <sheetName val="2_1A30"/>
      <sheetName val="2_2A30"/>
      <sheetName val="2_3A30"/>
      <sheetName val="3_1A30"/>
      <sheetName val="3_2A30"/>
      <sheetName val="3_3A30"/>
      <sheetName val="4_1A30"/>
      <sheetName val="4_2A30"/>
      <sheetName val="4_3A30"/>
      <sheetName val="5_1A30"/>
      <sheetName val="5_2A30"/>
      <sheetName val="5_3A30"/>
      <sheetName val="6_1A30"/>
      <sheetName val="6_2A30"/>
      <sheetName val="6_3A30"/>
      <sheetName val="7_1A30"/>
      <sheetName val="7_2A30"/>
      <sheetName val="7_3A30"/>
      <sheetName val="8_1A30"/>
      <sheetName val="8_2A30"/>
      <sheetName val="Resumen_230"/>
      <sheetName val="Resumen_130"/>
      <sheetName val="9_159"/>
      <sheetName val="9_230"/>
      <sheetName val="9_330"/>
      <sheetName val="9_430"/>
      <sheetName val="9_530"/>
      <sheetName val="9_630"/>
      <sheetName val="9_730"/>
      <sheetName val="9_830"/>
      <sheetName val="9_930"/>
      <sheetName val="9_1030"/>
      <sheetName val="9_1131"/>
      <sheetName val="9_1230"/>
      <sheetName val="9_1330"/>
      <sheetName val="1_130"/>
      <sheetName val="1_230"/>
      <sheetName val="1_330"/>
      <sheetName val="2_130"/>
      <sheetName val="2_230"/>
      <sheetName val="2_330"/>
      <sheetName val="3_130"/>
      <sheetName val="3_230"/>
      <sheetName val="3_330"/>
      <sheetName val="4_130"/>
      <sheetName val="4_230"/>
      <sheetName val="4_330"/>
      <sheetName val="5_130"/>
      <sheetName val="5_230"/>
      <sheetName val="5_330"/>
      <sheetName val="6_030"/>
      <sheetName val="6_130"/>
      <sheetName val="6_230"/>
      <sheetName val="6_330"/>
      <sheetName val="7_130"/>
      <sheetName val="7_230"/>
      <sheetName val="7_330"/>
      <sheetName val="8_130"/>
      <sheetName val="8_230"/>
      <sheetName val="Liebman_13418"/>
      <sheetName val="PROYECTOS_2015_17"/>
      <sheetName val="P_U_17"/>
      <sheetName val="G_G_ESTRUC_17"/>
      <sheetName val="RESUMEN_CLIENTE17"/>
      <sheetName val="Formato_de_Pedido17"/>
      <sheetName val="Condiciones_Generales_de_Vent17"/>
      <sheetName val="Codigo_de_Diseño17"/>
      <sheetName val="Hoja_de_Recursos17"/>
      <sheetName val="Provisionales_17"/>
      <sheetName val="wagerate_by_craft17"/>
      <sheetName val="PPTO_17"/>
      <sheetName val="A_P_U17"/>
      <sheetName val="pu_Estructuras17"/>
      <sheetName val="ANÁLISIS_GG17"/>
      <sheetName val="Columnas_de__Cerco17"/>
      <sheetName val="Losa_postensado_h=_0_2017"/>
      <sheetName val="Base_de_Equipos17"/>
      <sheetName val="LOSA_DE_PISO_E=_017"/>
      <sheetName val="Columnas_17"/>
      <sheetName val="Muros_de_Cerco17"/>
      <sheetName val="Muros_de_Contencion17"/>
      <sheetName val="Muros_Pantalla_17"/>
      <sheetName val="Cimiento_Corrido17"/>
      <sheetName val="V_C_17"/>
      <sheetName val="Vigas_y_Cortes17"/>
      <sheetName val="Cimentacion_Armada17"/>
      <sheetName val="VIGAS_DE_AMARRE_Y_DINTELES17"/>
      <sheetName val="Relleno_Rampa17"/>
      <sheetName val="Viguetas_Firth17"/>
      <sheetName val="B__equipos17"/>
      <sheetName val="Pump_Calcs17"/>
      <sheetName val="Sol_Val5"/>
      <sheetName val="Res_Val5"/>
      <sheetName val="OBRAS_PROV__Y_PRELIM_5"/>
      <sheetName val="EST_ESCALERAS5"/>
      <sheetName val="PC-19053_RP_PURUCHUCO5"/>
      <sheetName val="Metrado_012"/>
      <sheetName val="Metrado_022"/>
      <sheetName val="RESUMEN_METRADOS_(2)2"/>
      <sheetName val="L_MACIZAS2"/>
      <sheetName val="PLACAS_MP2"/>
      <sheetName val="PLACAS_EDIF2"/>
      <sheetName val="O_CIVIL2"/>
      <sheetName val="IIMM_LIQ2"/>
      <sheetName val="PLANILA_OC2"/>
      <sheetName val="INST_COM2"/>
      <sheetName val="RESUMEN_AJUSTADO2"/>
      <sheetName val="PRECIOS_2"/>
      <sheetName val="ANALISIS_ALQUILER_FERREYROS1"/>
      <sheetName val="Parametros"/>
      <sheetName val="Input"/>
    </sheetNames>
    <sheetDataSet>
      <sheetData sheetId="0" refreshError="1">
        <row r="7">
          <cell r="C7">
            <v>2</v>
          </cell>
        </row>
        <row r="8">
          <cell r="C8">
            <v>61.5</v>
          </cell>
        </row>
        <row r="9">
          <cell r="C9">
            <v>1.78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C7">
            <v>2</v>
          </cell>
        </row>
      </sheetData>
      <sheetData sheetId="12">
        <row r="7">
          <cell r="C7">
            <v>2</v>
          </cell>
        </row>
      </sheetData>
      <sheetData sheetId="13">
        <row r="7">
          <cell r="C7">
            <v>2</v>
          </cell>
        </row>
      </sheetData>
      <sheetData sheetId="14">
        <row r="7">
          <cell r="C7">
            <v>2</v>
          </cell>
        </row>
      </sheetData>
      <sheetData sheetId="15" refreshError="1"/>
      <sheetData sheetId="16" refreshError="1"/>
      <sheetData sheetId="17">
        <row r="7">
          <cell r="C7">
            <v>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7">
          <cell r="C7">
            <v>2</v>
          </cell>
        </row>
      </sheetData>
      <sheetData sheetId="24">
        <row r="7">
          <cell r="C7">
            <v>2</v>
          </cell>
        </row>
      </sheetData>
      <sheetData sheetId="25">
        <row r="7">
          <cell r="C7">
            <v>2</v>
          </cell>
        </row>
      </sheetData>
      <sheetData sheetId="26">
        <row r="7">
          <cell r="C7">
            <v>2</v>
          </cell>
        </row>
      </sheetData>
      <sheetData sheetId="27">
        <row r="7">
          <cell r="C7">
            <v>2</v>
          </cell>
        </row>
      </sheetData>
      <sheetData sheetId="28">
        <row r="7">
          <cell r="C7">
            <v>2</v>
          </cell>
        </row>
      </sheetData>
      <sheetData sheetId="29">
        <row r="7">
          <cell r="C7">
            <v>2</v>
          </cell>
        </row>
      </sheetData>
      <sheetData sheetId="30">
        <row r="7">
          <cell r="C7">
            <v>2</v>
          </cell>
        </row>
      </sheetData>
      <sheetData sheetId="31">
        <row r="7">
          <cell r="C7">
            <v>2</v>
          </cell>
        </row>
      </sheetData>
      <sheetData sheetId="32" refreshError="1"/>
      <sheetData sheetId="33" refreshError="1"/>
      <sheetData sheetId="34" refreshError="1"/>
      <sheetData sheetId="35">
        <row r="7">
          <cell r="C7">
            <v>2</v>
          </cell>
        </row>
      </sheetData>
      <sheetData sheetId="36">
        <row r="7">
          <cell r="C7">
            <v>2</v>
          </cell>
        </row>
      </sheetData>
      <sheetData sheetId="37">
        <row r="7">
          <cell r="C7">
            <v>2</v>
          </cell>
        </row>
      </sheetData>
      <sheetData sheetId="38">
        <row r="7">
          <cell r="C7">
            <v>2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7">
          <cell r="C7">
            <v>2</v>
          </cell>
        </row>
      </sheetData>
      <sheetData sheetId="269">
        <row r="7">
          <cell r="C7">
            <v>2</v>
          </cell>
        </row>
      </sheetData>
      <sheetData sheetId="270">
        <row r="7">
          <cell r="C7">
            <v>2</v>
          </cell>
        </row>
      </sheetData>
      <sheetData sheetId="271">
        <row r="7">
          <cell r="C7">
            <v>2</v>
          </cell>
        </row>
      </sheetData>
      <sheetData sheetId="272">
        <row r="7">
          <cell r="C7">
            <v>2</v>
          </cell>
        </row>
      </sheetData>
      <sheetData sheetId="273">
        <row r="7">
          <cell r="C7">
            <v>2</v>
          </cell>
        </row>
      </sheetData>
      <sheetData sheetId="274">
        <row r="7">
          <cell r="C7">
            <v>2</v>
          </cell>
        </row>
      </sheetData>
      <sheetData sheetId="275">
        <row r="7">
          <cell r="C7">
            <v>2</v>
          </cell>
        </row>
      </sheetData>
      <sheetData sheetId="276">
        <row r="7">
          <cell r="C7">
            <v>2</v>
          </cell>
        </row>
      </sheetData>
      <sheetData sheetId="277">
        <row r="7">
          <cell r="C7">
            <v>2</v>
          </cell>
        </row>
      </sheetData>
      <sheetData sheetId="278">
        <row r="7">
          <cell r="C7">
            <v>2</v>
          </cell>
        </row>
      </sheetData>
      <sheetData sheetId="279">
        <row r="7">
          <cell r="C7">
            <v>2</v>
          </cell>
        </row>
      </sheetData>
      <sheetData sheetId="280">
        <row r="7">
          <cell r="C7">
            <v>2</v>
          </cell>
        </row>
      </sheetData>
      <sheetData sheetId="281">
        <row r="7">
          <cell r="C7">
            <v>2</v>
          </cell>
        </row>
      </sheetData>
      <sheetData sheetId="282">
        <row r="7">
          <cell r="C7">
            <v>2</v>
          </cell>
        </row>
      </sheetData>
      <sheetData sheetId="283">
        <row r="7">
          <cell r="C7">
            <v>2</v>
          </cell>
        </row>
      </sheetData>
      <sheetData sheetId="284">
        <row r="7">
          <cell r="C7">
            <v>2</v>
          </cell>
        </row>
      </sheetData>
      <sheetData sheetId="285">
        <row r="7">
          <cell r="C7">
            <v>2</v>
          </cell>
        </row>
      </sheetData>
      <sheetData sheetId="286">
        <row r="7">
          <cell r="C7">
            <v>2</v>
          </cell>
        </row>
      </sheetData>
      <sheetData sheetId="287">
        <row r="7">
          <cell r="C7">
            <v>2</v>
          </cell>
        </row>
      </sheetData>
      <sheetData sheetId="288">
        <row r="7">
          <cell r="C7">
            <v>2</v>
          </cell>
        </row>
      </sheetData>
      <sheetData sheetId="289">
        <row r="7">
          <cell r="C7">
            <v>2</v>
          </cell>
        </row>
      </sheetData>
      <sheetData sheetId="290">
        <row r="7">
          <cell r="C7">
            <v>2</v>
          </cell>
        </row>
      </sheetData>
      <sheetData sheetId="291">
        <row r="7">
          <cell r="C7">
            <v>2</v>
          </cell>
        </row>
      </sheetData>
      <sheetData sheetId="292">
        <row r="7">
          <cell r="C7">
            <v>2</v>
          </cell>
        </row>
      </sheetData>
      <sheetData sheetId="293">
        <row r="7">
          <cell r="C7">
            <v>2</v>
          </cell>
        </row>
      </sheetData>
      <sheetData sheetId="294">
        <row r="7">
          <cell r="C7">
            <v>2</v>
          </cell>
        </row>
      </sheetData>
      <sheetData sheetId="295">
        <row r="7">
          <cell r="C7">
            <v>2</v>
          </cell>
        </row>
      </sheetData>
      <sheetData sheetId="296">
        <row r="7">
          <cell r="C7">
            <v>2</v>
          </cell>
        </row>
      </sheetData>
      <sheetData sheetId="297">
        <row r="7">
          <cell r="C7">
            <v>2</v>
          </cell>
        </row>
      </sheetData>
      <sheetData sheetId="298">
        <row r="7">
          <cell r="C7">
            <v>2</v>
          </cell>
        </row>
      </sheetData>
      <sheetData sheetId="299">
        <row r="7">
          <cell r="C7">
            <v>2</v>
          </cell>
        </row>
      </sheetData>
      <sheetData sheetId="300">
        <row r="7">
          <cell r="C7">
            <v>2</v>
          </cell>
        </row>
      </sheetData>
      <sheetData sheetId="301">
        <row r="7">
          <cell r="C7">
            <v>2</v>
          </cell>
        </row>
      </sheetData>
      <sheetData sheetId="302">
        <row r="7">
          <cell r="C7">
            <v>2</v>
          </cell>
        </row>
      </sheetData>
      <sheetData sheetId="303">
        <row r="7">
          <cell r="C7">
            <v>2</v>
          </cell>
        </row>
      </sheetData>
      <sheetData sheetId="304">
        <row r="7">
          <cell r="C7">
            <v>2</v>
          </cell>
        </row>
      </sheetData>
      <sheetData sheetId="305">
        <row r="7">
          <cell r="C7">
            <v>2</v>
          </cell>
        </row>
      </sheetData>
      <sheetData sheetId="306">
        <row r="7">
          <cell r="C7">
            <v>2</v>
          </cell>
        </row>
      </sheetData>
      <sheetData sheetId="307">
        <row r="7">
          <cell r="C7">
            <v>2</v>
          </cell>
        </row>
      </sheetData>
      <sheetData sheetId="308">
        <row r="7">
          <cell r="C7">
            <v>2</v>
          </cell>
        </row>
      </sheetData>
      <sheetData sheetId="309">
        <row r="7">
          <cell r="C7">
            <v>2</v>
          </cell>
        </row>
      </sheetData>
      <sheetData sheetId="310">
        <row r="7">
          <cell r="C7">
            <v>2</v>
          </cell>
        </row>
      </sheetData>
      <sheetData sheetId="311">
        <row r="7">
          <cell r="C7">
            <v>2</v>
          </cell>
        </row>
      </sheetData>
      <sheetData sheetId="312">
        <row r="7">
          <cell r="C7">
            <v>2</v>
          </cell>
        </row>
      </sheetData>
      <sheetData sheetId="313">
        <row r="7">
          <cell r="C7">
            <v>2</v>
          </cell>
        </row>
      </sheetData>
      <sheetData sheetId="314">
        <row r="7">
          <cell r="C7">
            <v>2</v>
          </cell>
        </row>
      </sheetData>
      <sheetData sheetId="315">
        <row r="7">
          <cell r="C7">
            <v>2</v>
          </cell>
        </row>
      </sheetData>
      <sheetData sheetId="316">
        <row r="7">
          <cell r="C7">
            <v>2</v>
          </cell>
        </row>
      </sheetData>
      <sheetData sheetId="317">
        <row r="7">
          <cell r="C7">
            <v>2</v>
          </cell>
        </row>
      </sheetData>
      <sheetData sheetId="318">
        <row r="7">
          <cell r="C7">
            <v>2</v>
          </cell>
        </row>
      </sheetData>
      <sheetData sheetId="319">
        <row r="7">
          <cell r="C7">
            <v>2</v>
          </cell>
        </row>
      </sheetData>
      <sheetData sheetId="320">
        <row r="7">
          <cell r="C7">
            <v>2</v>
          </cell>
        </row>
      </sheetData>
      <sheetData sheetId="321">
        <row r="7">
          <cell r="C7">
            <v>2</v>
          </cell>
        </row>
      </sheetData>
      <sheetData sheetId="322">
        <row r="7">
          <cell r="C7">
            <v>2</v>
          </cell>
        </row>
      </sheetData>
      <sheetData sheetId="323">
        <row r="7">
          <cell r="C7">
            <v>2</v>
          </cell>
        </row>
      </sheetData>
      <sheetData sheetId="324">
        <row r="7">
          <cell r="C7">
            <v>2</v>
          </cell>
        </row>
      </sheetData>
      <sheetData sheetId="325">
        <row r="7">
          <cell r="C7">
            <v>2</v>
          </cell>
        </row>
      </sheetData>
      <sheetData sheetId="326">
        <row r="7">
          <cell r="C7">
            <v>2</v>
          </cell>
        </row>
      </sheetData>
      <sheetData sheetId="327">
        <row r="7">
          <cell r="C7">
            <v>2</v>
          </cell>
        </row>
      </sheetData>
      <sheetData sheetId="328">
        <row r="7">
          <cell r="C7">
            <v>2</v>
          </cell>
        </row>
      </sheetData>
      <sheetData sheetId="329">
        <row r="7">
          <cell r="C7">
            <v>2</v>
          </cell>
        </row>
      </sheetData>
      <sheetData sheetId="330">
        <row r="7">
          <cell r="C7">
            <v>2</v>
          </cell>
        </row>
      </sheetData>
      <sheetData sheetId="331">
        <row r="7">
          <cell r="C7">
            <v>2</v>
          </cell>
        </row>
      </sheetData>
      <sheetData sheetId="332">
        <row r="7">
          <cell r="C7">
            <v>2</v>
          </cell>
        </row>
      </sheetData>
      <sheetData sheetId="333">
        <row r="7">
          <cell r="C7">
            <v>2</v>
          </cell>
        </row>
      </sheetData>
      <sheetData sheetId="334">
        <row r="7">
          <cell r="C7">
            <v>2</v>
          </cell>
        </row>
      </sheetData>
      <sheetData sheetId="335">
        <row r="7">
          <cell r="C7">
            <v>2</v>
          </cell>
        </row>
      </sheetData>
      <sheetData sheetId="336">
        <row r="7">
          <cell r="C7">
            <v>2</v>
          </cell>
        </row>
      </sheetData>
      <sheetData sheetId="337">
        <row r="7">
          <cell r="C7">
            <v>2</v>
          </cell>
        </row>
      </sheetData>
      <sheetData sheetId="338">
        <row r="7">
          <cell r="C7">
            <v>2</v>
          </cell>
        </row>
      </sheetData>
      <sheetData sheetId="339">
        <row r="7">
          <cell r="C7">
            <v>2</v>
          </cell>
        </row>
      </sheetData>
      <sheetData sheetId="340">
        <row r="7">
          <cell r="C7">
            <v>2</v>
          </cell>
        </row>
      </sheetData>
      <sheetData sheetId="341">
        <row r="7">
          <cell r="C7">
            <v>2</v>
          </cell>
        </row>
      </sheetData>
      <sheetData sheetId="342">
        <row r="7">
          <cell r="C7">
            <v>2</v>
          </cell>
        </row>
      </sheetData>
      <sheetData sheetId="343">
        <row r="7">
          <cell r="C7">
            <v>2</v>
          </cell>
        </row>
      </sheetData>
      <sheetData sheetId="344">
        <row r="7">
          <cell r="C7">
            <v>2</v>
          </cell>
        </row>
      </sheetData>
      <sheetData sheetId="345">
        <row r="7">
          <cell r="C7">
            <v>2</v>
          </cell>
        </row>
      </sheetData>
      <sheetData sheetId="346">
        <row r="7">
          <cell r="C7">
            <v>2</v>
          </cell>
        </row>
      </sheetData>
      <sheetData sheetId="347">
        <row r="7">
          <cell r="C7">
            <v>2</v>
          </cell>
        </row>
      </sheetData>
      <sheetData sheetId="348">
        <row r="7">
          <cell r="C7">
            <v>2</v>
          </cell>
        </row>
      </sheetData>
      <sheetData sheetId="349">
        <row r="7">
          <cell r="C7">
            <v>2</v>
          </cell>
        </row>
      </sheetData>
      <sheetData sheetId="350">
        <row r="7">
          <cell r="C7">
            <v>2</v>
          </cell>
        </row>
      </sheetData>
      <sheetData sheetId="351">
        <row r="7">
          <cell r="C7">
            <v>2</v>
          </cell>
        </row>
      </sheetData>
      <sheetData sheetId="352">
        <row r="7">
          <cell r="C7">
            <v>2</v>
          </cell>
        </row>
      </sheetData>
      <sheetData sheetId="353">
        <row r="7">
          <cell r="C7">
            <v>2</v>
          </cell>
        </row>
      </sheetData>
      <sheetData sheetId="354">
        <row r="7">
          <cell r="C7">
            <v>2</v>
          </cell>
        </row>
      </sheetData>
      <sheetData sheetId="355">
        <row r="7">
          <cell r="C7">
            <v>2</v>
          </cell>
        </row>
      </sheetData>
      <sheetData sheetId="356">
        <row r="7">
          <cell r="C7">
            <v>2</v>
          </cell>
        </row>
      </sheetData>
      <sheetData sheetId="357">
        <row r="7">
          <cell r="C7">
            <v>2</v>
          </cell>
        </row>
      </sheetData>
      <sheetData sheetId="358">
        <row r="7">
          <cell r="C7">
            <v>2</v>
          </cell>
        </row>
      </sheetData>
      <sheetData sheetId="359">
        <row r="7">
          <cell r="C7">
            <v>2</v>
          </cell>
        </row>
      </sheetData>
      <sheetData sheetId="360">
        <row r="7">
          <cell r="C7">
            <v>2</v>
          </cell>
        </row>
      </sheetData>
      <sheetData sheetId="361">
        <row r="7">
          <cell r="C7">
            <v>2</v>
          </cell>
        </row>
      </sheetData>
      <sheetData sheetId="362">
        <row r="7">
          <cell r="C7">
            <v>2</v>
          </cell>
        </row>
      </sheetData>
      <sheetData sheetId="363">
        <row r="7">
          <cell r="C7">
            <v>2</v>
          </cell>
        </row>
      </sheetData>
      <sheetData sheetId="364">
        <row r="7">
          <cell r="C7">
            <v>2</v>
          </cell>
        </row>
      </sheetData>
      <sheetData sheetId="365">
        <row r="7">
          <cell r="C7">
            <v>2</v>
          </cell>
        </row>
      </sheetData>
      <sheetData sheetId="366">
        <row r="7">
          <cell r="C7">
            <v>2</v>
          </cell>
        </row>
      </sheetData>
      <sheetData sheetId="367">
        <row r="7">
          <cell r="C7">
            <v>2</v>
          </cell>
        </row>
      </sheetData>
      <sheetData sheetId="368">
        <row r="7">
          <cell r="C7">
            <v>2</v>
          </cell>
        </row>
      </sheetData>
      <sheetData sheetId="369">
        <row r="7">
          <cell r="C7">
            <v>2</v>
          </cell>
        </row>
      </sheetData>
      <sheetData sheetId="370">
        <row r="7">
          <cell r="C7">
            <v>2</v>
          </cell>
        </row>
      </sheetData>
      <sheetData sheetId="371">
        <row r="7">
          <cell r="C7">
            <v>2</v>
          </cell>
        </row>
      </sheetData>
      <sheetData sheetId="372">
        <row r="7">
          <cell r="C7">
            <v>2</v>
          </cell>
        </row>
      </sheetData>
      <sheetData sheetId="373">
        <row r="7">
          <cell r="C7">
            <v>2</v>
          </cell>
        </row>
      </sheetData>
      <sheetData sheetId="374">
        <row r="7">
          <cell r="C7">
            <v>2</v>
          </cell>
        </row>
      </sheetData>
      <sheetData sheetId="375">
        <row r="7">
          <cell r="C7">
            <v>2</v>
          </cell>
        </row>
      </sheetData>
      <sheetData sheetId="376">
        <row r="7">
          <cell r="C7">
            <v>2</v>
          </cell>
        </row>
      </sheetData>
      <sheetData sheetId="377">
        <row r="7">
          <cell r="C7">
            <v>2</v>
          </cell>
        </row>
      </sheetData>
      <sheetData sheetId="378">
        <row r="7">
          <cell r="C7">
            <v>2</v>
          </cell>
        </row>
      </sheetData>
      <sheetData sheetId="379">
        <row r="7">
          <cell r="C7">
            <v>2</v>
          </cell>
        </row>
      </sheetData>
      <sheetData sheetId="380">
        <row r="7">
          <cell r="C7">
            <v>2</v>
          </cell>
        </row>
      </sheetData>
      <sheetData sheetId="381">
        <row r="7">
          <cell r="C7">
            <v>2</v>
          </cell>
        </row>
      </sheetData>
      <sheetData sheetId="382">
        <row r="7">
          <cell r="C7">
            <v>2</v>
          </cell>
        </row>
      </sheetData>
      <sheetData sheetId="383">
        <row r="7">
          <cell r="C7">
            <v>2</v>
          </cell>
        </row>
      </sheetData>
      <sheetData sheetId="384">
        <row r="7">
          <cell r="C7">
            <v>2</v>
          </cell>
        </row>
      </sheetData>
      <sheetData sheetId="385">
        <row r="7">
          <cell r="C7">
            <v>2</v>
          </cell>
        </row>
      </sheetData>
      <sheetData sheetId="386">
        <row r="7">
          <cell r="C7">
            <v>2</v>
          </cell>
        </row>
      </sheetData>
      <sheetData sheetId="387">
        <row r="7">
          <cell r="C7">
            <v>2</v>
          </cell>
        </row>
      </sheetData>
      <sheetData sheetId="388">
        <row r="7">
          <cell r="C7">
            <v>2</v>
          </cell>
        </row>
      </sheetData>
      <sheetData sheetId="389">
        <row r="7">
          <cell r="C7">
            <v>2</v>
          </cell>
        </row>
      </sheetData>
      <sheetData sheetId="390">
        <row r="7">
          <cell r="C7">
            <v>2</v>
          </cell>
        </row>
      </sheetData>
      <sheetData sheetId="391">
        <row r="7">
          <cell r="C7">
            <v>2</v>
          </cell>
        </row>
      </sheetData>
      <sheetData sheetId="392">
        <row r="7">
          <cell r="C7">
            <v>2</v>
          </cell>
        </row>
      </sheetData>
      <sheetData sheetId="393">
        <row r="7">
          <cell r="C7">
            <v>2</v>
          </cell>
        </row>
      </sheetData>
      <sheetData sheetId="394">
        <row r="7">
          <cell r="C7">
            <v>2</v>
          </cell>
        </row>
      </sheetData>
      <sheetData sheetId="395">
        <row r="7">
          <cell r="C7">
            <v>2</v>
          </cell>
        </row>
      </sheetData>
      <sheetData sheetId="396">
        <row r="7">
          <cell r="C7">
            <v>2</v>
          </cell>
        </row>
      </sheetData>
      <sheetData sheetId="397">
        <row r="7">
          <cell r="C7">
            <v>2</v>
          </cell>
        </row>
      </sheetData>
      <sheetData sheetId="398">
        <row r="7">
          <cell r="C7">
            <v>2</v>
          </cell>
        </row>
      </sheetData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>
        <row r="7">
          <cell r="C7">
            <v>2</v>
          </cell>
        </row>
      </sheetData>
      <sheetData sheetId="410">
        <row r="7">
          <cell r="C7">
            <v>2</v>
          </cell>
        </row>
      </sheetData>
      <sheetData sheetId="411">
        <row r="7">
          <cell r="C7">
            <v>2</v>
          </cell>
        </row>
      </sheetData>
      <sheetData sheetId="412">
        <row r="7">
          <cell r="C7">
            <v>2</v>
          </cell>
        </row>
      </sheetData>
      <sheetData sheetId="413"/>
      <sheetData sheetId="414">
        <row r="7">
          <cell r="C7">
            <v>2</v>
          </cell>
        </row>
      </sheetData>
      <sheetData sheetId="415">
        <row r="7">
          <cell r="C7">
            <v>2</v>
          </cell>
        </row>
      </sheetData>
      <sheetData sheetId="416">
        <row r="7">
          <cell r="C7">
            <v>2</v>
          </cell>
        </row>
      </sheetData>
      <sheetData sheetId="417">
        <row r="7">
          <cell r="C7">
            <v>2</v>
          </cell>
        </row>
      </sheetData>
      <sheetData sheetId="418">
        <row r="7">
          <cell r="C7">
            <v>2</v>
          </cell>
        </row>
      </sheetData>
      <sheetData sheetId="419">
        <row r="7">
          <cell r="C7">
            <v>2</v>
          </cell>
        </row>
      </sheetData>
      <sheetData sheetId="420">
        <row r="7">
          <cell r="C7">
            <v>2</v>
          </cell>
        </row>
      </sheetData>
      <sheetData sheetId="421">
        <row r="7">
          <cell r="C7">
            <v>2</v>
          </cell>
        </row>
      </sheetData>
      <sheetData sheetId="422">
        <row r="7">
          <cell r="C7">
            <v>2</v>
          </cell>
        </row>
      </sheetData>
      <sheetData sheetId="423">
        <row r="7">
          <cell r="C7">
            <v>2</v>
          </cell>
        </row>
      </sheetData>
      <sheetData sheetId="424">
        <row r="7">
          <cell r="C7">
            <v>2</v>
          </cell>
        </row>
      </sheetData>
      <sheetData sheetId="425">
        <row r="7">
          <cell r="C7">
            <v>2</v>
          </cell>
        </row>
      </sheetData>
      <sheetData sheetId="426">
        <row r="7">
          <cell r="C7">
            <v>2</v>
          </cell>
        </row>
      </sheetData>
      <sheetData sheetId="427">
        <row r="7">
          <cell r="C7">
            <v>2</v>
          </cell>
        </row>
      </sheetData>
      <sheetData sheetId="428">
        <row r="7">
          <cell r="C7">
            <v>2</v>
          </cell>
        </row>
      </sheetData>
      <sheetData sheetId="429">
        <row r="7">
          <cell r="C7">
            <v>2</v>
          </cell>
        </row>
      </sheetData>
      <sheetData sheetId="430">
        <row r="7">
          <cell r="C7">
            <v>2</v>
          </cell>
        </row>
      </sheetData>
      <sheetData sheetId="431">
        <row r="7">
          <cell r="C7">
            <v>2</v>
          </cell>
        </row>
      </sheetData>
      <sheetData sheetId="432">
        <row r="7">
          <cell r="C7">
            <v>2</v>
          </cell>
        </row>
      </sheetData>
      <sheetData sheetId="433">
        <row r="7">
          <cell r="C7">
            <v>2</v>
          </cell>
        </row>
      </sheetData>
      <sheetData sheetId="434">
        <row r="7">
          <cell r="C7">
            <v>2</v>
          </cell>
        </row>
      </sheetData>
      <sheetData sheetId="435">
        <row r="7">
          <cell r="C7">
            <v>2</v>
          </cell>
        </row>
      </sheetData>
      <sheetData sheetId="436">
        <row r="7">
          <cell r="C7">
            <v>2</v>
          </cell>
        </row>
      </sheetData>
      <sheetData sheetId="437">
        <row r="7">
          <cell r="C7">
            <v>2</v>
          </cell>
        </row>
      </sheetData>
      <sheetData sheetId="438">
        <row r="7">
          <cell r="C7">
            <v>2</v>
          </cell>
        </row>
      </sheetData>
      <sheetData sheetId="439">
        <row r="7">
          <cell r="C7">
            <v>2</v>
          </cell>
        </row>
      </sheetData>
      <sheetData sheetId="440">
        <row r="7">
          <cell r="C7">
            <v>2</v>
          </cell>
        </row>
      </sheetData>
      <sheetData sheetId="441">
        <row r="7">
          <cell r="C7">
            <v>2</v>
          </cell>
        </row>
      </sheetData>
      <sheetData sheetId="442">
        <row r="7">
          <cell r="C7">
            <v>2</v>
          </cell>
        </row>
      </sheetData>
      <sheetData sheetId="443">
        <row r="7">
          <cell r="C7">
            <v>2</v>
          </cell>
        </row>
      </sheetData>
      <sheetData sheetId="444">
        <row r="7">
          <cell r="C7">
            <v>2</v>
          </cell>
        </row>
      </sheetData>
      <sheetData sheetId="445">
        <row r="7">
          <cell r="C7" t="str">
            <v xml:space="preserve">Alejandro Vidal / Percy Humala </v>
          </cell>
        </row>
      </sheetData>
      <sheetData sheetId="446">
        <row r="7">
          <cell r="C7" t="str">
            <v xml:space="preserve">Alejandro Vidal / Percy Humala </v>
          </cell>
        </row>
      </sheetData>
      <sheetData sheetId="447">
        <row r="7">
          <cell r="C7" t="str">
            <v xml:space="preserve">Alejandro Vidal / Percy Humala </v>
          </cell>
        </row>
      </sheetData>
      <sheetData sheetId="448">
        <row r="7">
          <cell r="C7" t="str">
            <v xml:space="preserve">Alejandro Vidal / Percy Humala </v>
          </cell>
        </row>
      </sheetData>
      <sheetData sheetId="449">
        <row r="7">
          <cell r="C7" t="str">
            <v xml:space="preserve">Alejandro Vidal / Percy Humala </v>
          </cell>
        </row>
      </sheetData>
      <sheetData sheetId="450">
        <row r="7">
          <cell r="C7" t="str">
            <v xml:space="preserve">Alejandro Vidal / Percy Humala </v>
          </cell>
        </row>
      </sheetData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>
        <row r="7">
          <cell r="C7">
            <v>0</v>
          </cell>
        </row>
      </sheetData>
      <sheetData sheetId="477">
        <row r="7">
          <cell r="C7">
            <v>0</v>
          </cell>
        </row>
      </sheetData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>
        <row r="7">
          <cell r="C7">
            <v>0</v>
          </cell>
        </row>
      </sheetData>
      <sheetData sheetId="487">
        <row r="7">
          <cell r="C7">
            <v>0</v>
          </cell>
        </row>
      </sheetData>
      <sheetData sheetId="488">
        <row r="7">
          <cell r="C7">
            <v>2</v>
          </cell>
        </row>
      </sheetData>
      <sheetData sheetId="489" refreshError="1"/>
      <sheetData sheetId="490" refreshError="1"/>
      <sheetData sheetId="491">
        <row r="7">
          <cell r="C7">
            <v>2</v>
          </cell>
        </row>
      </sheetData>
      <sheetData sheetId="492">
        <row r="7">
          <cell r="C7">
            <v>0</v>
          </cell>
        </row>
      </sheetData>
      <sheetData sheetId="493">
        <row r="7">
          <cell r="C7">
            <v>2</v>
          </cell>
        </row>
      </sheetData>
      <sheetData sheetId="494">
        <row r="7">
          <cell r="C7">
            <v>0</v>
          </cell>
        </row>
      </sheetData>
      <sheetData sheetId="495">
        <row r="7">
          <cell r="C7">
            <v>2</v>
          </cell>
        </row>
      </sheetData>
      <sheetData sheetId="496">
        <row r="7">
          <cell r="C7">
            <v>0</v>
          </cell>
        </row>
      </sheetData>
      <sheetData sheetId="497">
        <row r="7">
          <cell r="C7">
            <v>2</v>
          </cell>
        </row>
      </sheetData>
      <sheetData sheetId="498">
        <row r="7">
          <cell r="C7">
            <v>2</v>
          </cell>
        </row>
      </sheetData>
      <sheetData sheetId="499">
        <row r="7">
          <cell r="C7">
            <v>2</v>
          </cell>
        </row>
      </sheetData>
      <sheetData sheetId="500">
        <row r="7">
          <cell r="C7">
            <v>2</v>
          </cell>
        </row>
      </sheetData>
      <sheetData sheetId="501">
        <row r="7">
          <cell r="C7">
            <v>2</v>
          </cell>
        </row>
      </sheetData>
      <sheetData sheetId="502">
        <row r="7">
          <cell r="C7">
            <v>2</v>
          </cell>
        </row>
      </sheetData>
      <sheetData sheetId="503">
        <row r="7">
          <cell r="C7">
            <v>2</v>
          </cell>
        </row>
      </sheetData>
      <sheetData sheetId="504">
        <row r="7">
          <cell r="C7">
            <v>2</v>
          </cell>
        </row>
      </sheetData>
      <sheetData sheetId="505">
        <row r="7">
          <cell r="C7">
            <v>2</v>
          </cell>
        </row>
      </sheetData>
      <sheetData sheetId="506">
        <row r="7">
          <cell r="C7">
            <v>0</v>
          </cell>
        </row>
      </sheetData>
      <sheetData sheetId="507">
        <row r="7">
          <cell r="C7">
            <v>2</v>
          </cell>
        </row>
      </sheetData>
      <sheetData sheetId="508">
        <row r="7">
          <cell r="C7">
            <v>2</v>
          </cell>
        </row>
      </sheetData>
      <sheetData sheetId="509">
        <row r="7">
          <cell r="C7">
            <v>2</v>
          </cell>
        </row>
      </sheetData>
      <sheetData sheetId="510">
        <row r="7">
          <cell r="C7">
            <v>0</v>
          </cell>
        </row>
      </sheetData>
      <sheetData sheetId="511">
        <row r="7">
          <cell r="C7">
            <v>2</v>
          </cell>
        </row>
      </sheetData>
      <sheetData sheetId="512">
        <row r="7">
          <cell r="C7">
            <v>2</v>
          </cell>
        </row>
      </sheetData>
      <sheetData sheetId="513">
        <row r="7">
          <cell r="C7">
            <v>2</v>
          </cell>
        </row>
      </sheetData>
      <sheetData sheetId="514">
        <row r="7">
          <cell r="C7">
            <v>2</v>
          </cell>
        </row>
      </sheetData>
      <sheetData sheetId="515">
        <row r="7">
          <cell r="C7">
            <v>2</v>
          </cell>
        </row>
      </sheetData>
      <sheetData sheetId="516">
        <row r="7">
          <cell r="C7">
            <v>2</v>
          </cell>
        </row>
      </sheetData>
      <sheetData sheetId="517">
        <row r="7">
          <cell r="C7">
            <v>2</v>
          </cell>
        </row>
      </sheetData>
      <sheetData sheetId="518">
        <row r="7">
          <cell r="C7">
            <v>2</v>
          </cell>
        </row>
      </sheetData>
      <sheetData sheetId="519">
        <row r="7">
          <cell r="C7">
            <v>2</v>
          </cell>
        </row>
      </sheetData>
      <sheetData sheetId="520">
        <row r="7">
          <cell r="C7">
            <v>2</v>
          </cell>
        </row>
      </sheetData>
      <sheetData sheetId="521">
        <row r="7">
          <cell r="C7">
            <v>0</v>
          </cell>
        </row>
      </sheetData>
      <sheetData sheetId="522">
        <row r="7">
          <cell r="C7">
            <v>2</v>
          </cell>
        </row>
      </sheetData>
      <sheetData sheetId="523">
        <row r="7">
          <cell r="C7">
            <v>2</v>
          </cell>
        </row>
      </sheetData>
      <sheetData sheetId="524">
        <row r="7">
          <cell r="C7">
            <v>0</v>
          </cell>
        </row>
      </sheetData>
      <sheetData sheetId="525">
        <row r="7">
          <cell r="C7">
            <v>2</v>
          </cell>
        </row>
      </sheetData>
      <sheetData sheetId="526">
        <row r="7">
          <cell r="C7">
            <v>2</v>
          </cell>
        </row>
      </sheetData>
      <sheetData sheetId="527">
        <row r="7">
          <cell r="C7">
            <v>2</v>
          </cell>
        </row>
      </sheetData>
      <sheetData sheetId="528">
        <row r="7">
          <cell r="C7">
            <v>2</v>
          </cell>
        </row>
      </sheetData>
      <sheetData sheetId="529">
        <row r="7">
          <cell r="C7">
            <v>2</v>
          </cell>
        </row>
      </sheetData>
      <sheetData sheetId="530">
        <row r="7">
          <cell r="C7">
            <v>2</v>
          </cell>
        </row>
      </sheetData>
      <sheetData sheetId="531">
        <row r="7">
          <cell r="C7">
            <v>2</v>
          </cell>
        </row>
      </sheetData>
      <sheetData sheetId="532">
        <row r="7">
          <cell r="C7">
            <v>2</v>
          </cell>
        </row>
      </sheetData>
      <sheetData sheetId="533">
        <row r="7">
          <cell r="C7">
            <v>2</v>
          </cell>
        </row>
      </sheetData>
      <sheetData sheetId="534">
        <row r="7">
          <cell r="C7">
            <v>2</v>
          </cell>
        </row>
      </sheetData>
      <sheetData sheetId="535">
        <row r="7">
          <cell r="C7">
            <v>0</v>
          </cell>
        </row>
      </sheetData>
      <sheetData sheetId="536">
        <row r="7">
          <cell r="C7">
            <v>0</v>
          </cell>
        </row>
      </sheetData>
      <sheetData sheetId="537">
        <row r="7">
          <cell r="C7">
            <v>0</v>
          </cell>
        </row>
      </sheetData>
      <sheetData sheetId="538">
        <row r="7">
          <cell r="C7">
            <v>2</v>
          </cell>
        </row>
      </sheetData>
      <sheetData sheetId="539">
        <row r="7">
          <cell r="C7">
            <v>0</v>
          </cell>
        </row>
      </sheetData>
      <sheetData sheetId="540">
        <row r="7">
          <cell r="C7">
            <v>2</v>
          </cell>
        </row>
      </sheetData>
      <sheetData sheetId="541">
        <row r="7">
          <cell r="C7">
            <v>2</v>
          </cell>
        </row>
      </sheetData>
      <sheetData sheetId="542">
        <row r="7">
          <cell r="C7">
            <v>2</v>
          </cell>
        </row>
      </sheetData>
      <sheetData sheetId="543">
        <row r="7">
          <cell r="C7">
            <v>2</v>
          </cell>
        </row>
      </sheetData>
      <sheetData sheetId="544">
        <row r="7">
          <cell r="C7">
            <v>2</v>
          </cell>
        </row>
      </sheetData>
      <sheetData sheetId="545">
        <row r="7">
          <cell r="C7">
            <v>0</v>
          </cell>
        </row>
      </sheetData>
      <sheetData sheetId="546">
        <row r="7">
          <cell r="C7">
            <v>2</v>
          </cell>
        </row>
      </sheetData>
      <sheetData sheetId="547">
        <row r="7">
          <cell r="C7">
            <v>0</v>
          </cell>
        </row>
      </sheetData>
      <sheetData sheetId="548">
        <row r="7">
          <cell r="C7">
            <v>2</v>
          </cell>
        </row>
      </sheetData>
      <sheetData sheetId="549">
        <row r="7">
          <cell r="C7">
            <v>2</v>
          </cell>
        </row>
      </sheetData>
      <sheetData sheetId="550">
        <row r="7">
          <cell r="C7">
            <v>0</v>
          </cell>
        </row>
      </sheetData>
      <sheetData sheetId="551">
        <row r="7">
          <cell r="C7">
            <v>0</v>
          </cell>
        </row>
      </sheetData>
      <sheetData sheetId="552">
        <row r="7">
          <cell r="C7">
            <v>2</v>
          </cell>
        </row>
      </sheetData>
      <sheetData sheetId="553">
        <row r="7">
          <cell r="C7">
            <v>2</v>
          </cell>
        </row>
      </sheetData>
      <sheetData sheetId="554">
        <row r="7">
          <cell r="C7">
            <v>2</v>
          </cell>
        </row>
      </sheetData>
      <sheetData sheetId="555">
        <row r="7">
          <cell r="C7">
            <v>2</v>
          </cell>
        </row>
      </sheetData>
      <sheetData sheetId="556">
        <row r="7">
          <cell r="C7">
            <v>2</v>
          </cell>
        </row>
      </sheetData>
      <sheetData sheetId="557">
        <row r="7">
          <cell r="C7">
            <v>2</v>
          </cell>
        </row>
      </sheetData>
      <sheetData sheetId="558">
        <row r="7">
          <cell r="C7">
            <v>2</v>
          </cell>
        </row>
      </sheetData>
      <sheetData sheetId="559">
        <row r="7">
          <cell r="C7">
            <v>2</v>
          </cell>
        </row>
      </sheetData>
      <sheetData sheetId="560">
        <row r="7">
          <cell r="C7">
            <v>0</v>
          </cell>
        </row>
      </sheetData>
      <sheetData sheetId="561">
        <row r="7">
          <cell r="C7">
            <v>0</v>
          </cell>
        </row>
      </sheetData>
      <sheetData sheetId="562">
        <row r="7">
          <cell r="C7">
            <v>2</v>
          </cell>
        </row>
      </sheetData>
      <sheetData sheetId="563">
        <row r="7">
          <cell r="C7">
            <v>2</v>
          </cell>
        </row>
      </sheetData>
      <sheetData sheetId="564">
        <row r="7">
          <cell r="C7">
            <v>0</v>
          </cell>
        </row>
      </sheetData>
      <sheetData sheetId="565">
        <row r="7">
          <cell r="C7">
            <v>0</v>
          </cell>
        </row>
      </sheetData>
      <sheetData sheetId="566">
        <row r="7">
          <cell r="C7">
            <v>0</v>
          </cell>
        </row>
      </sheetData>
      <sheetData sheetId="567">
        <row r="7">
          <cell r="C7">
            <v>0</v>
          </cell>
        </row>
      </sheetData>
      <sheetData sheetId="568">
        <row r="7">
          <cell r="C7">
            <v>2</v>
          </cell>
        </row>
      </sheetData>
      <sheetData sheetId="569">
        <row r="7">
          <cell r="C7">
            <v>2</v>
          </cell>
        </row>
      </sheetData>
      <sheetData sheetId="570">
        <row r="7">
          <cell r="C7">
            <v>2</v>
          </cell>
        </row>
      </sheetData>
      <sheetData sheetId="571">
        <row r="7">
          <cell r="C7">
            <v>2</v>
          </cell>
        </row>
      </sheetData>
      <sheetData sheetId="572">
        <row r="7">
          <cell r="C7">
            <v>0</v>
          </cell>
        </row>
      </sheetData>
      <sheetData sheetId="573">
        <row r="7">
          <cell r="C7">
            <v>2</v>
          </cell>
        </row>
      </sheetData>
      <sheetData sheetId="574">
        <row r="7">
          <cell r="C7">
            <v>2</v>
          </cell>
        </row>
      </sheetData>
      <sheetData sheetId="575">
        <row r="7">
          <cell r="C7">
            <v>0</v>
          </cell>
        </row>
      </sheetData>
      <sheetData sheetId="576">
        <row r="7">
          <cell r="C7">
            <v>2</v>
          </cell>
        </row>
      </sheetData>
      <sheetData sheetId="577">
        <row r="7">
          <cell r="C7">
            <v>0</v>
          </cell>
        </row>
      </sheetData>
      <sheetData sheetId="578">
        <row r="7">
          <cell r="C7">
            <v>2</v>
          </cell>
        </row>
      </sheetData>
      <sheetData sheetId="579">
        <row r="7">
          <cell r="C7">
            <v>0</v>
          </cell>
        </row>
      </sheetData>
      <sheetData sheetId="580">
        <row r="7">
          <cell r="C7">
            <v>2</v>
          </cell>
        </row>
      </sheetData>
      <sheetData sheetId="581">
        <row r="7">
          <cell r="C7">
            <v>2</v>
          </cell>
        </row>
      </sheetData>
      <sheetData sheetId="582">
        <row r="7">
          <cell r="C7">
            <v>2</v>
          </cell>
        </row>
      </sheetData>
      <sheetData sheetId="583">
        <row r="7">
          <cell r="C7">
            <v>2</v>
          </cell>
        </row>
      </sheetData>
      <sheetData sheetId="584">
        <row r="7">
          <cell r="C7">
            <v>2</v>
          </cell>
        </row>
      </sheetData>
      <sheetData sheetId="585">
        <row r="7">
          <cell r="C7">
            <v>2</v>
          </cell>
        </row>
      </sheetData>
      <sheetData sheetId="586">
        <row r="7">
          <cell r="C7">
            <v>2</v>
          </cell>
        </row>
      </sheetData>
      <sheetData sheetId="587">
        <row r="7">
          <cell r="C7">
            <v>0</v>
          </cell>
        </row>
      </sheetData>
      <sheetData sheetId="588">
        <row r="7">
          <cell r="C7">
            <v>0</v>
          </cell>
        </row>
      </sheetData>
      <sheetData sheetId="589">
        <row r="7">
          <cell r="C7">
            <v>2</v>
          </cell>
        </row>
      </sheetData>
      <sheetData sheetId="590">
        <row r="7">
          <cell r="C7">
            <v>2</v>
          </cell>
        </row>
      </sheetData>
      <sheetData sheetId="591">
        <row r="7">
          <cell r="C7">
            <v>0</v>
          </cell>
        </row>
      </sheetData>
      <sheetData sheetId="592">
        <row r="7">
          <cell r="C7">
            <v>2</v>
          </cell>
        </row>
      </sheetData>
      <sheetData sheetId="593">
        <row r="7">
          <cell r="C7">
            <v>2</v>
          </cell>
        </row>
      </sheetData>
      <sheetData sheetId="594">
        <row r="7">
          <cell r="C7">
            <v>2</v>
          </cell>
        </row>
      </sheetData>
      <sheetData sheetId="595">
        <row r="7">
          <cell r="C7">
            <v>2</v>
          </cell>
        </row>
      </sheetData>
      <sheetData sheetId="596">
        <row r="7">
          <cell r="C7">
            <v>2</v>
          </cell>
        </row>
      </sheetData>
      <sheetData sheetId="597">
        <row r="7">
          <cell r="C7">
            <v>2</v>
          </cell>
        </row>
      </sheetData>
      <sheetData sheetId="598">
        <row r="7">
          <cell r="C7">
            <v>2</v>
          </cell>
        </row>
      </sheetData>
      <sheetData sheetId="599">
        <row r="7">
          <cell r="C7">
            <v>2</v>
          </cell>
        </row>
      </sheetData>
      <sheetData sheetId="600">
        <row r="7">
          <cell r="C7">
            <v>2</v>
          </cell>
        </row>
      </sheetData>
      <sheetData sheetId="601">
        <row r="7">
          <cell r="C7">
            <v>2</v>
          </cell>
        </row>
      </sheetData>
      <sheetData sheetId="602">
        <row r="7">
          <cell r="C7">
            <v>2</v>
          </cell>
        </row>
      </sheetData>
      <sheetData sheetId="603">
        <row r="7">
          <cell r="C7">
            <v>2</v>
          </cell>
        </row>
      </sheetData>
      <sheetData sheetId="604">
        <row r="7">
          <cell r="C7">
            <v>2</v>
          </cell>
        </row>
      </sheetData>
      <sheetData sheetId="605">
        <row r="7">
          <cell r="C7">
            <v>2</v>
          </cell>
        </row>
      </sheetData>
      <sheetData sheetId="606">
        <row r="7">
          <cell r="C7">
            <v>2</v>
          </cell>
        </row>
      </sheetData>
      <sheetData sheetId="607">
        <row r="7">
          <cell r="C7">
            <v>2</v>
          </cell>
        </row>
      </sheetData>
      <sheetData sheetId="608">
        <row r="7">
          <cell r="C7">
            <v>2</v>
          </cell>
        </row>
      </sheetData>
      <sheetData sheetId="609">
        <row r="7">
          <cell r="C7">
            <v>2</v>
          </cell>
        </row>
      </sheetData>
      <sheetData sheetId="610">
        <row r="7">
          <cell r="C7">
            <v>2</v>
          </cell>
        </row>
      </sheetData>
      <sheetData sheetId="611">
        <row r="7">
          <cell r="C7">
            <v>2</v>
          </cell>
        </row>
      </sheetData>
      <sheetData sheetId="612">
        <row r="7">
          <cell r="C7">
            <v>2</v>
          </cell>
        </row>
      </sheetData>
      <sheetData sheetId="613">
        <row r="7">
          <cell r="C7">
            <v>2</v>
          </cell>
        </row>
      </sheetData>
      <sheetData sheetId="614">
        <row r="7">
          <cell r="C7">
            <v>2</v>
          </cell>
        </row>
      </sheetData>
      <sheetData sheetId="615">
        <row r="7">
          <cell r="C7">
            <v>2</v>
          </cell>
        </row>
      </sheetData>
      <sheetData sheetId="616">
        <row r="7">
          <cell r="C7">
            <v>2</v>
          </cell>
        </row>
      </sheetData>
      <sheetData sheetId="617">
        <row r="7">
          <cell r="C7">
            <v>2</v>
          </cell>
        </row>
      </sheetData>
      <sheetData sheetId="618">
        <row r="7">
          <cell r="C7">
            <v>2</v>
          </cell>
        </row>
      </sheetData>
      <sheetData sheetId="619">
        <row r="7">
          <cell r="C7">
            <v>2</v>
          </cell>
        </row>
      </sheetData>
      <sheetData sheetId="620">
        <row r="7">
          <cell r="C7">
            <v>2</v>
          </cell>
        </row>
      </sheetData>
      <sheetData sheetId="621">
        <row r="7">
          <cell r="C7">
            <v>2</v>
          </cell>
        </row>
      </sheetData>
      <sheetData sheetId="622">
        <row r="7">
          <cell r="C7">
            <v>2</v>
          </cell>
        </row>
      </sheetData>
      <sheetData sheetId="623">
        <row r="7">
          <cell r="C7">
            <v>2</v>
          </cell>
        </row>
      </sheetData>
      <sheetData sheetId="624">
        <row r="7">
          <cell r="C7">
            <v>2</v>
          </cell>
        </row>
      </sheetData>
      <sheetData sheetId="625">
        <row r="7">
          <cell r="C7">
            <v>2</v>
          </cell>
        </row>
      </sheetData>
      <sheetData sheetId="626">
        <row r="7">
          <cell r="C7">
            <v>2</v>
          </cell>
        </row>
      </sheetData>
      <sheetData sheetId="627">
        <row r="7">
          <cell r="C7">
            <v>2</v>
          </cell>
        </row>
      </sheetData>
      <sheetData sheetId="628">
        <row r="7">
          <cell r="C7">
            <v>2</v>
          </cell>
        </row>
      </sheetData>
      <sheetData sheetId="629">
        <row r="7">
          <cell r="C7">
            <v>2</v>
          </cell>
        </row>
      </sheetData>
      <sheetData sheetId="630">
        <row r="7">
          <cell r="C7">
            <v>2</v>
          </cell>
        </row>
      </sheetData>
      <sheetData sheetId="631">
        <row r="7">
          <cell r="C7">
            <v>2</v>
          </cell>
        </row>
      </sheetData>
      <sheetData sheetId="632">
        <row r="7">
          <cell r="C7">
            <v>2</v>
          </cell>
        </row>
      </sheetData>
      <sheetData sheetId="633">
        <row r="7">
          <cell r="C7">
            <v>2</v>
          </cell>
        </row>
      </sheetData>
      <sheetData sheetId="634">
        <row r="7">
          <cell r="C7">
            <v>2</v>
          </cell>
        </row>
      </sheetData>
      <sheetData sheetId="635">
        <row r="7">
          <cell r="C7">
            <v>2</v>
          </cell>
        </row>
      </sheetData>
      <sheetData sheetId="636">
        <row r="7">
          <cell r="C7">
            <v>2</v>
          </cell>
        </row>
      </sheetData>
      <sheetData sheetId="637">
        <row r="7">
          <cell r="C7">
            <v>2</v>
          </cell>
        </row>
      </sheetData>
      <sheetData sheetId="638">
        <row r="7">
          <cell r="C7">
            <v>2</v>
          </cell>
        </row>
      </sheetData>
      <sheetData sheetId="639">
        <row r="7">
          <cell r="C7">
            <v>2</v>
          </cell>
        </row>
      </sheetData>
      <sheetData sheetId="640">
        <row r="7">
          <cell r="C7">
            <v>2</v>
          </cell>
        </row>
      </sheetData>
      <sheetData sheetId="641">
        <row r="7">
          <cell r="C7">
            <v>2</v>
          </cell>
        </row>
      </sheetData>
      <sheetData sheetId="642">
        <row r="7">
          <cell r="C7">
            <v>2</v>
          </cell>
        </row>
      </sheetData>
      <sheetData sheetId="643">
        <row r="7">
          <cell r="C7">
            <v>2</v>
          </cell>
        </row>
      </sheetData>
      <sheetData sheetId="644">
        <row r="7">
          <cell r="C7">
            <v>2</v>
          </cell>
        </row>
      </sheetData>
      <sheetData sheetId="645">
        <row r="7">
          <cell r="C7">
            <v>2</v>
          </cell>
        </row>
      </sheetData>
      <sheetData sheetId="646">
        <row r="7">
          <cell r="C7">
            <v>2</v>
          </cell>
        </row>
      </sheetData>
      <sheetData sheetId="647">
        <row r="7">
          <cell r="C7">
            <v>2</v>
          </cell>
        </row>
      </sheetData>
      <sheetData sheetId="648">
        <row r="7">
          <cell r="C7">
            <v>2</v>
          </cell>
        </row>
      </sheetData>
      <sheetData sheetId="649">
        <row r="7">
          <cell r="C7">
            <v>2</v>
          </cell>
        </row>
      </sheetData>
      <sheetData sheetId="650">
        <row r="7">
          <cell r="C7">
            <v>2</v>
          </cell>
        </row>
      </sheetData>
      <sheetData sheetId="651">
        <row r="7">
          <cell r="C7">
            <v>2</v>
          </cell>
        </row>
      </sheetData>
      <sheetData sheetId="652">
        <row r="7">
          <cell r="C7">
            <v>2</v>
          </cell>
        </row>
      </sheetData>
      <sheetData sheetId="653">
        <row r="7">
          <cell r="C7">
            <v>2</v>
          </cell>
        </row>
      </sheetData>
      <sheetData sheetId="654">
        <row r="7">
          <cell r="C7">
            <v>2</v>
          </cell>
        </row>
      </sheetData>
      <sheetData sheetId="655">
        <row r="7">
          <cell r="C7">
            <v>2</v>
          </cell>
        </row>
      </sheetData>
      <sheetData sheetId="656">
        <row r="7">
          <cell r="C7">
            <v>2</v>
          </cell>
        </row>
      </sheetData>
      <sheetData sheetId="657">
        <row r="7">
          <cell r="C7">
            <v>2</v>
          </cell>
        </row>
      </sheetData>
      <sheetData sheetId="658">
        <row r="7">
          <cell r="C7">
            <v>2</v>
          </cell>
        </row>
      </sheetData>
      <sheetData sheetId="659">
        <row r="7">
          <cell r="C7">
            <v>2</v>
          </cell>
        </row>
      </sheetData>
      <sheetData sheetId="660">
        <row r="7">
          <cell r="C7">
            <v>2</v>
          </cell>
        </row>
      </sheetData>
      <sheetData sheetId="661">
        <row r="7">
          <cell r="C7">
            <v>2</v>
          </cell>
        </row>
      </sheetData>
      <sheetData sheetId="662">
        <row r="7">
          <cell r="C7">
            <v>2</v>
          </cell>
        </row>
      </sheetData>
      <sheetData sheetId="663">
        <row r="7">
          <cell r="C7">
            <v>2</v>
          </cell>
        </row>
      </sheetData>
      <sheetData sheetId="664">
        <row r="7">
          <cell r="C7">
            <v>2</v>
          </cell>
        </row>
      </sheetData>
      <sheetData sheetId="665">
        <row r="7">
          <cell r="C7">
            <v>2</v>
          </cell>
        </row>
      </sheetData>
      <sheetData sheetId="666">
        <row r="7">
          <cell r="C7">
            <v>2</v>
          </cell>
        </row>
      </sheetData>
      <sheetData sheetId="667">
        <row r="7">
          <cell r="C7">
            <v>2</v>
          </cell>
        </row>
      </sheetData>
      <sheetData sheetId="668">
        <row r="7">
          <cell r="C7">
            <v>2</v>
          </cell>
        </row>
      </sheetData>
      <sheetData sheetId="669">
        <row r="7">
          <cell r="C7">
            <v>2</v>
          </cell>
        </row>
      </sheetData>
      <sheetData sheetId="670">
        <row r="7">
          <cell r="C7">
            <v>2</v>
          </cell>
        </row>
      </sheetData>
      <sheetData sheetId="671">
        <row r="7">
          <cell r="C7">
            <v>2</v>
          </cell>
        </row>
      </sheetData>
      <sheetData sheetId="672">
        <row r="7">
          <cell r="C7">
            <v>2</v>
          </cell>
        </row>
      </sheetData>
      <sheetData sheetId="673">
        <row r="7">
          <cell r="C7">
            <v>2</v>
          </cell>
        </row>
      </sheetData>
      <sheetData sheetId="674">
        <row r="7">
          <cell r="C7">
            <v>2</v>
          </cell>
        </row>
      </sheetData>
      <sheetData sheetId="675">
        <row r="7">
          <cell r="C7">
            <v>2</v>
          </cell>
        </row>
      </sheetData>
      <sheetData sheetId="676">
        <row r="7">
          <cell r="C7">
            <v>2</v>
          </cell>
        </row>
      </sheetData>
      <sheetData sheetId="677">
        <row r="7">
          <cell r="C7">
            <v>2</v>
          </cell>
        </row>
      </sheetData>
      <sheetData sheetId="678">
        <row r="7">
          <cell r="C7">
            <v>2</v>
          </cell>
        </row>
      </sheetData>
      <sheetData sheetId="679">
        <row r="7">
          <cell r="C7">
            <v>2</v>
          </cell>
        </row>
      </sheetData>
      <sheetData sheetId="680">
        <row r="7">
          <cell r="C7">
            <v>2</v>
          </cell>
        </row>
      </sheetData>
      <sheetData sheetId="681">
        <row r="7">
          <cell r="C7">
            <v>2</v>
          </cell>
        </row>
      </sheetData>
      <sheetData sheetId="682">
        <row r="7">
          <cell r="C7">
            <v>2</v>
          </cell>
        </row>
      </sheetData>
      <sheetData sheetId="683">
        <row r="7">
          <cell r="C7">
            <v>2</v>
          </cell>
        </row>
      </sheetData>
      <sheetData sheetId="684">
        <row r="7">
          <cell r="C7">
            <v>2</v>
          </cell>
        </row>
      </sheetData>
      <sheetData sheetId="685">
        <row r="7">
          <cell r="C7">
            <v>2</v>
          </cell>
        </row>
      </sheetData>
      <sheetData sheetId="686">
        <row r="7">
          <cell r="C7">
            <v>2</v>
          </cell>
        </row>
      </sheetData>
      <sheetData sheetId="687">
        <row r="7">
          <cell r="C7">
            <v>2</v>
          </cell>
        </row>
      </sheetData>
      <sheetData sheetId="688">
        <row r="7">
          <cell r="C7">
            <v>2</v>
          </cell>
        </row>
      </sheetData>
      <sheetData sheetId="689">
        <row r="7">
          <cell r="C7">
            <v>2</v>
          </cell>
        </row>
      </sheetData>
      <sheetData sheetId="690">
        <row r="7">
          <cell r="C7">
            <v>2</v>
          </cell>
        </row>
      </sheetData>
      <sheetData sheetId="691">
        <row r="7">
          <cell r="C7">
            <v>2</v>
          </cell>
        </row>
      </sheetData>
      <sheetData sheetId="692">
        <row r="7">
          <cell r="C7">
            <v>2</v>
          </cell>
        </row>
      </sheetData>
      <sheetData sheetId="693">
        <row r="7">
          <cell r="C7">
            <v>2</v>
          </cell>
        </row>
      </sheetData>
      <sheetData sheetId="694">
        <row r="7">
          <cell r="C7">
            <v>2</v>
          </cell>
        </row>
      </sheetData>
      <sheetData sheetId="695">
        <row r="7">
          <cell r="C7">
            <v>2</v>
          </cell>
        </row>
      </sheetData>
      <sheetData sheetId="696">
        <row r="7">
          <cell r="C7">
            <v>2</v>
          </cell>
        </row>
      </sheetData>
      <sheetData sheetId="697">
        <row r="7">
          <cell r="C7">
            <v>2</v>
          </cell>
        </row>
      </sheetData>
      <sheetData sheetId="698">
        <row r="7">
          <cell r="C7">
            <v>2</v>
          </cell>
        </row>
      </sheetData>
      <sheetData sheetId="699">
        <row r="7">
          <cell r="C7">
            <v>2</v>
          </cell>
        </row>
      </sheetData>
      <sheetData sheetId="700">
        <row r="7">
          <cell r="C7">
            <v>2</v>
          </cell>
        </row>
      </sheetData>
      <sheetData sheetId="701">
        <row r="7">
          <cell r="C7">
            <v>2</v>
          </cell>
        </row>
      </sheetData>
      <sheetData sheetId="702">
        <row r="7">
          <cell r="C7">
            <v>2</v>
          </cell>
        </row>
      </sheetData>
      <sheetData sheetId="703">
        <row r="7">
          <cell r="C7">
            <v>2</v>
          </cell>
        </row>
      </sheetData>
      <sheetData sheetId="704">
        <row r="7">
          <cell r="C7">
            <v>2</v>
          </cell>
        </row>
      </sheetData>
      <sheetData sheetId="705">
        <row r="7">
          <cell r="C7">
            <v>2</v>
          </cell>
        </row>
      </sheetData>
      <sheetData sheetId="706">
        <row r="7">
          <cell r="C7">
            <v>2</v>
          </cell>
        </row>
      </sheetData>
      <sheetData sheetId="707">
        <row r="7">
          <cell r="C7">
            <v>2</v>
          </cell>
        </row>
      </sheetData>
      <sheetData sheetId="708">
        <row r="7">
          <cell r="C7">
            <v>2</v>
          </cell>
        </row>
      </sheetData>
      <sheetData sheetId="709">
        <row r="7">
          <cell r="C7">
            <v>2</v>
          </cell>
        </row>
      </sheetData>
      <sheetData sheetId="710">
        <row r="7">
          <cell r="C7">
            <v>2</v>
          </cell>
        </row>
      </sheetData>
      <sheetData sheetId="711">
        <row r="7">
          <cell r="C7">
            <v>2</v>
          </cell>
        </row>
      </sheetData>
      <sheetData sheetId="712">
        <row r="7">
          <cell r="C7">
            <v>2</v>
          </cell>
        </row>
      </sheetData>
      <sheetData sheetId="713">
        <row r="7">
          <cell r="C7">
            <v>2</v>
          </cell>
        </row>
      </sheetData>
      <sheetData sheetId="714">
        <row r="7">
          <cell r="C7">
            <v>2</v>
          </cell>
        </row>
      </sheetData>
      <sheetData sheetId="715">
        <row r="7">
          <cell r="C7">
            <v>2</v>
          </cell>
        </row>
      </sheetData>
      <sheetData sheetId="716">
        <row r="7">
          <cell r="C7">
            <v>2</v>
          </cell>
        </row>
      </sheetData>
      <sheetData sheetId="717">
        <row r="7">
          <cell r="C7">
            <v>2</v>
          </cell>
        </row>
      </sheetData>
      <sheetData sheetId="718">
        <row r="7">
          <cell r="C7">
            <v>2</v>
          </cell>
        </row>
      </sheetData>
      <sheetData sheetId="719">
        <row r="7">
          <cell r="C7">
            <v>2</v>
          </cell>
        </row>
      </sheetData>
      <sheetData sheetId="720">
        <row r="7">
          <cell r="C7">
            <v>2</v>
          </cell>
        </row>
      </sheetData>
      <sheetData sheetId="721">
        <row r="7">
          <cell r="C7">
            <v>2</v>
          </cell>
        </row>
      </sheetData>
      <sheetData sheetId="722">
        <row r="7">
          <cell r="C7">
            <v>2</v>
          </cell>
        </row>
      </sheetData>
      <sheetData sheetId="723">
        <row r="7">
          <cell r="C7">
            <v>2</v>
          </cell>
        </row>
      </sheetData>
      <sheetData sheetId="724">
        <row r="7">
          <cell r="C7">
            <v>0</v>
          </cell>
        </row>
      </sheetData>
      <sheetData sheetId="725">
        <row r="7">
          <cell r="C7">
            <v>2</v>
          </cell>
        </row>
      </sheetData>
      <sheetData sheetId="726">
        <row r="7">
          <cell r="C7">
            <v>2</v>
          </cell>
        </row>
      </sheetData>
      <sheetData sheetId="727">
        <row r="7">
          <cell r="C7">
            <v>2</v>
          </cell>
        </row>
      </sheetData>
      <sheetData sheetId="728">
        <row r="7">
          <cell r="C7">
            <v>2</v>
          </cell>
        </row>
      </sheetData>
      <sheetData sheetId="729">
        <row r="7">
          <cell r="C7">
            <v>2</v>
          </cell>
        </row>
      </sheetData>
      <sheetData sheetId="730">
        <row r="7">
          <cell r="C7">
            <v>2</v>
          </cell>
        </row>
      </sheetData>
      <sheetData sheetId="731">
        <row r="7">
          <cell r="C7">
            <v>2</v>
          </cell>
        </row>
      </sheetData>
      <sheetData sheetId="732">
        <row r="7">
          <cell r="C7">
            <v>2</v>
          </cell>
        </row>
      </sheetData>
      <sheetData sheetId="733">
        <row r="7">
          <cell r="C7">
            <v>2</v>
          </cell>
        </row>
      </sheetData>
      <sheetData sheetId="734">
        <row r="7">
          <cell r="C7">
            <v>2</v>
          </cell>
        </row>
      </sheetData>
      <sheetData sheetId="735">
        <row r="7">
          <cell r="C7">
            <v>2</v>
          </cell>
        </row>
      </sheetData>
      <sheetData sheetId="736">
        <row r="7">
          <cell r="C7">
            <v>0</v>
          </cell>
        </row>
      </sheetData>
      <sheetData sheetId="737">
        <row r="7">
          <cell r="C7">
            <v>2</v>
          </cell>
        </row>
      </sheetData>
      <sheetData sheetId="738">
        <row r="7">
          <cell r="C7">
            <v>0</v>
          </cell>
        </row>
      </sheetData>
      <sheetData sheetId="739">
        <row r="7">
          <cell r="C7">
            <v>2</v>
          </cell>
        </row>
      </sheetData>
      <sheetData sheetId="740">
        <row r="7">
          <cell r="C7">
            <v>2</v>
          </cell>
        </row>
      </sheetData>
      <sheetData sheetId="741">
        <row r="7">
          <cell r="C7">
            <v>2</v>
          </cell>
        </row>
      </sheetData>
      <sheetData sheetId="742">
        <row r="7">
          <cell r="C7">
            <v>2</v>
          </cell>
        </row>
      </sheetData>
      <sheetData sheetId="743">
        <row r="7">
          <cell r="C7">
            <v>2</v>
          </cell>
        </row>
      </sheetData>
      <sheetData sheetId="744">
        <row r="7">
          <cell r="C7">
            <v>2</v>
          </cell>
        </row>
      </sheetData>
      <sheetData sheetId="745">
        <row r="7">
          <cell r="C7">
            <v>2</v>
          </cell>
        </row>
      </sheetData>
      <sheetData sheetId="746">
        <row r="7">
          <cell r="C7">
            <v>2</v>
          </cell>
        </row>
      </sheetData>
      <sheetData sheetId="747">
        <row r="7">
          <cell r="C7" t="str">
            <v>: 7,203.17 m2</v>
          </cell>
        </row>
      </sheetData>
      <sheetData sheetId="748">
        <row r="7">
          <cell r="C7">
            <v>2</v>
          </cell>
        </row>
      </sheetData>
      <sheetData sheetId="749">
        <row r="7">
          <cell r="C7">
            <v>2</v>
          </cell>
        </row>
      </sheetData>
      <sheetData sheetId="750">
        <row r="7">
          <cell r="C7">
            <v>0</v>
          </cell>
        </row>
      </sheetData>
      <sheetData sheetId="751">
        <row r="7">
          <cell r="C7">
            <v>2</v>
          </cell>
        </row>
      </sheetData>
      <sheetData sheetId="752">
        <row r="7">
          <cell r="C7">
            <v>2</v>
          </cell>
        </row>
      </sheetData>
      <sheetData sheetId="753">
        <row r="7">
          <cell r="C7" t="str">
            <v>: 7,203.17 m2</v>
          </cell>
        </row>
      </sheetData>
      <sheetData sheetId="754">
        <row r="7">
          <cell r="C7">
            <v>2</v>
          </cell>
        </row>
      </sheetData>
      <sheetData sheetId="755">
        <row r="7">
          <cell r="C7">
            <v>2</v>
          </cell>
        </row>
      </sheetData>
      <sheetData sheetId="756">
        <row r="7">
          <cell r="C7">
            <v>0</v>
          </cell>
        </row>
      </sheetData>
      <sheetData sheetId="757">
        <row r="7">
          <cell r="C7">
            <v>0</v>
          </cell>
        </row>
      </sheetData>
      <sheetData sheetId="758">
        <row r="7">
          <cell r="C7">
            <v>2</v>
          </cell>
        </row>
      </sheetData>
      <sheetData sheetId="759">
        <row r="7">
          <cell r="C7">
            <v>2</v>
          </cell>
        </row>
      </sheetData>
      <sheetData sheetId="760">
        <row r="7">
          <cell r="C7">
            <v>2</v>
          </cell>
        </row>
      </sheetData>
      <sheetData sheetId="761">
        <row r="7">
          <cell r="C7">
            <v>2</v>
          </cell>
        </row>
      </sheetData>
      <sheetData sheetId="762">
        <row r="7">
          <cell r="C7">
            <v>2</v>
          </cell>
        </row>
      </sheetData>
      <sheetData sheetId="763">
        <row r="7">
          <cell r="C7">
            <v>2</v>
          </cell>
        </row>
      </sheetData>
      <sheetData sheetId="764">
        <row r="7">
          <cell r="C7">
            <v>2</v>
          </cell>
        </row>
      </sheetData>
      <sheetData sheetId="765">
        <row r="7">
          <cell r="C7">
            <v>0</v>
          </cell>
        </row>
      </sheetData>
      <sheetData sheetId="766">
        <row r="7">
          <cell r="C7" t="str">
            <v>: 7,203.17 m2</v>
          </cell>
        </row>
      </sheetData>
      <sheetData sheetId="767">
        <row r="7">
          <cell r="C7">
            <v>2</v>
          </cell>
        </row>
      </sheetData>
      <sheetData sheetId="768">
        <row r="7">
          <cell r="C7">
            <v>2</v>
          </cell>
        </row>
      </sheetData>
      <sheetData sheetId="769">
        <row r="7">
          <cell r="C7">
            <v>0</v>
          </cell>
        </row>
      </sheetData>
      <sheetData sheetId="770">
        <row r="7">
          <cell r="C7">
            <v>2</v>
          </cell>
        </row>
      </sheetData>
      <sheetData sheetId="771">
        <row r="7">
          <cell r="C7">
            <v>2</v>
          </cell>
        </row>
      </sheetData>
      <sheetData sheetId="772">
        <row r="7">
          <cell r="C7">
            <v>2</v>
          </cell>
        </row>
      </sheetData>
      <sheetData sheetId="773">
        <row r="7">
          <cell r="C7">
            <v>2</v>
          </cell>
        </row>
      </sheetData>
      <sheetData sheetId="774">
        <row r="7">
          <cell r="C7" t="str">
            <v>: 7,203.17 m2</v>
          </cell>
        </row>
      </sheetData>
      <sheetData sheetId="775">
        <row r="7">
          <cell r="C7" t="str">
            <v>: 7,203.17 m2</v>
          </cell>
        </row>
      </sheetData>
      <sheetData sheetId="776">
        <row r="7">
          <cell r="C7">
            <v>0</v>
          </cell>
        </row>
      </sheetData>
      <sheetData sheetId="777">
        <row r="7">
          <cell r="C7">
            <v>0</v>
          </cell>
        </row>
      </sheetData>
      <sheetData sheetId="778">
        <row r="7">
          <cell r="C7">
            <v>2</v>
          </cell>
        </row>
      </sheetData>
      <sheetData sheetId="779">
        <row r="7">
          <cell r="C7" t="str">
            <v>: 7,203.17 m2</v>
          </cell>
        </row>
      </sheetData>
      <sheetData sheetId="780">
        <row r="7">
          <cell r="C7" t="str">
            <v>: 7,203.17 m2</v>
          </cell>
        </row>
      </sheetData>
      <sheetData sheetId="781">
        <row r="7">
          <cell r="C7">
            <v>2</v>
          </cell>
        </row>
      </sheetData>
      <sheetData sheetId="782">
        <row r="7">
          <cell r="C7">
            <v>0</v>
          </cell>
        </row>
      </sheetData>
      <sheetData sheetId="783">
        <row r="7">
          <cell r="C7">
            <v>2</v>
          </cell>
        </row>
      </sheetData>
      <sheetData sheetId="784">
        <row r="7">
          <cell r="C7">
            <v>2</v>
          </cell>
        </row>
      </sheetData>
      <sheetData sheetId="785">
        <row r="7">
          <cell r="C7">
            <v>2</v>
          </cell>
        </row>
      </sheetData>
      <sheetData sheetId="786">
        <row r="7">
          <cell r="C7">
            <v>2</v>
          </cell>
        </row>
      </sheetData>
      <sheetData sheetId="787">
        <row r="7">
          <cell r="C7">
            <v>2</v>
          </cell>
        </row>
      </sheetData>
      <sheetData sheetId="788">
        <row r="7">
          <cell r="C7">
            <v>2</v>
          </cell>
        </row>
      </sheetData>
      <sheetData sheetId="789">
        <row r="7">
          <cell r="C7">
            <v>2</v>
          </cell>
        </row>
      </sheetData>
      <sheetData sheetId="790">
        <row r="7">
          <cell r="C7">
            <v>0</v>
          </cell>
        </row>
      </sheetData>
      <sheetData sheetId="791">
        <row r="7">
          <cell r="C7" t="str">
            <v>: 7,203.17 m2</v>
          </cell>
        </row>
      </sheetData>
      <sheetData sheetId="792">
        <row r="7">
          <cell r="C7">
            <v>0</v>
          </cell>
        </row>
      </sheetData>
      <sheetData sheetId="793">
        <row r="7">
          <cell r="C7" t="str">
            <v>: 7,203.17 m2</v>
          </cell>
        </row>
      </sheetData>
      <sheetData sheetId="794">
        <row r="7">
          <cell r="C7">
            <v>2</v>
          </cell>
        </row>
      </sheetData>
      <sheetData sheetId="795">
        <row r="7">
          <cell r="C7">
            <v>0</v>
          </cell>
        </row>
      </sheetData>
      <sheetData sheetId="796">
        <row r="7">
          <cell r="C7">
            <v>2</v>
          </cell>
        </row>
      </sheetData>
      <sheetData sheetId="797">
        <row r="7">
          <cell r="C7">
            <v>2</v>
          </cell>
        </row>
      </sheetData>
      <sheetData sheetId="798">
        <row r="7">
          <cell r="C7" t="str">
            <v>: 7,203.17 m2</v>
          </cell>
        </row>
      </sheetData>
      <sheetData sheetId="799">
        <row r="7">
          <cell r="C7">
            <v>0</v>
          </cell>
        </row>
      </sheetData>
      <sheetData sheetId="800">
        <row r="7">
          <cell r="C7">
            <v>2</v>
          </cell>
        </row>
      </sheetData>
      <sheetData sheetId="801">
        <row r="7">
          <cell r="C7">
            <v>0</v>
          </cell>
        </row>
      </sheetData>
      <sheetData sheetId="802">
        <row r="7">
          <cell r="C7" t="str">
            <v>: 7,203.17 m2</v>
          </cell>
        </row>
      </sheetData>
      <sheetData sheetId="803">
        <row r="7">
          <cell r="C7">
            <v>0</v>
          </cell>
        </row>
      </sheetData>
      <sheetData sheetId="804">
        <row r="7">
          <cell r="C7" t="str">
            <v>: 7,203.17 m2</v>
          </cell>
        </row>
      </sheetData>
      <sheetData sheetId="805">
        <row r="7">
          <cell r="C7">
            <v>2</v>
          </cell>
        </row>
      </sheetData>
      <sheetData sheetId="806">
        <row r="7">
          <cell r="C7">
            <v>0</v>
          </cell>
        </row>
      </sheetData>
      <sheetData sheetId="807">
        <row r="7">
          <cell r="C7" t="str">
            <v>: 7,203.17 m2</v>
          </cell>
        </row>
      </sheetData>
      <sheetData sheetId="808">
        <row r="7">
          <cell r="C7">
            <v>0</v>
          </cell>
        </row>
      </sheetData>
      <sheetData sheetId="809">
        <row r="7">
          <cell r="C7">
            <v>2</v>
          </cell>
        </row>
      </sheetData>
      <sheetData sheetId="810">
        <row r="7">
          <cell r="C7">
            <v>2</v>
          </cell>
        </row>
      </sheetData>
      <sheetData sheetId="811">
        <row r="7">
          <cell r="C7" t="str">
            <v>: 7,203.17 m2</v>
          </cell>
        </row>
      </sheetData>
      <sheetData sheetId="812">
        <row r="7">
          <cell r="C7" t="str">
            <v>: 7,203.17 m2</v>
          </cell>
        </row>
      </sheetData>
      <sheetData sheetId="813">
        <row r="7">
          <cell r="C7">
            <v>2</v>
          </cell>
        </row>
      </sheetData>
      <sheetData sheetId="814">
        <row r="7">
          <cell r="C7">
            <v>2</v>
          </cell>
        </row>
      </sheetData>
      <sheetData sheetId="815">
        <row r="7">
          <cell r="C7">
            <v>2</v>
          </cell>
        </row>
      </sheetData>
      <sheetData sheetId="816">
        <row r="7">
          <cell r="C7" t="str">
            <v>: 7,203.17 m2</v>
          </cell>
        </row>
      </sheetData>
      <sheetData sheetId="817">
        <row r="7">
          <cell r="C7">
            <v>2</v>
          </cell>
        </row>
      </sheetData>
      <sheetData sheetId="818">
        <row r="7">
          <cell r="C7">
            <v>0</v>
          </cell>
        </row>
      </sheetData>
      <sheetData sheetId="819">
        <row r="7">
          <cell r="C7">
            <v>0</v>
          </cell>
        </row>
      </sheetData>
      <sheetData sheetId="820">
        <row r="7">
          <cell r="C7">
            <v>0</v>
          </cell>
        </row>
      </sheetData>
      <sheetData sheetId="821">
        <row r="7">
          <cell r="C7">
            <v>0</v>
          </cell>
        </row>
      </sheetData>
      <sheetData sheetId="822">
        <row r="7">
          <cell r="C7">
            <v>2</v>
          </cell>
        </row>
      </sheetData>
      <sheetData sheetId="823">
        <row r="7">
          <cell r="C7" t="str">
            <v>: 7,203.17 m2</v>
          </cell>
        </row>
      </sheetData>
      <sheetData sheetId="824">
        <row r="7">
          <cell r="C7">
            <v>2</v>
          </cell>
        </row>
      </sheetData>
      <sheetData sheetId="825">
        <row r="7">
          <cell r="C7" t="str">
            <v>: 7,203.17 m2</v>
          </cell>
        </row>
      </sheetData>
      <sheetData sheetId="826">
        <row r="7">
          <cell r="C7">
            <v>2</v>
          </cell>
        </row>
      </sheetData>
      <sheetData sheetId="827">
        <row r="7">
          <cell r="C7">
            <v>2</v>
          </cell>
        </row>
      </sheetData>
      <sheetData sheetId="828">
        <row r="7">
          <cell r="C7">
            <v>2</v>
          </cell>
        </row>
      </sheetData>
      <sheetData sheetId="829">
        <row r="7">
          <cell r="C7">
            <v>2</v>
          </cell>
        </row>
      </sheetData>
      <sheetData sheetId="830">
        <row r="7">
          <cell r="C7">
            <v>2</v>
          </cell>
        </row>
      </sheetData>
      <sheetData sheetId="831">
        <row r="7">
          <cell r="C7">
            <v>0</v>
          </cell>
        </row>
      </sheetData>
      <sheetData sheetId="832">
        <row r="7">
          <cell r="C7">
            <v>0</v>
          </cell>
        </row>
      </sheetData>
      <sheetData sheetId="833">
        <row r="7">
          <cell r="C7">
            <v>0</v>
          </cell>
        </row>
      </sheetData>
      <sheetData sheetId="834">
        <row r="7">
          <cell r="C7">
            <v>0</v>
          </cell>
        </row>
      </sheetData>
      <sheetData sheetId="835">
        <row r="7">
          <cell r="C7">
            <v>2</v>
          </cell>
        </row>
      </sheetData>
      <sheetData sheetId="836">
        <row r="7">
          <cell r="C7">
            <v>2</v>
          </cell>
        </row>
      </sheetData>
      <sheetData sheetId="837">
        <row r="7">
          <cell r="C7">
            <v>2</v>
          </cell>
        </row>
      </sheetData>
      <sheetData sheetId="838">
        <row r="7">
          <cell r="C7">
            <v>2</v>
          </cell>
        </row>
      </sheetData>
      <sheetData sheetId="839">
        <row r="7">
          <cell r="C7">
            <v>2</v>
          </cell>
        </row>
      </sheetData>
      <sheetData sheetId="840">
        <row r="7">
          <cell r="C7">
            <v>2</v>
          </cell>
        </row>
      </sheetData>
      <sheetData sheetId="841">
        <row r="7">
          <cell r="C7">
            <v>2</v>
          </cell>
        </row>
      </sheetData>
      <sheetData sheetId="842">
        <row r="7">
          <cell r="C7">
            <v>2</v>
          </cell>
        </row>
      </sheetData>
      <sheetData sheetId="843">
        <row r="7">
          <cell r="C7">
            <v>2</v>
          </cell>
        </row>
      </sheetData>
      <sheetData sheetId="844">
        <row r="7">
          <cell r="C7">
            <v>0</v>
          </cell>
        </row>
      </sheetData>
      <sheetData sheetId="845">
        <row r="7">
          <cell r="C7">
            <v>0</v>
          </cell>
        </row>
      </sheetData>
      <sheetData sheetId="846">
        <row r="7">
          <cell r="C7">
            <v>0</v>
          </cell>
        </row>
      </sheetData>
      <sheetData sheetId="847">
        <row r="7">
          <cell r="C7">
            <v>2</v>
          </cell>
        </row>
      </sheetData>
      <sheetData sheetId="848">
        <row r="7">
          <cell r="C7">
            <v>2</v>
          </cell>
        </row>
      </sheetData>
      <sheetData sheetId="849">
        <row r="7">
          <cell r="C7">
            <v>2</v>
          </cell>
        </row>
      </sheetData>
      <sheetData sheetId="850">
        <row r="7">
          <cell r="C7">
            <v>2</v>
          </cell>
        </row>
      </sheetData>
      <sheetData sheetId="851">
        <row r="7">
          <cell r="C7">
            <v>2</v>
          </cell>
        </row>
      </sheetData>
      <sheetData sheetId="852">
        <row r="7">
          <cell r="C7">
            <v>2</v>
          </cell>
        </row>
      </sheetData>
      <sheetData sheetId="853">
        <row r="7">
          <cell r="C7">
            <v>2</v>
          </cell>
        </row>
      </sheetData>
      <sheetData sheetId="854">
        <row r="7">
          <cell r="C7">
            <v>2</v>
          </cell>
        </row>
      </sheetData>
      <sheetData sheetId="855">
        <row r="7">
          <cell r="C7">
            <v>2</v>
          </cell>
        </row>
      </sheetData>
      <sheetData sheetId="856">
        <row r="7">
          <cell r="C7">
            <v>2</v>
          </cell>
        </row>
      </sheetData>
      <sheetData sheetId="857">
        <row r="7">
          <cell r="C7">
            <v>2</v>
          </cell>
        </row>
      </sheetData>
      <sheetData sheetId="858">
        <row r="7">
          <cell r="C7">
            <v>0</v>
          </cell>
        </row>
      </sheetData>
      <sheetData sheetId="859">
        <row r="7">
          <cell r="C7">
            <v>2</v>
          </cell>
        </row>
      </sheetData>
      <sheetData sheetId="860">
        <row r="7">
          <cell r="C7">
            <v>2</v>
          </cell>
        </row>
      </sheetData>
      <sheetData sheetId="861">
        <row r="7">
          <cell r="C7">
            <v>2</v>
          </cell>
        </row>
      </sheetData>
      <sheetData sheetId="862">
        <row r="7">
          <cell r="C7">
            <v>2</v>
          </cell>
        </row>
      </sheetData>
      <sheetData sheetId="863">
        <row r="7">
          <cell r="C7">
            <v>2</v>
          </cell>
        </row>
      </sheetData>
      <sheetData sheetId="864">
        <row r="7">
          <cell r="C7">
            <v>2</v>
          </cell>
        </row>
      </sheetData>
      <sheetData sheetId="865">
        <row r="7">
          <cell r="C7">
            <v>2</v>
          </cell>
        </row>
      </sheetData>
      <sheetData sheetId="866">
        <row r="7">
          <cell r="C7">
            <v>2</v>
          </cell>
        </row>
      </sheetData>
      <sheetData sheetId="867">
        <row r="7">
          <cell r="C7">
            <v>2</v>
          </cell>
        </row>
      </sheetData>
      <sheetData sheetId="868">
        <row r="7">
          <cell r="C7">
            <v>2</v>
          </cell>
        </row>
      </sheetData>
      <sheetData sheetId="869">
        <row r="7">
          <cell r="C7">
            <v>2</v>
          </cell>
        </row>
      </sheetData>
      <sheetData sheetId="870">
        <row r="7">
          <cell r="C7">
            <v>2</v>
          </cell>
        </row>
      </sheetData>
      <sheetData sheetId="871">
        <row r="7">
          <cell r="C7">
            <v>2</v>
          </cell>
        </row>
      </sheetData>
      <sheetData sheetId="872">
        <row r="7">
          <cell r="C7">
            <v>2</v>
          </cell>
        </row>
      </sheetData>
      <sheetData sheetId="873">
        <row r="7">
          <cell r="C7">
            <v>2</v>
          </cell>
        </row>
      </sheetData>
      <sheetData sheetId="874">
        <row r="7">
          <cell r="C7">
            <v>2</v>
          </cell>
        </row>
      </sheetData>
      <sheetData sheetId="875">
        <row r="7">
          <cell r="C7">
            <v>2</v>
          </cell>
        </row>
      </sheetData>
      <sheetData sheetId="876">
        <row r="7">
          <cell r="C7">
            <v>2</v>
          </cell>
        </row>
      </sheetData>
      <sheetData sheetId="877">
        <row r="7">
          <cell r="C7">
            <v>2</v>
          </cell>
        </row>
      </sheetData>
      <sheetData sheetId="878">
        <row r="7">
          <cell r="C7">
            <v>2</v>
          </cell>
        </row>
      </sheetData>
      <sheetData sheetId="879">
        <row r="7">
          <cell r="C7">
            <v>2</v>
          </cell>
        </row>
      </sheetData>
      <sheetData sheetId="880">
        <row r="7">
          <cell r="C7">
            <v>2</v>
          </cell>
        </row>
      </sheetData>
      <sheetData sheetId="881">
        <row r="7">
          <cell r="C7">
            <v>2</v>
          </cell>
        </row>
      </sheetData>
      <sheetData sheetId="882">
        <row r="7">
          <cell r="C7">
            <v>2</v>
          </cell>
        </row>
      </sheetData>
      <sheetData sheetId="883">
        <row r="7">
          <cell r="C7">
            <v>2</v>
          </cell>
        </row>
      </sheetData>
      <sheetData sheetId="884">
        <row r="7">
          <cell r="C7">
            <v>2</v>
          </cell>
        </row>
      </sheetData>
      <sheetData sheetId="885">
        <row r="7">
          <cell r="C7">
            <v>2</v>
          </cell>
        </row>
      </sheetData>
      <sheetData sheetId="886">
        <row r="7">
          <cell r="C7">
            <v>2</v>
          </cell>
        </row>
      </sheetData>
      <sheetData sheetId="887">
        <row r="7">
          <cell r="C7">
            <v>2</v>
          </cell>
        </row>
      </sheetData>
      <sheetData sheetId="888">
        <row r="7">
          <cell r="C7">
            <v>2</v>
          </cell>
        </row>
      </sheetData>
      <sheetData sheetId="889">
        <row r="7">
          <cell r="C7">
            <v>2</v>
          </cell>
        </row>
      </sheetData>
      <sheetData sheetId="890">
        <row r="7">
          <cell r="C7">
            <v>2</v>
          </cell>
        </row>
      </sheetData>
      <sheetData sheetId="891">
        <row r="7">
          <cell r="C7">
            <v>2</v>
          </cell>
        </row>
      </sheetData>
      <sheetData sheetId="892">
        <row r="7">
          <cell r="C7">
            <v>2</v>
          </cell>
        </row>
      </sheetData>
      <sheetData sheetId="893">
        <row r="7">
          <cell r="C7">
            <v>2</v>
          </cell>
        </row>
      </sheetData>
      <sheetData sheetId="894">
        <row r="7">
          <cell r="C7">
            <v>2</v>
          </cell>
        </row>
      </sheetData>
      <sheetData sheetId="895">
        <row r="7">
          <cell r="C7">
            <v>2</v>
          </cell>
        </row>
      </sheetData>
      <sheetData sheetId="896">
        <row r="7">
          <cell r="C7">
            <v>2</v>
          </cell>
        </row>
      </sheetData>
      <sheetData sheetId="897">
        <row r="7">
          <cell r="C7">
            <v>2</v>
          </cell>
        </row>
      </sheetData>
      <sheetData sheetId="898">
        <row r="7">
          <cell r="C7">
            <v>2</v>
          </cell>
        </row>
      </sheetData>
      <sheetData sheetId="899">
        <row r="7">
          <cell r="C7">
            <v>2</v>
          </cell>
        </row>
      </sheetData>
      <sheetData sheetId="900">
        <row r="7">
          <cell r="C7">
            <v>2</v>
          </cell>
        </row>
      </sheetData>
      <sheetData sheetId="901">
        <row r="7">
          <cell r="C7">
            <v>2</v>
          </cell>
        </row>
      </sheetData>
      <sheetData sheetId="902">
        <row r="7">
          <cell r="C7">
            <v>2</v>
          </cell>
        </row>
      </sheetData>
      <sheetData sheetId="903">
        <row r="7">
          <cell r="C7">
            <v>2</v>
          </cell>
        </row>
      </sheetData>
      <sheetData sheetId="904">
        <row r="7">
          <cell r="C7">
            <v>2</v>
          </cell>
        </row>
      </sheetData>
      <sheetData sheetId="905">
        <row r="7">
          <cell r="C7">
            <v>2</v>
          </cell>
        </row>
      </sheetData>
      <sheetData sheetId="906">
        <row r="7">
          <cell r="C7">
            <v>2</v>
          </cell>
        </row>
      </sheetData>
      <sheetData sheetId="907">
        <row r="7">
          <cell r="C7">
            <v>2</v>
          </cell>
        </row>
      </sheetData>
      <sheetData sheetId="908">
        <row r="7">
          <cell r="C7">
            <v>2</v>
          </cell>
        </row>
      </sheetData>
      <sheetData sheetId="909">
        <row r="7">
          <cell r="C7">
            <v>2</v>
          </cell>
        </row>
      </sheetData>
      <sheetData sheetId="910">
        <row r="7">
          <cell r="C7">
            <v>2</v>
          </cell>
        </row>
      </sheetData>
      <sheetData sheetId="911">
        <row r="7">
          <cell r="C7">
            <v>2</v>
          </cell>
        </row>
      </sheetData>
      <sheetData sheetId="912">
        <row r="7">
          <cell r="C7">
            <v>2</v>
          </cell>
        </row>
      </sheetData>
      <sheetData sheetId="913">
        <row r="7">
          <cell r="C7">
            <v>2</v>
          </cell>
        </row>
      </sheetData>
      <sheetData sheetId="914">
        <row r="7">
          <cell r="C7">
            <v>2</v>
          </cell>
        </row>
      </sheetData>
      <sheetData sheetId="915">
        <row r="7">
          <cell r="C7">
            <v>2</v>
          </cell>
        </row>
      </sheetData>
      <sheetData sheetId="916">
        <row r="7">
          <cell r="C7">
            <v>2</v>
          </cell>
        </row>
      </sheetData>
      <sheetData sheetId="917">
        <row r="7">
          <cell r="C7">
            <v>2</v>
          </cell>
        </row>
      </sheetData>
      <sheetData sheetId="918">
        <row r="7">
          <cell r="C7">
            <v>2</v>
          </cell>
        </row>
      </sheetData>
      <sheetData sheetId="919">
        <row r="7">
          <cell r="C7">
            <v>2</v>
          </cell>
        </row>
      </sheetData>
      <sheetData sheetId="920">
        <row r="7">
          <cell r="C7">
            <v>2</v>
          </cell>
        </row>
      </sheetData>
      <sheetData sheetId="921">
        <row r="7">
          <cell r="C7">
            <v>2</v>
          </cell>
        </row>
      </sheetData>
      <sheetData sheetId="922">
        <row r="7">
          <cell r="C7">
            <v>2</v>
          </cell>
        </row>
      </sheetData>
      <sheetData sheetId="923">
        <row r="7">
          <cell r="C7">
            <v>2</v>
          </cell>
        </row>
      </sheetData>
      <sheetData sheetId="924">
        <row r="7">
          <cell r="C7">
            <v>2</v>
          </cell>
        </row>
      </sheetData>
      <sheetData sheetId="925">
        <row r="7">
          <cell r="C7">
            <v>2</v>
          </cell>
        </row>
      </sheetData>
      <sheetData sheetId="926">
        <row r="7">
          <cell r="C7">
            <v>2</v>
          </cell>
        </row>
      </sheetData>
      <sheetData sheetId="927">
        <row r="7">
          <cell r="C7">
            <v>2</v>
          </cell>
        </row>
      </sheetData>
      <sheetData sheetId="928">
        <row r="7">
          <cell r="C7">
            <v>2</v>
          </cell>
        </row>
      </sheetData>
      <sheetData sheetId="929">
        <row r="7">
          <cell r="C7">
            <v>2</v>
          </cell>
        </row>
      </sheetData>
      <sheetData sheetId="930">
        <row r="7">
          <cell r="C7">
            <v>2</v>
          </cell>
        </row>
      </sheetData>
      <sheetData sheetId="931">
        <row r="7">
          <cell r="C7">
            <v>2</v>
          </cell>
        </row>
      </sheetData>
      <sheetData sheetId="932">
        <row r="7">
          <cell r="C7">
            <v>2</v>
          </cell>
        </row>
      </sheetData>
      <sheetData sheetId="933">
        <row r="7">
          <cell r="C7">
            <v>2</v>
          </cell>
        </row>
      </sheetData>
      <sheetData sheetId="934">
        <row r="7">
          <cell r="C7">
            <v>2</v>
          </cell>
        </row>
      </sheetData>
      <sheetData sheetId="935">
        <row r="7">
          <cell r="C7">
            <v>2</v>
          </cell>
        </row>
      </sheetData>
      <sheetData sheetId="936">
        <row r="7">
          <cell r="C7">
            <v>2</v>
          </cell>
        </row>
      </sheetData>
      <sheetData sheetId="937">
        <row r="7">
          <cell r="C7">
            <v>2</v>
          </cell>
        </row>
      </sheetData>
      <sheetData sheetId="938">
        <row r="7">
          <cell r="C7">
            <v>2</v>
          </cell>
        </row>
      </sheetData>
      <sheetData sheetId="939">
        <row r="7">
          <cell r="C7">
            <v>2</v>
          </cell>
        </row>
      </sheetData>
      <sheetData sheetId="940">
        <row r="7">
          <cell r="C7">
            <v>2</v>
          </cell>
        </row>
      </sheetData>
      <sheetData sheetId="941">
        <row r="7">
          <cell r="C7">
            <v>2</v>
          </cell>
        </row>
      </sheetData>
      <sheetData sheetId="942">
        <row r="7">
          <cell r="C7">
            <v>2</v>
          </cell>
        </row>
      </sheetData>
      <sheetData sheetId="943">
        <row r="7">
          <cell r="C7">
            <v>2</v>
          </cell>
        </row>
      </sheetData>
      <sheetData sheetId="944">
        <row r="7">
          <cell r="C7">
            <v>2</v>
          </cell>
        </row>
      </sheetData>
      <sheetData sheetId="945">
        <row r="7">
          <cell r="C7">
            <v>2</v>
          </cell>
        </row>
      </sheetData>
      <sheetData sheetId="946">
        <row r="7">
          <cell r="C7">
            <v>2</v>
          </cell>
        </row>
      </sheetData>
      <sheetData sheetId="947">
        <row r="7">
          <cell r="C7">
            <v>2</v>
          </cell>
        </row>
      </sheetData>
      <sheetData sheetId="948">
        <row r="7">
          <cell r="C7">
            <v>2</v>
          </cell>
        </row>
      </sheetData>
      <sheetData sheetId="949">
        <row r="7">
          <cell r="C7">
            <v>2</v>
          </cell>
        </row>
      </sheetData>
      <sheetData sheetId="950">
        <row r="7">
          <cell r="C7">
            <v>2</v>
          </cell>
        </row>
      </sheetData>
      <sheetData sheetId="951">
        <row r="7">
          <cell r="C7">
            <v>2</v>
          </cell>
        </row>
      </sheetData>
      <sheetData sheetId="952">
        <row r="7">
          <cell r="C7">
            <v>2</v>
          </cell>
        </row>
      </sheetData>
      <sheetData sheetId="953">
        <row r="7">
          <cell r="C7">
            <v>2</v>
          </cell>
        </row>
      </sheetData>
      <sheetData sheetId="954">
        <row r="7">
          <cell r="C7">
            <v>2</v>
          </cell>
        </row>
      </sheetData>
      <sheetData sheetId="955">
        <row r="7">
          <cell r="C7">
            <v>2</v>
          </cell>
        </row>
      </sheetData>
      <sheetData sheetId="956">
        <row r="7">
          <cell r="C7">
            <v>2</v>
          </cell>
        </row>
      </sheetData>
      <sheetData sheetId="957">
        <row r="7">
          <cell r="C7">
            <v>2</v>
          </cell>
        </row>
      </sheetData>
      <sheetData sheetId="958">
        <row r="7">
          <cell r="C7">
            <v>2</v>
          </cell>
        </row>
      </sheetData>
      <sheetData sheetId="959">
        <row r="7">
          <cell r="C7">
            <v>2</v>
          </cell>
        </row>
      </sheetData>
      <sheetData sheetId="960">
        <row r="7">
          <cell r="C7">
            <v>2</v>
          </cell>
        </row>
      </sheetData>
      <sheetData sheetId="961">
        <row r="7">
          <cell r="C7">
            <v>2</v>
          </cell>
        </row>
      </sheetData>
      <sheetData sheetId="962">
        <row r="7">
          <cell r="C7">
            <v>2</v>
          </cell>
        </row>
      </sheetData>
      <sheetData sheetId="963">
        <row r="7">
          <cell r="C7">
            <v>2</v>
          </cell>
        </row>
      </sheetData>
      <sheetData sheetId="964">
        <row r="7">
          <cell r="C7">
            <v>2</v>
          </cell>
        </row>
      </sheetData>
      <sheetData sheetId="965">
        <row r="7">
          <cell r="C7">
            <v>2</v>
          </cell>
        </row>
      </sheetData>
      <sheetData sheetId="966">
        <row r="7">
          <cell r="C7">
            <v>2</v>
          </cell>
        </row>
      </sheetData>
      <sheetData sheetId="967">
        <row r="7">
          <cell r="C7">
            <v>2</v>
          </cell>
        </row>
      </sheetData>
      <sheetData sheetId="968">
        <row r="7">
          <cell r="C7">
            <v>2</v>
          </cell>
        </row>
      </sheetData>
      <sheetData sheetId="969">
        <row r="7">
          <cell r="C7">
            <v>2</v>
          </cell>
        </row>
      </sheetData>
      <sheetData sheetId="970">
        <row r="7">
          <cell r="C7">
            <v>2</v>
          </cell>
        </row>
      </sheetData>
      <sheetData sheetId="971">
        <row r="7">
          <cell r="C7">
            <v>2</v>
          </cell>
        </row>
      </sheetData>
      <sheetData sheetId="972">
        <row r="7">
          <cell r="C7">
            <v>2</v>
          </cell>
        </row>
      </sheetData>
      <sheetData sheetId="973">
        <row r="7">
          <cell r="C7">
            <v>2</v>
          </cell>
        </row>
      </sheetData>
      <sheetData sheetId="974">
        <row r="7">
          <cell r="C7">
            <v>2</v>
          </cell>
        </row>
      </sheetData>
      <sheetData sheetId="975">
        <row r="7">
          <cell r="C7">
            <v>2</v>
          </cell>
        </row>
      </sheetData>
      <sheetData sheetId="976">
        <row r="7">
          <cell r="C7">
            <v>2</v>
          </cell>
        </row>
      </sheetData>
      <sheetData sheetId="977">
        <row r="7">
          <cell r="C7">
            <v>2</v>
          </cell>
        </row>
      </sheetData>
      <sheetData sheetId="978">
        <row r="7">
          <cell r="C7">
            <v>2</v>
          </cell>
        </row>
      </sheetData>
      <sheetData sheetId="979">
        <row r="7">
          <cell r="C7">
            <v>2</v>
          </cell>
        </row>
      </sheetData>
      <sheetData sheetId="980">
        <row r="7">
          <cell r="C7">
            <v>2</v>
          </cell>
        </row>
      </sheetData>
      <sheetData sheetId="981">
        <row r="7">
          <cell r="C7">
            <v>2</v>
          </cell>
        </row>
      </sheetData>
      <sheetData sheetId="982">
        <row r="7">
          <cell r="C7">
            <v>2</v>
          </cell>
        </row>
      </sheetData>
      <sheetData sheetId="983">
        <row r="7">
          <cell r="C7">
            <v>2</v>
          </cell>
        </row>
      </sheetData>
      <sheetData sheetId="984">
        <row r="7">
          <cell r="C7">
            <v>2</v>
          </cell>
        </row>
      </sheetData>
      <sheetData sheetId="985">
        <row r="7">
          <cell r="C7">
            <v>2</v>
          </cell>
        </row>
      </sheetData>
      <sheetData sheetId="986">
        <row r="7">
          <cell r="C7">
            <v>2</v>
          </cell>
        </row>
      </sheetData>
      <sheetData sheetId="987">
        <row r="7">
          <cell r="C7">
            <v>2</v>
          </cell>
        </row>
      </sheetData>
      <sheetData sheetId="988">
        <row r="7">
          <cell r="C7">
            <v>2</v>
          </cell>
        </row>
      </sheetData>
      <sheetData sheetId="989">
        <row r="7">
          <cell r="C7">
            <v>2</v>
          </cell>
        </row>
      </sheetData>
      <sheetData sheetId="990">
        <row r="7">
          <cell r="C7">
            <v>2</v>
          </cell>
        </row>
      </sheetData>
      <sheetData sheetId="991">
        <row r="7">
          <cell r="C7">
            <v>2</v>
          </cell>
        </row>
      </sheetData>
      <sheetData sheetId="992">
        <row r="7">
          <cell r="C7">
            <v>2</v>
          </cell>
        </row>
      </sheetData>
      <sheetData sheetId="993">
        <row r="7">
          <cell r="C7">
            <v>2</v>
          </cell>
        </row>
      </sheetData>
      <sheetData sheetId="994">
        <row r="7">
          <cell r="C7">
            <v>2</v>
          </cell>
        </row>
      </sheetData>
      <sheetData sheetId="995">
        <row r="7">
          <cell r="C7">
            <v>2</v>
          </cell>
        </row>
      </sheetData>
      <sheetData sheetId="996">
        <row r="7">
          <cell r="C7">
            <v>2</v>
          </cell>
        </row>
      </sheetData>
      <sheetData sheetId="997">
        <row r="7">
          <cell r="C7">
            <v>2</v>
          </cell>
        </row>
      </sheetData>
      <sheetData sheetId="998">
        <row r="7">
          <cell r="C7">
            <v>2</v>
          </cell>
        </row>
      </sheetData>
      <sheetData sheetId="999">
        <row r="7">
          <cell r="C7">
            <v>2</v>
          </cell>
        </row>
      </sheetData>
      <sheetData sheetId="1000">
        <row r="7">
          <cell r="C7">
            <v>2</v>
          </cell>
        </row>
      </sheetData>
      <sheetData sheetId="1001">
        <row r="7">
          <cell r="C7">
            <v>2</v>
          </cell>
        </row>
      </sheetData>
      <sheetData sheetId="1002">
        <row r="7">
          <cell r="C7">
            <v>2</v>
          </cell>
        </row>
      </sheetData>
      <sheetData sheetId="1003">
        <row r="7">
          <cell r="C7">
            <v>2</v>
          </cell>
        </row>
      </sheetData>
      <sheetData sheetId="1004">
        <row r="7">
          <cell r="C7">
            <v>2</v>
          </cell>
        </row>
      </sheetData>
      <sheetData sheetId="1005">
        <row r="7">
          <cell r="C7">
            <v>2</v>
          </cell>
        </row>
      </sheetData>
      <sheetData sheetId="1006">
        <row r="7">
          <cell r="C7">
            <v>2</v>
          </cell>
        </row>
      </sheetData>
      <sheetData sheetId="1007">
        <row r="7">
          <cell r="C7">
            <v>2</v>
          </cell>
        </row>
      </sheetData>
      <sheetData sheetId="1008">
        <row r="7">
          <cell r="C7">
            <v>2</v>
          </cell>
        </row>
      </sheetData>
      <sheetData sheetId="1009">
        <row r="7">
          <cell r="C7">
            <v>2</v>
          </cell>
        </row>
      </sheetData>
      <sheetData sheetId="1010">
        <row r="7">
          <cell r="C7">
            <v>2</v>
          </cell>
        </row>
      </sheetData>
      <sheetData sheetId="1011">
        <row r="7">
          <cell r="C7">
            <v>2</v>
          </cell>
        </row>
      </sheetData>
      <sheetData sheetId="1012">
        <row r="7">
          <cell r="C7">
            <v>2</v>
          </cell>
        </row>
      </sheetData>
      <sheetData sheetId="1013">
        <row r="7">
          <cell r="C7">
            <v>2</v>
          </cell>
        </row>
      </sheetData>
      <sheetData sheetId="1014">
        <row r="7">
          <cell r="C7">
            <v>2</v>
          </cell>
        </row>
      </sheetData>
      <sheetData sheetId="1015">
        <row r="7">
          <cell r="C7">
            <v>2</v>
          </cell>
        </row>
      </sheetData>
      <sheetData sheetId="1016">
        <row r="7">
          <cell r="C7">
            <v>2</v>
          </cell>
        </row>
      </sheetData>
      <sheetData sheetId="1017">
        <row r="7">
          <cell r="C7">
            <v>2</v>
          </cell>
        </row>
      </sheetData>
      <sheetData sheetId="1018">
        <row r="7">
          <cell r="C7">
            <v>2</v>
          </cell>
        </row>
      </sheetData>
      <sheetData sheetId="1019">
        <row r="7">
          <cell r="C7">
            <v>2</v>
          </cell>
        </row>
      </sheetData>
      <sheetData sheetId="1020">
        <row r="7">
          <cell r="C7">
            <v>2</v>
          </cell>
        </row>
      </sheetData>
      <sheetData sheetId="1021">
        <row r="7">
          <cell r="C7">
            <v>2</v>
          </cell>
        </row>
      </sheetData>
      <sheetData sheetId="1022">
        <row r="7">
          <cell r="C7">
            <v>2</v>
          </cell>
        </row>
      </sheetData>
      <sheetData sheetId="1023">
        <row r="7">
          <cell r="C7">
            <v>2</v>
          </cell>
        </row>
      </sheetData>
      <sheetData sheetId="1024">
        <row r="7">
          <cell r="C7">
            <v>2</v>
          </cell>
        </row>
      </sheetData>
      <sheetData sheetId="1025">
        <row r="7">
          <cell r="C7">
            <v>2</v>
          </cell>
        </row>
      </sheetData>
      <sheetData sheetId="1026">
        <row r="7">
          <cell r="C7">
            <v>2</v>
          </cell>
        </row>
      </sheetData>
      <sheetData sheetId="1027">
        <row r="7">
          <cell r="C7">
            <v>2</v>
          </cell>
        </row>
      </sheetData>
      <sheetData sheetId="1028">
        <row r="7">
          <cell r="C7">
            <v>2</v>
          </cell>
        </row>
      </sheetData>
      <sheetData sheetId="1029">
        <row r="7">
          <cell r="C7">
            <v>2</v>
          </cell>
        </row>
      </sheetData>
      <sheetData sheetId="1030">
        <row r="7">
          <cell r="C7">
            <v>2</v>
          </cell>
        </row>
      </sheetData>
      <sheetData sheetId="1031">
        <row r="7">
          <cell r="C7">
            <v>2</v>
          </cell>
        </row>
      </sheetData>
      <sheetData sheetId="1032">
        <row r="7">
          <cell r="C7">
            <v>2</v>
          </cell>
        </row>
      </sheetData>
      <sheetData sheetId="1033">
        <row r="7">
          <cell r="C7">
            <v>2</v>
          </cell>
        </row>
      </sheetData>
      <sheetData sheetId="1034">
        <row r="7">
          <cell r="C7">
            <v>2</v>
          </cell>
        </row>
      </sheetData>
      <sheetData sheetId="1035">
        <row r="7">
          <cell r="C7">
            <v>2</v>
          </cell>
        </row>
      </sheetData>
      <sheetData sheetId="1036">
        <row r="7">
          <cell r="C7">
            <v>2</v>
          </cell>
        </row>
      </sheetData>
      <sheetData sheetId="1037">
        <row r="7">
          <cell r="C7">
            <v>2</v>
          </cell>
        </row>
      </sheetData>
      <sheetData sheetId="1038">
        <row r="7">
          <cell r="C7">
            <v>2</v>
          </cell>
        </row>
      </sheetData>
      <sheetData sheetId="1039">
        <row r="7">
          <cell r="C7">
            <v>2</v>
          </cell>
        </row>
      </sheetData>
      <sheetData sheetId="1040">
        <row r="7">
          <cell r="C7">
            <v>2</v>
          </cell>
        </row>
      </sheetData>
      <sheetData sheetId="1041">
        <row r="7">
          <cell r="C7">
            <v>2</v>
          </cell>
        </row>
      </sheetData>
      <sheetData sheetId="1042">
        <row r="7">
          <cell r="C7">
            <v>2</v>
          </cell>
        </row>
      </sheetData>
      <sheetData sheetId="1043">
        <row r="7">
          <cell r="C7">
            <v>2</v>
          </cell>
        </row>
      </sheetData>
      <sheetData sheetId="1044">
        <row r="7">
          <cell r="C7">
            <v>2</v>
          </cell>
        </row>
      </sheetData>
      <sheetData sheetId="1045">
        <row r="7">
          <cell r="C7">
            <v>2</v>
          </cell>
        </row>
      </sheetData>
      <sheetData sheetId="1046">
        <row r="7">
          <cell r="C7">
            <v>2</v>
          </cell>
        </row>
      </sheetData>
      <sheetData sheetId="1047">
        <row r="7">
          <cell r="C7">
            <v>2</v>
          </cell>
        </row>
      </sheetData>
      <sheetData sheetId="1048">
        <row r="7">
          <cell r="C7">
            <v>2</v>
          </cell>
        </row>
      </sheetData>
      <sheetData sheetId="1049">
        <row r="7">
          <cell r="C7">
            <v>2</v>
          </cell>
        </row>
      </sheetData>
      <sheetData sheetId="1050">
        <row r="7">
          <cell r="C7">
            <v>2</v>
          </cell>
        </row>
      </sheetData>
      <sheetData sheetId="1051">
        <row r="7">
          <cell r="C7">
            <v>2</v>
          </cell>
        </row>
      </sheetData>
      <sheetData sheetId="1052">
        <row r="7">
          <cell r="C7">
            <v>2</v>
          </cell>
        </row>
      </sheetData>
      <sheetData sheetId="1053">
        <row r="7">
          <cell r="C7">
            <v>2</v>
          </cell>
        </row>
      </sheetData>
      <sheetData sheetId="1054">
        <row r="7">
          <cell r="C7">
            <v>2</v>
          </cell>
        </row>
      </sheetData>
      <sheetData sheetId="1055">
        <row r="7">
          <cell r="C7">
            <v>2</v>
          </cell>
        </row>
      </sheetData>
      <sheetData sheetId="1056">
        <row r="7">
          <cell r="C7">
            <v>2</v>
          </cell>
        </row>
      </sheetData>
      <sheetData sheetId="1057">
        <row r="7">
          <cell r="C7">
            <v>2</v>
          </cell>
        </row>
      </sheetData>
      <sheetData sheetId="1058">
        <row r="7">
          <cell r="C7">
            <v>2</v>
          </cell>
        </row>
      </sheetData>
      <sheetData sheetId="1059">
        <row r="7">
          <cell r="C7">
            <v>2</v>
          </cell>
        </row>
      </sheetData>
      <sheetData sheetId="1060">
        <row r="7">
          <cell r="C7">
            <v>2</v>
          </cell>
        </row>
      </sheetData>
      <sheetData sheetId="1061">
        <row r="7">
          <cell r="C7">
            <v>2</v>
          </cell>
        </row>
      </sheetData>
      <sheetData sheetId="1062">
        <row r="7">
          <cell r="C7">
            <v>2</v>
          </cell>
        </row>
      </sheetData>
      <sheetData sheetId="1063">
        <row r="7">
          <cell r="C7">
            <v>2</v>
          </cell>
        </row>
      </sheetData>
      <sheetData sheetId="1064">
        <row r="7">
          <cell r="C7">
            <v>2</v>
          </cell>
        </row>
      </sheetData>
      <sheetData sheetId="1065">
        <row r="7">
          <cell r="C7">
            <v>2</v>
          </cell>
        </row>
      </sheetData>
      <sheetData sheetId="1066">
        <row r="7">
          <cell r="C7">
            <v>2</v>
          </cell>
        </row>
      </sheetData>
      <sheetData sheetId="1067">
        <row r="7">
          <cell r="C7">
            <v>2</v>
          </cell>
        </row>
      </sheetData>
      <sheetData sheetId="1068">
        <row r="7">
          <cell r="C7">
            <v>2</v>
          </cell>
        </row>
      </sheetData>
      <sheetData sheetId="1069">
        <row r="7">
          <cell r="C7">
            <v>2</v>
          </cell>
        </row>
      </sheetData>
      <sheetData sheetId="1070">
        <row r="7">
          <cell r="C7">
            <v>2</v>
          </cell>
        </row>
      </sheetData>
      <sheetData sheetId="1071">
        <row r="7">
          <cell r="C7">
            <v>2</v>
          </cell>
        </row>
      </sheetData>
      <sheetData sheetId="1072">
        <row r="7">
          <cell r="C7">
            <v>2</v>
          </cell>
        </row>
      </sheetData>
      <sheetData sheetId="1073">
        <row r="7">
          <cell r="C7">
            <v>2</v>
          </cell>
        </row>
      </sheetData>
      <sheetData sheetId="1074">
        <row r="7">
          <cell r="C7">
            <v>2</v>
          </cell>
        </row>
      </sheetData>
      <sheetData sheetId="1075">
        <row r="7">
          <cell r="C7">
            <v>2</v>
          </cell>
        </row>
      </sheetData>
      <sheetData sheetId="1076">
        <row r="7">
          <cell r="C7">
            <v>2</v>
          </cell>
        </row>
      </sheetData>
      <sheetData sheetId="1077">
        <row r="7">
          <cell r="C7">
            <v>2</v>
          </cell>
        </row>
      </sheetData>
      <sheetData sheetId="1078">
        <row r="7">
          <cell r="C7">
            <v>2</v>
          </cell>
        </row>
      </sheetData>
      <sheetData sheetId="1079">
        <row r="7">
          <cell r="C7">
            <v>2</v>
          </cell>
        </row>
      </sheetData>
      <sheetData sheetId="1080">
        <row r="7">
          <cell r="C7">
            <v>2</v>
          </cell>
        </row>
      </sheetData>
      <sheetData sheetId="1081">
        <row r="7">
          <cell r="C7">
            <v>2</v>
          </cell>
        </row>
      </sheetData>
      <sheetData sheetId="1082">
        <row r="7">
          <cell r="C7">
            <v>2</v>
          </cell>
        </row>
      </sheetData>
      <sheetData sheetId="1083">
        <row r="7">
          <cell r="C7">
            <v>2</v>
          </cell>
        </row>
      </sheetData>
      <sheetData sheetId="1084">
        <row r="7">
          <cell r="C7">
            <v>2</v>
          </cell>
        </row>
      </sheetData>
      <sheetData sheetId="1085">
        <row r="7">
          <cell r="C7">
            <v>2</v>
          </cell>
        </row>
      </sheetData>
      <sheetData sheetId="1086">
        <row r="7">
          <cell r="C7">
            <v>2</v>
          </cell>
        </row>
      </sheetData>
      <sheetData sheetId="1087">
        <row r="7">
          <cell r="C7">
            <v>2</v>
          </cell>
        </row>
      </sheetData>
      <sheetData sheetId="1088">
        <row r="7">
          <cell r="C7">
            <v>2</v>
          </cell>
        </row>
      </sheetData>
      <sheetData sheetId="1089">
        <row r="7">
          <cell r="C7">
            <v>2</v>
          </cell>
        </row>
      </sheetData>
      <sheetData sheetId="1090">
        <row r="7">
          <cell r="C7">
            <v>2</v>
          </cell>
        </row>
      </sheetData>
      <sheetData sheetId="1091">
        <row r="7">
          <cell r="C7">
            <v>2</v>
          </cell>
        </row>
      </sheetData>
      <sheetData sheetId="1092">
        <row r="7">
          <cell r="C7">
            <v>2</v>
          </cell>
        </row>
      </sheetData>
      <sheetData sheetId="1093">
        <row r="7">
          <cell r="C7">
            <v>2</v>
          </cell>
        </row>
      </sheetData>
      <sheetData sheetId="1094">
        <row r="7">
          <cell r="C7">
            <v>2</v>
          </cell>
        </row>
      </sheetData>
      <sheetData sheetId="1095">
        <row r="7">
          <cell r="C7">
            <v>2</v>
          </cell>
        </row>
      </sheetData>
      <sheetData sheetId="1096">
        <row r="7">
          <cell r="C7">
            <v>2</v>
          </cell>
        </row>
      </sheetData>
      <sheetData sheetId="1097">
        <row r="7">
          <cell r="C7">
            <v>2</v>
          </cell>
        </row>
      </sheetData>
      <sheetData sheetId="1098">
        <row r="7">
          <cell r="C7">
            <v>2</v>
          </cell>
        </row>
      </sheetData>
      <sheetData sheetId="1099">
        <row r="7">
          <cell r="C7">
            <v>2</v>
          </cell>
        </row>
      </sheetData>
      <sheetData sheetId="1100">
        <row r="7">
          <cell r="C7">
            <v>2</v>
          </cell>
        </row>
      </sheetData>
      <sheetData sheetId="1101">
        <row r="7">
          <cell r="C7">
            <v>2</v>
          </cell>
        </row>
      </sheetData>
      <sheetData sheetId="1102">
        <row r="7">
          <cell r="C7">
            <v>2</v>
          </cell>
        </row>
      </sheetData>
      <sheetData sheetId="1103">
        <row r="7">
          <cell r="C7">
            <v>2</v>
          </cell>
        </row>
      </sheetData>
      <sheetData sheetId="1104">
        <row r="7">
          <cell r="C7">
            <v>2</v>
          </cell>
        </row>
      </sheetData>
      <sheetData sheetId="1105">
        <row r="7">
          <cell r="C7">
            <v>2</v>
          </cell>
        </row>
      </sheetData>
      <sheetData sheetId="1106">
        <row r="7">
          <cell r="C7">
            <v>2</v>
          </cell>
        </row>
      </sheetData>
      <sheetData sheetId="1107">
        <row r="7">
          <cell r="C7">
            <v>2</v>
          </cell>
        </row>
      </sheetData>
      <sheetData sheetId="1108">
        <row r="7">
          <cell r="C7">
            <v>2</v>
          </cell>
        </row>
      </sheetData>
      <sheetData sheetId="1109">
        <row r="7">
          <cell r="C7">
            <v>2</v>
          </cell>
        </row>
      </sheetData>
      <sheetData sheetId="1110">
        <row r="7">
          <cell r="C7">
            <v>2</v>
          </cell>
        </row>
      </sheetData>
      <sheetData sheetId="1111">
        <row r="7">
          <cell r="C7">
            <v>2</v>
          </cell>
        </row>
      </sheetData>
      <sheetData sheetId="1112">
        <row r="7">
          <cell r="C7">
            <v>2</v>
          </cell>
        </row>
      </sheetData>
      <sheetData sheetId="1113">
        <row r="7">
          <cell r="C7">
            <v>2</v>
          </cell>
        </row>
      </sheetData>
      <sheetData sheetId="1114">
        <row r="7">
          <cell r="C7">
            <v>2</v>
          </cell>
        </row>
      </sheetData>
      <sheetData sheetId="1115">
        <row r="7">
          <cell r="C7">
            <v>2</v>
          </cell>
        </row>
      </sheetData>
      <sheetData sheetId="1116">
        <row r="7">
          <cell r="C7">
            <v>2</v>
          </cell>
        </row>
      </sheetData>
      <sheetData sheetId="1117">
        <row r="7">
          <cell r="C7">
            <v>2</v>
          </cell>
        </row>
      </sheetData>
      <sheetData sheetId="1118">
        <row r="7">
          <cell r="C7">
            <v>2</v>
          </cell>
        </row>
      </sheetData>
      <sheetData sheetId="1119">
        <row r="7">
          <cell r="C7">
            <v>2</v>
          </cell>
        </row>
      </sheetData>
      <sheetData sheetId="1120">
        <row r="7">
          <cell r="C7">
            <v>2</v>
          </cell>
        </row>
      </sheetData>
      <sheetData sheetId="1121">
        <row r="7">
          <cell r="C7">
            <v>2</v>
          </cell>
        </row>
      </sheetData>
      <sheetData sheetId="1122">
        <row r="7">
          <cell r="C7">
            <v>2</v>
          </cell>
        </row>
      </sheetData>
      <sheetData sheetId="1123">
        <row r="7">
          <cell r="C7">
            <v>2</v>
          </cell>
        </row>
      </sheetData>
      <sheetData sheetId="1124">
        <row r="7">
          <cell r="C7">
            <v>2</v>
          </cell>
        </row>
      </sheetData>
      <sheetData sheetId="1125">
        <row r="7">
          <cell r="C7">
            <v>2</v>
          </cell>
        </row>
      </sheetData>
      <sheetData sheetId="1126">
        <row r="7">
          <cell r="C7">
            <v>2</v>
          </cell>
        </row>
      </sheetData>
      <sheetData sheetId="1127">
        <row r="7">
          <cell r="C7">
            <v>2</v>
          </cell>
        </row>
      </sheetData>
      <sheetData sheetId="1128">
        <row r="7">
          <cell r="C7">
            <v>2</v>
          </cell>
        </row>
      </sheetData>
      <sheetData sheetId="1129">
        <row r="7">
          <cell r="C7">
            <v>2</v>
          </cell>
        </row>
      </sheetData>
      <sheetData sheetId="1130">
        <row r="7">
          <cell r="C7">
            <v>2</v>
          </cell>
        </row>
      </sheetData>
      <sheetData sheetId="1131">
        <row r="7">
          <cell r="C7">
            <v>2</v>
          </cell>
        </row>
      </sheetData>
      <sheetData sheetId="1132">
        <row r="7">
          <cell r="C7">
            <v>2</v>
          </cell>
        </row>
      </sheetData>
      <sheetData sheetId="1133">
        <row r="7">
          <cell r="C7">
            <v>2</v>
          </cell>
        </row>
      </sheetData>
      <sheetData sheetId="1134">
        <row r="7">
          <cell r="C7">
            <v>2</v>
          </cell>
        </row>
      </sheetData>
      <sheetData sheetId="1135">
        <row r="7">
          <cell r="C7">
            <v>2</v>
          </cell>
        </row>
      </sheetData>
      <sheetData sheetId="1136">
        <row r="7">
          <cell r="C7">
            <v>2</v>
          </cell>
        </row>
      </sheetData>
      <sheetData sheetId="1137">
        <row r="7">
          <cell r="C7">
            <v>2</v>
          </cell>
        </row>
      </sheetData>
      <sheetData sheetId="1138">
        <row r="7">
          <cell r="C7">
            <v>2</v>
          </cell>
        </row>
      </sheetData>
      <sheetData sheetId="1139">
        <row r="7">
          <cell r="C7">
            <v>2</v>
          </cell>
        </row>
      </sheetData>
      <sheetData sheetId="1140">
        <row r="7">
          <cell r="C7">
            <v>2</v>
          </cell>
        </row>
      </sheetData>
      <sheetData sheetId="1141">
        <row r="7">
          <cell r="C7">
            <v>2</v>
          </cell>
        </row>
      </sheetData>
      <sheetData sheetId="1142">
        <row r="7">
          <cell r="C7">
            <v>2</v>
          </cell>
        </row>
      </sheetData>
      <sheetData sheetId="1143">
        <row r="7">
          <cell r="C7">
            <v>2</v>
          </cell>
        </row>
      </sheetData>
      <sheetData sheetId="1144">
        <row r="7">
          <cell r="C7">
            <v>2</v>
          </cell>
        </row>
      </sheetData>
      <sheetData sheetId="1145">
        <row r="7">
          <cell r="C7">
            <v>2</v>
          </cell>
        </row>
      </sheetData>
      <sheetData sheetId="1146">
        <row r="7">
          <cell r="C7">
            <v>2</v>
          </cell>
        </row>
      </sheetData>
      <sheetData sheetId="1147">
        <row r="7">
          <cell r="C7">
            <v>2</v>
          </cell>
        </row>
      </sheetData>
      <sheetData sheetId="1148">
        <row r="7">
          <cell r="C7">
            <v>2</v>
          </cell>
        </row>
      </sheetData>
      <sheetData sheetId="1149">
        <row r="7">
          <cell r="C7">
            <v>2</v>
          </cell>
        </row>
      </sheetData>
      <sheetData sheetId="1150">
        <row r="7">
          <cell r="C7">
            <v>2</v>
          </cell>
        </row>
      </sheetData>
      <sheetData sheetId="1151">
        <row r="7">
          <cell r="C7">
            <v>2</v>
          </cell>
        </row>
      </sheetData>
      <sheetData sheetId="1152">
        <row r="7">
          <cell r="C7">
            <v>2</v>
          </cell>
        </row>
      </sheetData>
      <sheetData sheetId="1153">
        <row r="7">
          <cell r="C7">
            <v>2</v>
          </cell>
        </row>
      </sheetData>
      <sheetData sheetId="1154">
        <row r="7">
          <cell r="C7">
            <v>2</v>
          </cell>
        </row>
      </sheetData>
      <sheetData sheetId="1155">
        <row r="7">
          <cell r="C7">
            <v>2</v>
          </cell>
        </row>
      </sheetData>
      <sheetData sheetId="1156">
        <row r="7">
          <cell r="C7">
            <v>2</v>
          </cell>
        </row>
      </sheetData>
      <sheetData sheetId="1157">
        <row r="7">
          <cell r="C7">
            <v>2</v>
          </cell>
        </row>
      </sheetData>
      <sheetData sheetId="1158">
        <row r="7">
          <cell r="C7">
            <v>2</v>
          </cell>
        </row>
      </sheetData>
      <sheetData sheetId="1159">
        <row r="7">
          <cell r="C7">
            <v>2</v>
          </cell>
        </row>
      </sheetData>
      <sheetData sheetId="1160">
        <row r="7">
          <cell r="C7">
            <v>2</v>
          </cell>
        </row>
      </sheetData>
      <sheetData sheetId="1161">
        <row r="7">
          <cell r="C7">
            <v>2</v>
          </cell>
        </row>
      </sheetData>
      <sheetData sheetId="1162">
        <row r="7">
          <cell r="C7">
            <v>2</v>
          </cell>
        </row>
      </sheetData>
      <sheetData sheetId="1163">
        <row r="7">
          <cell r="C7">
            <v>2</v>
          </cell>
        </row>
      </sheetData>
      <sheetData sheetId="1164">
        <row r="7">
          <cell r="C7">
            <v>2</v>
          </cell>
        </row>
      </sheetData>
      <sheetData sheetId="1165">
        <row r="7">
          <cell r="C7">
            <v>2</v>
          </cell>
        </row>
      </sheetData>
      <sheetData sheetId="1166">
        <row r="7">
          <cell r="C7">
            <v>2</v>
          </cell>
        </row>
      </sheetData>
      <sheetData sheetId="1167">
        <row r="7">
          <cell r="C7">
            <v>2</v>
          </cell>
        </row>
      </sheetData>
      <sheetData sheetId="1168">
        <row r="7">
          <cell r="C7">
            <v>2</v>
          </cell>
        </row>
      </sheetData>
      <sheetData sheetId="1169">
        <row r="7">
          <cell r="C7">
            <v>2</v>
          </cell>
        </row>
      </sheetData>
      <sheetData sheetId="1170">
        <row r="7">
          <cell r="C7">
            <v>2</v>
          </cell>
        </row>
      </sheetData>
      <sheetData sheetId="1171">
        <row r="7">
          <cell r="C7">
            <v>2</v>
          </cell>
        </row>
      </sheetData>
      <sheetData sheetId="1172">
        <row r="7">
          <cell r="C7">
            <v>2</v>
          </cell>
        </row>
      </sheetData>
      <sheetData sheetId="1173">
        <row r="7">
          <cell r="C7">
            <v>2</v>
          </cell>
        </row>
      </sheetData>
      <sheetData sheetId="1174">
        <row r="7">
          <cell r="C7">
            <v>2</v>
          </cell>
        </row>
      </sheetData>
      <sheetData sheetId="1175">
        <row r="7">
          <cell r="C7">
            <v>2</v>
          </cell>
        </row>
      </sheetData>
      <sheetData sheetId="1176">
        <row r="7">
          <cell r="C7">
            <v>2</v>
          </cell>
        </row>
      </sheetData>
      <sheetData sheetId="1177">
        <row r="7">
          <cell r="C7">
            <v>2</v>
          </cell>
        </row>
      </sheetData>
      <sheetData sheetId="1178">
        <row r="7">
          <cell r="C7">
            <v>2</v>
          </cell>
        </row>
      </sheetData>
      <sheetData sheetId="1179">
        <row r="7">
          <cell r="C7">
            <v>2</v>
          </cell>
        </row>
      </sheetData>
      <sheetData sheetId="1180">
        <row r="7">
          <cell r="C7">
            <v>2</v>
          </cell>
        </row>
      </sheetData>
      <sheetData sheetId="1181">
        <row r="7">
          <cell r="C7">
            <v>2</v>
          </cell>
        </row>
      </sheetData>
      <sheetData sheetId="1182">
        <row r="7">
          <cell r="C7">
            <v>2</v>
          </cell>
        </row>
      </sheetData>
      <sheetData sheetId="1183">
        <row r="7">
          <cell r="C7">
            <v>2</v>
          </cell>
        </row>
      </sheetData>
      <sheetData sheetId="1184">
        <row r="7">
          <cell r="C7">
            <v>2</v>
          </cell>
        </row>
      </sheetData>
      <sheetData sheetId="1185">
        <row r="7">
          <cell r="C7">
            <v>2</v>
          </cell>
        </row>
      </sheetData>
      <sheetData sheetId="1186">
        <row r="7">
          <cell r="C7">
            <v>2</v>
          </cell>
        </row>
      </sheetData>
      <sheetData sheetId="1187">
        <row r="7">
          <cell r="C7">
            <v>2</v>
          </cell>
        </row>
      </sheetData>
      <sheetData sheetId="1188">
        <row r="7">
          <cell r="C7">
            <v>2</v>
          </cell>
        </row>
      </sheetData>
      <sheetData sheetId="1189">
        <row r="7">
          <cell r="C7">
            <v>2</v>
          </cell>
        </row>
      </sheetData>
      <sheetData sheetId="1190">
        <row r="7">
          <cell r="C7">
            <v>2</v>
          </cell>
        </row>
      </sheetData>
      <sheetData sheetId="1191">
        <row r="7">
          <cell r="C7">
            <v>2</v>
          </cell>
        </row>
      </sheetData>
      <sheetData sheetId="1192">
        <row r="7">
          <cell r="C7">
            <v>2</v>
          </cell>
        </row>
      </sheetData>
      <sheetData sheetId="1193">
        <row r="7">
          <cell r="C7">
            <v>2</v>
          </cell>
        </row>
      </sheetData>
      <sheetData sheetId="1194">
        <row r="7">
          <cell r="C7">
            <v>2</v>
          </cell>
        </row>
      </sheetData>
      <sheetData sheetId="1195">
        <row r="7">
          <cell r="C7">
            <v>2</v>
          </cell>
        </row>
      </sheetData>
      <sheetData sheetId="1196">
        <row r="7">
          <cell r="C7">
            <v>2</v>
          </cell>
        </row>
      </sheetData>
      <sheetData sheetId="1197">
        <row r="7">
          <cell r="C7">
            <v>2</v>
          </cell>
        </row>
      </sheetData>
      <sheetData sheetId="1198">
        <row r="7">
          <cell r="C7">
            <v>2</v>
          </cell>
        </row>
      </sheetData>
      <sheetData sheetId="1199">
        <row r="7">
          <cell r="C7">
            <v>2</v>
          </cell>
        </row>
      </sheetData>
      <sheetData sheetId="1200">
        <row r="7">
          <cell r="C7">
            <v>2</v>
          </cell>
        </row>
      </sheetData>
      <sheetData sheetId="1201">
        <row r="7">
          <cell r="C7">
            <v>2</v>
          </cell>
        </row>
      </sheetData>
      <sheetData sheetId="1202">
        <row r="7">
          <cell r="C7">
            <v>2</v>
          </cell>
        </row>
      </sheetData>
      <sheetData sheetId="1203">
        <row r="7">
          <cell r="C7">
            <v>2</v>
          </cell>
        </row>
      </sheetData>
      <sheetData sheetId="1204">
        <row r="7">
          <cell r="C7">
            <v>2</v>
          </cell>
        </row>
      </sheetData>
      <sheetData sheetId="1205">
        <row r="7">
          <cell r="C7">
            <v>2</v>
          </cell>
        </row>
      </sheetData>
      <sheetData sheetId="1206">
        <row r="7">
          <cell r="C7">
            <v>2</v>
          </cell>
        </row>
      </sheetData>
      <sheetData sheetId="1207">
        <row r="7">
          <cell r="C7">
            <v>2</v>
          </cell>
        </row>
      </sheetData>
      <sheetData sheetId="1208">
        <row r="7">
          <cell r="C7">
            <v>2</v>
          </cell>
        </row>
      </sheetData>
      <sheetData sheetId="1209">
        <row r="7">
          <cell r="C7">
            <v>2</v>
          </cell>
        </row>
      </sheetData>
      <sheetData sheetId="1210">
        <row r="7">
          <cell r="C7">
            <v>2</v>
          </cell>
        </row>
      </sheetData>
      <sheetData sheetId="1211">
        <row r="7">
          <cell r="C7">
            <v>2</v>
          </cell>
        </row>
      </sheetData>
      <sheetData sheetId="1212">
        <row r="7">
          <cell r="C7">
            <v>2</v>
          </cell>
        </row>
      </sheetData>
      <sheetData sheetId="1213">
        <row r="7">
          <cell r="C7">
            <v>2</v>
          </cell>
        </row>
      </sheetData>
      <sheetData sheetId="1214">
        <row r="7">
          <cell r="C7">
            <v>2</v>
          </cell>
        </row>
      </sheetData>
      <sheetData sheetId="1215">
        <row r="7">
          <cell r="C7">
            <v>2</v>
          </cell>
        </row>
      </sheetData>
      <sheetData sheetId="1216">
        <row r="7">
          <cell r="C7">
            <v>2</v>
          </cell>
        </row>
      </sheetData>
      <sheetData sheetId="1217">
        <row r="7">
          <cell r="C7">
            <v>2</v>
          </cell>
        </row>
      </sheetData>
      <sheetData sheetId="1218">
        <row r="7">
          <cell r="C7">
            <v>2</v>
          </cell>
        </row>
      </sheetData>
      <sheetData sheetId="1219">
        <row r="7">
          <cell r="C7">
            <v>2</v>
          </cell>
        </row>
      </sheetData>
      <sheetData sheetId="1220">
        <row r="7">
          <cell r="C7">
            <v>2</v>
          </cell>
        </row>
      </sheetData>
      <sheetData sheetId="1221">
        <row r="7">
          <cell r="C7">
            <v>2</v>
          </cell>
        </row>
      </sheetData>
      <sheetData sheetId="1222">
        <row r="7">
          <cell r="C7">
            <v>2</v>
          </cell>
        </row>
      </sheetData>
      <sheetData sheetId="1223">
        <row r="7">
          <cell r="C7">
            <v>2</v>
          </cell>
        </row>
      </sheetData>
      <sheetData sheetId="1224">
        <row r="7">
          <cell r="C7">
            <v>2</v>
          </cell>
        </row>
      </sheetData>
      <sheetData sheetId="1225">
        <row r="7">
          <cell r="C7">
            <v>2</v>
          </cell>
        </row>
      </sheetData>
      <sheetData sheetId="1226">
        <row r="7">
          <cell r="C7">
            <v>2</v>
          </cell>
        </row>
      </sheetData>
      <sheetData sheetId="1227">
        <row r="7">
          <cell r="C7">
            <v>2</v>
          </cell>
        </row>
      </sheetData>
      <sheetData sheetId="1228">
        <row r="7">
          <cell r="C7">
            <v>2</v>
          </cell>
        </row>
      </sheetData>
      <sheetData sheetId="1229">
        <row r="7">
          <cell r="C7">
            <v>2</v>
          </cell>
        </row>
      </sheetData>
      <sheetData sheetId="1230">
        <row r="7">
          <cell r="C7">
            <v>2</v>
          </cell>
        </row>
      </sheetData>
      <sheetData sheetId="1231">
        <row r="7">
          <cell r="C7">
            <v>2</v>
          </cell>
        </row>
      </sheetData>
      <sheetData sheetId="1232">
        <row r="7">
          <cell r="C7">
            <v>2</v>
          </cell>
        </row>
      </sheetData>
      <sheetData sheetId="1233">
        <row r="7">
          <cell r="C7">
            <v>2</v>
          </cell>
        </row>
      </sheetData>
      <sheetData sheetId="1234">
        <row r="7">
          <cell r="C7">
            <v>2</v>
          </cell>
        </row>
      </sheetData>
      <sheetData sheetId="1235">
        <row r="7">
          <cell r="C7">
            <v>2</v>
          </cell>
        </row>
      </sheetData>
      <sheetData sheetId="1236">
        <row r="7">
          <cell r="C7">
            <v>2</v>
          </cell>
        </row>
      </sheetData>
      <sheetData sheetId="1237">
        <row r="7">
          <cell r="C7">
            <v>2</v>
          </cell>
        </row>
      </sheetData>
      <sheetData sheetId="1238">
        <row r="7">
          <cell r="C7">
            <v>2</v>
          </cell>
        </row>
      </sheetData>
      <sheetData sheetId="1239">
        <row r="7">
          <cell r="C7">
            <v>2</v>
          </cell>
        </row>
      </sheetData>
      <sheetData sheetId="1240">
        <row r="7">
          <cell r="C7">
            <v>2</v>
          </cell>
        </row>
      </sheetData>
      <sheetData sheetId="1241">
        <row r="7">
          <cell r="C7">
            <v>2</v>
          </cell>
        </row>
      </sheetData>
      <sheetData sheetId="1242">
        <row r="7">
          <cell r="C7">
            <v>2</v>
          </cell>
        </row>
      </sheetData>
      <sheetData sheetId="1243">
        <row r="7">
          <cell r="C7">
            <v>2</v>
          </cell>
        </row>
      </sheetData>
      <sheetData sheetId="1244">
        <row r="7">
          <cell r="C7">
            <v>2</v>
          </cell>
        </row>
      </sheetData>
      <sheetData sheetId="1245">
        <row r="7">
          <cell r="C7">
            <v>2</v>
          </cell>
        </row>
      </sheetData>
      <sheetData sheetId="1246">
        <row r="7">
          <cell r="C7">
            <v>2</v>
          </cell>
        </row>
      </sheetData>
      <sheetData sheetId="1247">
        <row r="7">
          <cell r="C7">
            <v>2</v>
          </cell>
        </row>
      </sheetData>
      <sheetData sheetId="1248">
        <row r="7">
          <cell r="C7">
            <v>2</v>
          </cell>
        </row>
      </sheetData>
      <sheetData sheetId="1249">
        <row r="7">
          <cell r="C7">
            <v>2</v>
          </cell>
        </row>
      </sheetData>
      <sheetData sheetId="1250">
        <row r="7">
          <cell r="C7">
            <v>2</v>
          </cell>
        </row>
      </sheetData>
      <sheetData sheetId="1251">
        <row r="7">
          <cell r="C7">
            <v>2</v>
          </cell>
        </row>
      </sheetData>
      <sheetData sheetId="1252">
        <row r="7">
          <cell r="C7">
            <v>2</v>
          </cell>
        </row>
      </sheetData>
      <sheetData sheetId="1253">
        <row r="7">
          <cell r="C7">
            <v>2</v>
          </cell>
        </row>
      </sheetData>
      <sheetData sheetId="1254">
        <row r="7">
          <cell r="C7">
            <v>2</v>
          </cell>
        </row>
      </sheetData>
      <sheetData sheetId="1255">
        <row r="7">
          <cell r="C7">
            <v>2</v>
          </cell>
        </row>
      </sheetData>
      <sheetData sheetId="1256">
        <row r="7">
          <cell r="C7">
            <v>2</v>
          </cell>
        </row>
      </sheetData>
      <sheetData sheetId="1257">
        <row r="7">
          <cell r="C7">
            <v>2</v>
          </cell>
        </row>
      </sheetData>
      <sheetData sheetId="1258">
        <row r="7">
          <cell r="C7">
            <v>2</v>
          </cell>
        </row>
      </sheetData>
      <sheetData sheetId="1259">
        <row r="7">
          <cell r="C7">
            <v>2</v>
          </cell>
        </row>
      </sheetData>
      <sheetData sheetId="1260">
        <row r="7">
          <cell r="C7">
            <v>2</v>
          </cell>
        </row>
      </sheetData>
      <sheetData sheetId="1261">
        <row r="7">
          <cell r="C7">
            <v>2</v>
          </cell>
        </row>
      </sheetData>
      <sheetData sheetId="1262">
        <row r="7">
          <cell r="C7">
            <v>2</v>
          </cell>
        </row>
      </sheetData>
      <sheetData sheetId="1263">
        <row r="7">
          <cell r="C7">
            <v>2</v>
          </cell>
        </row>
      </sheetData>
      <sheetData sheetId="1264">
        <row r="7">
          <cell r="C7">
            <v>2</v>
          </cell>
        </row>
      </sheetData>
      <sheetData sheetId="1265">
        <row r="7">
          <cell r="C7">
            <v>2</v>
          </cell>
        </row>
      </sheetData>
      <sheetData sheetId="1266">
        <row r="7">
          <cell r="C7">
            <v>2</v>
          </cell>
        </row>
      </sheetData>
      <sheetData sheetId="1267">
        <row r="7">
          <cell r="C7">
            <v>2</v>
          </cell>
        </row>
      </sheetData>
      <sheetData sheetId="1268">
        <row r="7">
          <cell r="C7">
            <v>2</v>
          </cell>
        </row>
      </sheetData>
      <sheetData sheetId="1269">
        <row r="7">
          <cell r="C7">
            <v>2</v>
          </cell>
        </row>
      </sheetData>
      <sheetData sheetId="1270">
        <row r="7">
          <cell r="C7" t="str">
            <v>: 7,203.17 m2</v>
          </cell>
        </row>
      </sheetData>
      <sheetData sheetId="1271">
        <row r="7">
          <cell r="C7" t="str">
            <v>: 7,203.17 m2</v>
          </cell>
        </row>
      </sheetData>
      <sheetData sheetId="1272">
        <row r="7">
          <cell r="C7">
            <v>2</v>
          </cell>
        </row>
      </sheetData>
      <sheetData sheetId="1273">
        <row r="7">
          <cell r="C7">
            <v>2</v>
          </cell>
        </row>
      </sheetData>
      <sheetData sheetId="1274">
        <row r="7">
          <cell r="C7">
            <v>2</v>
          </cell>
        </row>
      </sheetData>
      <sheetData sheetId="1275">
        <row r="7">
          <cell r="C7" t="str">
            <v>: 7,203.17 m2</v>
          </cell>
        </row>
      </sheetData>
      <sheetData sheetId="1276">
        <row r="7">
          <cell r="C7">
            <v>2</v>
          </cell>
        </row>
      </sheetData>
      <sheetData sheetId="1277">
        <row r="7">
          <cell r="C7">
            <v>2</v>
          </cell>
        </row>
      </sheetData>
      <sheetData sheetId="1278">
        <row r="7">
          <cell r="C7">
            <v>2</v>
          </cell>
        </row>
      </sheetData>
      <sheetData sheetId="1279">
        <row r="7">
          <cell r="C7">
            <v>2</v>
          </cell>
        </row>
      </sheetData>
      <sheetData sheetId="1280">
        <row r="7">
          <cell r="C7" t="str">
            <v>: 7,203.17 m2</v>
          </cell>
        </row>
      </sheetData>
      <sheetData sheetId="1281">
        <row r="7">
          <cell r="C7">
            <v>2</v>
          </cell>
        </row>
      </sheetData>
      <sheetData sheetId="1282">
        <row r="7">
          <cell r="C7">
            <v>2</v>
          </cell>
        </row>
      </sheetData>
      <sheetData sheetId="1283">
        <row r="7">
          <cell r="C7">
            <v>2</v>
          </cell>
        </row>
      </sheetData>
      <sheetData sheetId="1284">
        <row r="7">
          <cell r="C7">
            <v>2</v>
          </cell>
        </row>
      </sheetData>
      <sheetData sheetId="1285">
        <row r="7">
          <cell r="C7">
            <v>0</v>
          </cell>
        </row>
      </sheetData>
      <sheetData sheetId="1286">
        <row r="7">
          <cell r="C7">
            <v>2</v>
          </cell>
        </row>
      </sheetData>
      <sheetData sheetId="1287">
        <row r="7">
          <cell r="C7">
            <v>0</v>
          </cell>
        </row>
      </sheetData>
      <sheetData sheetId="1288">
        <row r="7">
          <cell r="C7" t="str">
            <v>: 7,203.17 m2</v>
          </cell>
        </row>
      </sheetData>
      <sheetData sheetId="1289">
        <row r="7">
          <cell r="C7">
            <v>0</v>
          </cell>
        </row>
      </sheetData>
      <sheetData sheetId="1290">
        <row r="7">
          <cell r="C7">
            <v>2</v>
          </cell>
        </row>
      </sheetData>
      <sheetData sheetId="1291">
        <row r="7">
          <cell r="C7">
            <v>2</v>
          </cell>
        </row>
      </sheetData>
      <sheetData sheetId="1292">
        <row r="7">
          <cell r="C7" t="str">
            <v>: 7,203.17 m2</v>
          </cell>
        </row>
      </sheetData>
      <sheetData sheetId="1293">
        <row r="7">
          <cell r="C7" t="str">
            <v>: 7,203.17 m2</v>
          </cell>
        </row>
      </sheetData>
      <sheetData sheetId="1294">
        <row r="7">
          <cell r="C7">
            <v>0</v>
          </cell>
        </row>
      </sheetData>
      <sheetData sheetId="1295">
        <row r="7">
          <cell r="C7">
            <v>2</v>
          </cell>
        </row>
      </sheetData>
      <sheetData sheetId="1296">
        <row r="7">
          <cell r="C7">
            <v>2</v>
          </cell>
        </row>
      </sheetData>
      <sheetData sheetId="1297">
        <row r="7">
          <cell r="C7" t="str">
            <v>: 7,203.17 m2</v>
          </cell>
        </row>
      </sheetData>
      <sheetData sheetId="1298">
        <row r="7">
          <cell r="C7">
            <v>0</v>
          </cell>
        </row>
      </sheetData>
      <sheetData sheetId="1299">
        <row r="7">
          <cell r="C7">
            <v>0</v>
          </cell>
        </row>
      </sheetData>
      <sheetData sheetId="1300">
        <row r="7">
          <cell r="C7" t="str">
            <v>: 7,203.17 m2</v>
          </cell>
        </row>
      </sheetData>
      <sheetData sheetId="1301">
        <row r="7">
          <cell r="C7">
            <v>0</v>
          </cell>
        </row>
      </sheetData>
      <sheetData sheetId="1302">
        <row r="7">
          <cell r="C7" t="str">
            <v>: 7,203.17 m2</v>
          </cell>
        </row>
      </sheetData>
      <sheetData sheetId="1303">
        <row r="7">
          <cell r="C7">
            <v>0</v>
          </cell>
        </row>
      </sheetData>
      <sheetData sheetId="1304">
        <row r="7">
          <cell r="C7" t="str">
            <v>: 7,203.17 m2</v>
          </cell>
        </row>
      </sheetData>
      <sheetData sheetId="1305">
        <row r="7">
          <cell r="C7" t="str">
            <v>: 7,203.17 m2</v>
          </cell>
        </row>
      </sheetData>
      <sheetData sheetId="1306">
        <row r="7">
          <cell r="C7">
            <v>0</v>
          </cell>
        </row>
      </sheetData>
      <sheetData sheetId="1307">
        <row r="7">
          <cell r="C7">
            <v>0</v>
          </cell>
        </row>
      </sheetData>
      <sheetData sheetId="1308">
        <row r="7">
          <cell r="C7">
            <v>0</v>
          </cell>
        </row>
      </sheetData>
      <sheetData sheetId="1309">
        <row r="7">
          <cell r="C7">
            <v>0</v>
          </cell>
        </row>
      </sheetData>
      <sheetData sheetId="1310">
        <row r="7">
          <cell r="C7" t="str">
            <v>: 7,203.17 m2</v>
          </cell>
        </row>
      </sheetData>
      <sheetData sheetId="1311">
        <row r="7">
          <cell r="C7" t="str">
            <v>: 7,203.17 m2</v>
          </cell>
        </row>
      </sheetData>
      <sheetData sheetId="1312">
        <row r="7">
          <cell r="C7">
            <v>2</v>
          </cell>
        </row>
      </sheetData>
      <sheetData sheetId="1313">
        <row r="7">
          <cell r="C7" t="str">
            <v>: 7,203.17 m2</v>
          </cell>
        </row>
      </sheetData>
      <sheetData sheetId="1314">
        <row r="7">
          <cell r="C7" t="str">
            <v>: 7,203.17 m2</v>
          </cell>
        </row>
      </sheetData>
      <sheetData sheetId="1315">
        <row r="7">
          <cell r="C7" t="str">
            <v>: 7,203.17 m2</v>
          </cell>
        </row>
      </sheetData>
      <sheetData sheetId="1316">
        <row r="7">
          <cell r="C7">
            <v>0</v>
          </cell>
        </row>
      </sheetData>
      <sheetData sheetId="1317">
        <row r="7">
          <cell r="C7">
            <v>2</v>
          </cell>
        </row>
      </sheetData>
      <sheetData sheetId="1318">
        <row r="7">
          <cell r="C7">
            <v>0</v>
          </cell>
        </row>
      </sheetData>
      <sheetData sheetId="1319">
        <row r="7">
          <cell r="C7" t="str">
            <v>: 7,203.17 m2</v>
          </cell>
        </row>
      </sheetData>
      <sheetData sheetId="1320">
        <row r="7">
          <cell r="C7">
            <v>0</v>
          </cell>
        </row>
      </sheetData>
      <sheetData sheetId="1321">
        <row r="7">
          <cell r="C7">
            <v>0</v>
          </cell>
        </row>
      </sheetData>
      <sheetData sheetId="1322">
        <row r="7">
          <cell r="C7">
            <v>0</v>
          </cell>
        </row>
      </sheetData>
      <sheetData sheetId="1323">
        <row r="7">
          <cell r="C7">
            <v>0</v>
          </cell>
        </row>
      </sheetData>
      <sheetData sheetId="1324">
        <row r="7">
          <cell r="C7" t="str">
            <v>: 7,203.17 m2</v>
          </cell>
        </row>
      </sheetData>
      <sheetData sheetId="1325">
        <row r="7">
          <cell r="C7" t="str">
            <v>: 7,203.17 m2</v>
          </cell>
        </row>
      </sheetData>
      <sheetData sheetId="1326">
        <row r="7">
          <cell r="C7">
            <v>2</v>
          </cell>
        </row>
      </sheetData>
      <sheetData sheetId="1327">
        <row r="7">
          <cell r="C7" t="str">
            <v>: 7,203.17 m2</v>
          </cell>
        </row>
      </sheetData>
      <sheetData sheetId="1328">
        <row r="7">
          <cell r="C7" t="str">
            <v>: 7,203.17 m2</v>
          </cell>
        </row>
      </sheetData>
      <sheetData sheetId="1329">
        <row r="7">
          <cell r="C7">
            <v>2</v>
          </cell>
        </row>
      </sheetData>
      <sheetData sheetId="1330">
        <row r="7">
          <cell r="C7" t="str">
            <v>: 7,203.17 m2</v>
          </cell>
        </row>
      </sheetData>
      <sheetData sheetId="1331">
        <row r="7">
          <cell r="C7" t="str">
            <v>: 7,203.17 m2</v>
          </cell>
        </row>
      </sheetData>
      <sheetData sheetId="1332">
        <row r="7">
          <cell r="C7">
            <v>0</v>
          </cell>
        </row>
      </sheetData>
      <sheetData sheetId="1333">
        <row r="7">
          <cell r="C7">
            <v>0</v>
          </cell>
        </row>
      </sheetData>
      <sheetData sheetId="1334">
        <row r="7">
          <cell r="C7">
            <v>0</v>
          </cell>
        </row>
      </sheetData>
      <sheetData sheetId="1335">
        <row r="7">
          <cell r="C7">
            <v>0</v>
          </cell>
        </row>
      </sheetData>
      <sheetData sheetId="1336">
        <row r="7">
          <cell r="C7" t="str">
            <v>: 7,203.17 m2</v>
          </cell>
        </row>
      </sheetData>
      <sheetData sheetId="1337">
        <row r="7">
          <cell r="C7">
            <v>0</v>
          </cell>
        </row>
      </sheetData>
      <sheetData sheetId="1338">
        <row r="7">
          <cell r="C7" t="str">
            <v>: 7,203.17 m2</v>
          </cell>
        </row>
      </sheetData>
      <sheetData sheetId="1339">
        <row r="7">
          <cell r="C7">
            <v>0</v>
          </cell>
        </row>
      </sheetData>
      <sheetData sheetId="1340">
        <row r="7">
          <cell r="C7">
            <v>2</v>
          </cell>
        </row>
      </sheetData>
      <sheetData sheetId="1341">
        <row r="7">
          <cell r="C7" t="str">
            <v>: 7,203.17 m2</v>
          </cell>
        </row>
      </sheetData>
      <sheetData sheetId="1342">
        <row r="7">
          <cell r="C7" t="str">
            <v>: 7,203.17 m2</v>
          </cell>
        </row>
      </sheetData>
      <sheetData sheetId="1343">
        <row r="7">
          <cell r="C7">
            <v>2</v>
          </cell>
        </row>
      </sheetData>
      <sheetData sheetId="1344">
        <row r="7">
          <cell r="C7" t="str">
            <v>: 7,203.17 m2</v>
          </cell>
        </row>
      </sheetData>
      <sheetData sheetId="1345">
        <row r="7">
          <cell r="C7">
            <v>0</v>
          </cell>
        </row>
      </sheetData>
      <sheetData sheetId="1346">
        <row r="7">
          <cell r="C7">
            <v>0</v>
          </cell>
        </row>
      </sheetData>
      <sheetData sheetId="1347">
        <row r="7">
          <cell r="C7">
            <v>0</v>
          </cell>
        </row>
      </sheetData>
      <sheetData sheetId="1348">
        <row r="7">
          <cell r="C7">
            <v>0</v>
          </cell>
        </row>
      </sheetData>
      <sheetData sheetId="1349">
        <row r="7">
          <cell r="C7" t="str">
            <v>: 7,203.17 m2</v>
          </cell>
        </row>
      </sheetData>
      <sheetData sheetId="1350">
        <row r="7">
          <cell r="C7" t="str">
            <v>: 7,203.17 m2</v>
          </cell>
        </row>
      </sheetData>
      <sheetData sheetId="1351">
        <row r="7">
          <cell r="C7">
            <v>0</v>
          </cell>
        </row>
      </sheetData>
      <sheetData sheetId="1352">
        <row r="7">
          <cell r="C7">
            <v>0</v>
          </cell>
        </row>
      </sheetData>
      <sheetData sheetId="1353">
        <row r="7">
          <cell r="C7">
            <v>0</v>
          </cell>
        </row>
      </sheetData>
      <sheetData sheetId="1354">
        <row r="7">
          <cell r="C7" t="str">
            <v>: 7,203.17 m2</v>
          </cell>
        </row>
      </sheetData>
      <sheetData sheetId="1355">
        <row r="7">
          <cell r="C7" t="str">
            <v>: 7,203.17 m2</v>
          </cell>
        </row>
      </sheetData>
      <sheetData sheetId="1356">
        <row r="7">
          <cell r="C7">
            <v>0</v>
          </cell>
        </row>
      </sheetData>
      <sheetData sheetId="1357">
        <row r="7">
          <cell r="C7">
            <v>0</v>
          </cell>
        </row>
      </sheetData>
      <sheetData sheetId="1358">
        <row r="7">
          <cell r="C7" t="str">
            <v>: 7,203.17 m2</v>
          </cell>
        </row>
      </sheetData>
      <sheetData sheetId="1359">
        <row r="7">
          <cell r="C7">
            <v>0</v>
          </cell>
        </row>
      </sheetData>
      <sheetData sheetId="1360">
        <row r="7">
          <cell r="C7">
            <v>0</v>
          </cell>
        </row>
      </sheetData>
      <sheetData sheetId="1361">
        <row r="7">
          <cell r="C7">
            <v>0</v>
          </cell>
        </row>
      </sheetData>
      <sheetData sheetId="1362">
        <row r="7">
          <cell r="C7">
            <v>0</v>
          </cell>
        </row>
      </sheetData>
      <sheetData sheetId="1363">
        <row r="7">
          <cell r="C7">
            <v>0</v>
          </cell>
        </row>
      </sheetData>
      <sheetData sheetId="1364">
        <row r="7">
          <cell r="C7">
            <v>2</v>
          </cell>
        </row>
      </sheetData>
      <sheetData sheetId="1365">
        <row r="7">
          <cell r="C7">
            <v>2</v>
          </cell>
        </row>
      </sheetData>
      <sheetData sheetId="1366">
        <row r="7">
          <cell r="C7" t="str">
            <v>: 7,203.17 m2</v>
          </cell>
        </row>
      </sheetData>
      <sheetData sheetId="1367">
        <row r="7">
          <cell r="C7" t="str">
            <v>: 7,203.17 m2</v>
          </cell>
        </row>
      </sheetData>
      <sheetData sheetId="1368">
        <row r="7">
          <cell r="C7" t="str">
            <v>: 7,203.17 m2</v>
          </cell>
        </row>
      </sheetData>
      <sheetData sheetId="1369">
        <row r="7">
          <cell r="C7">
            <v>0</v>
          </cell>
        </row>
      </sheetData>
      <sheetData sheetId="1370">
        <row r="7">
          <cell r="C7">
            <v>2</v>
          </cell>
        </row>
      </sheetData>
      <sheetData sheetId="1371" refreshError="1"/>
      <sheetData sheetId="1372">
        <row r="7">
          <cell r="C7">
            <v>0</v>
          </cell>
        </row>
      </sheetData>
      <sheetData sheetId="1373">
        <row r="7">
          <cell r="C7">
            <v>0</v>
          </cell>
        </row>
      </sheetData>
      <sheetData sheetId="1374">
        <row r="7">
          <cell r="C7">
            <v>0</v>
          </cell>
        </row>
      </sheetData>
      <sheetData sheetId="1375">
        <row r="7">
          <cell r="C7">
            <v>0</v>
          </cell>
        </row>
      </sheetData>
      <sheetData sheetId="1376" refreshError="1"/>
      <sheetData sheetId="1377">
        <row r="7">
          <cell r="C7">
            <v>0</v>
          </cell>
        </row>
      </sheetData>
      <sheetData sheetId="1378">
        <row r="7">
          <cell r="C7">
            <v>2</v>
          </cell>
        </row>
      </sheetData>
      <sheetData sheetId="1379">
        <row r="7">
          <cell r="C7">
            <v>2</v>
          </cell>
        </row>
      </sheetData>
      <sheetData sheetId="1380">
        <row r="7">
          <cell r="C7" t="str">
            <v>: 7,203.17 m2</v>
          </cell>
        </row>
      </sheetData>
      <sheetData sheetId="1381">
        <row r="7">
          <cell r="C7" t="str">
            <v>: 7,203.17 m2</v>
          </cell>
        </row>
      </sheetData>
      <sheetData sheetId="1382">
        <row r="7">
          <cell r="C7">
            <v>2</v>
          </cell>
        </row>
      </sheetData>
      <sheetData sheetId="1383">
        <row r="7">
          <cell r="C7">
            <v>0</v>
          </cell>
        </row>
      </sheetData>
      <sheetData sheetId="1384">
        <row r="7">
          <cell r="C7">
            <v>2</v>
          </cell>
        </row>
      </sheetData>
      <sheetData sheetId="1385">
        <row r="7">
          <cell r="C7">
            <v>0</v>
          </cell>
        </row>
      </sheetData>
      <sheetData sheetId="1386">
        <row r="7">
          <cell r="C7">
            <v>2</v>
          </cell>
        </row>
      </sheetData>
      <sheetData sheetId="1387">
        <row r="7">
          <cell r="C7">
            <v>0</v>
          </cell>
        </row>
      </sheetData>
      <sheetData sheetId="1388">
        <row r="7">
          <cell r="C7">
            <v>2</v>
          </cell>
        </row>
      </sheetData>
      <sheetData sheetId="1389">
        <row r="7">
          <cell r="C7">
            <v>2</v>
          </cell>
        </row>
      </sheetData>
      <sheetData sheetId="1390">
        <row r="7">
          <cell r="C7">
            <v>2</v>
          </cell>
        </row>
      </sheetData>
      <sheetData sheetId="1391">
        <row r="7">
          <cell r="C7">
            <v>2</v>
          </cell>
        </row>
      </sheetData>
      <sheetData sheetId="1392">
        <row r="7">
          <cell r="C7">
            <v>2</v>
          </cell>
        </row>
      </sheetData>
      <sheetData sheetId="1393">
        <row r="7">
          <cell r="C7">
            <v>2</v>
          </cell>
        </row>
      </sheetData>
      <sheetData sheetId="1394">
        <row r="7">
          <cell r="C7">
            <v>2</v>
          </cell>
        </row>
      </sheetData>
      <sheetData sheetId="1395">
        <row r="7">
          <cell r="C7">
            <v>2</v>
          </cell>
        </row>
      </sheetData>
      <sheetData sheetId="1396">
        <row r="7">
          <cell r="C7">
            <v>2</v>
          </cell>
        </row>
      </sheetData>
      <sheetData sheetId="1397">
        <row r="7">
          <cell r="C7">
            <v>2</v>
          </cell>
        </row>
      </sheetData>
      <sheetData sheetId="1398">
        <row r="7">
          <cell r="C7">
            <v>2</v>
          </cell>
        </row>
      </sheetData>
      <sheetData sheetId="1399">
        <row r="7">
          <cell r="C7">
            <v>2</v>
          </cell>
        </row>
      </sheetData>
      <sheetData sheetId="1400">
        <row r="7">
          <cell r="C7">
            <v>2</v>
          </cell>
        </row>
      </sheetData>
      <sheetData sheetId="1401">
        <row r="7">
          <cell r="C7">
            <v>2</v>
          </cell>
        </row>
      </sheetData>
      <sheetData sheetId="1402">
        <row r="7">
          <cell r="C7">
            <v>2</v>
          </cell>
        </row>
      </sheetData>
      <sheetData sheetId="1403">
        <row r="7">
          <cell r="C7">
            <v>2</v>
          </cell>
        </row>
      </sheetData>
      <sheetData sheetId="1404">
        <row r="7">
          <cell r="C7">
            <v>2</v>
          </cell>
        </row>
      </sheetData>
      <sheetData sheetId="1405">
        <row r="7">
          <cell r="C7">
            <v>2</v>
          </cell>
        </row>
      </sheetData>
      <sheetData sheetId="1406">
        <row r="7">
          <cell r="C7">
            <v>2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>
        <row r="7">
          <cell r="C7">
            <v>2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/>
      <sheetData sheetId="1448">
        <row r="7">
          <cell r="C7">
            <v>0</v>
          </cell>
        </row>
      </sheetData>
      <sheetData sheetId="1449">
        <row r="7">
          <cell r="C7">
            <v>0</v>
          </cell>
        </row>
      </sheetData>
      <sheetData sheetId="1450">
        <row r="7">
          <cell r="C7">
            <v>0</v>
          </cell>
        </row>
      </sheetData>
      <sheetData sheetId="1451" refreshError="1"/>
      <sheetData sheetId="1452" refreshError="1"/>
      <sheetData sheetId="1453" refreshError="1"/>
      <sheetData sheetId="1454">
        <row r="7">
          <cell r="C7">
            <v>0</v>
          </cell>
        </row>
      </sheetData>
      <sheetData sheetId="1455">
        <row r="7">
          <cell r="C7">
            <v>0</v>
          </cell>
        </row>
      </sheetData>
      <sheetData sheetId="1456">
        <row r="7">
          <cell r="C7">
            <v>0</v>
          </cell>
        </row>
      </sheetData>
      <sheetData sheetId="1457" refreshError="1"/>
      <sheetData sheetId="1458" refreshError="1"/>
      <sheetData sheetId="1459" refreshError="1"/>
      <sheetData sheetId="1460">
        <row r="7">
          <cell r="C7">
            <v>2</v>
          </cell>
        </row>
      </sheetData>
      <sheetData sheetId="1461">
        <row r="7">
          <cell r="C7">
            <v>0</v>
          </cell>
        </row>
      </sheetData>
      <sheetData sheetId="1462">
        <row r="7">
          <cell r="C7">
            <v>2</v>
          </cell>
        </row>
      </sheetData>
      <sheetData sheetId="1463">
        <row r="7">
          <cell r="C7">
            <v>0</v>
          </cell>
        </row>
      </sheetData>
      <sheetData sheetId="1464"/>
      <sheetData sheetId="1465"/>
      <sheetData sheetId="1466"/>
      <sheetData sheetId="1467"/>
      <sheetData sheetId="1468"/>
      <sheetData sheetId="1469"/>
      <sheetData sheetId="1470"/>
      <sheetData sheetId="1471">
        <row r="7">
          <cell r="C7">
            <v>0</v>
          </cell>
        </row>
      </sheetData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/>
      <sheetData sheetId="1482" refreshError="1"/>
      <sheetData sheetId="1483" refreshError="1"/>
      <sheetData sheetId="1484" refreshError="1"/>
      <sheetData sheetId="1485">
        <row r="7">
          <cell r="C7">
            <v>0</v>
          </cell>
        </row>
      </sheetData>
      <sheetData sheetId="1486">
        <row r="7">
          <cell r="C7">
            <v>2</v>
          </cell>
        </row>
      </sheetData>
      <sheetData sheetId="1487">
        <row r="7">
          <cell r="C7">
            <v>0</v>
          </cell>
        </row>
      </sheetData>
      <sheetData sheetId="1488">
        <row r="7">
          <cell r="C7">
            <v>0</v>
          </cell>
        </row>
      </sheetData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>
        <row r="7">
          <cell r="C7">
            <v>0</v>
          </cell>
        </row>
      </sheetData>
      <sheetData sheetId="1572"/>
      <sheetData sheetId="1573"/>
      <sheetData sheetId="1574">
        <row r="7">
          <cell r="C7">
            <v>0</v>
          </cell>
        </row>
      </sheetData>
      <sheetData sheetId="1575"/>
      <sheetData sheetId="1576">
        <row r="7">
          <cell r="C7">
            <v>2</v>
          </cell>
        </row>
      </sheetData>
      <sheetData sheetId="1577">
        <row r="7">
          <cell r="C7">
            <v>0</v>
          </cell>
        </row>
      </sheetData>
      <sheetData sheetId="1578">
        <row r="7">
          <cell r="C7">
            <v>0</v>
          </cell>
        </row>
      </sheetData>
      <sheetData sheetId="1579"/>
      <sheetData sheetId="1580">
        <row r="7">
          <cell r="C7">
            <v>0</v>
          </cell>
        </row>
      </sheetData>
      <sheetData sheetId="1581">
        <row r="7">
          <cell r="C7">
            <v>0</v>
          </cell>
        </row>
      </sheetData>
      <sheetData sheetId="1582">
        <row r="7">
          <cell r="C7">
            <v>0</v>
          </cell>
        </row>
      </sheetData>
      <sheetData sheetId="1583">
        <row r="7">
          <cell r="C7">
            <v>0</v>
          </cell>
        </row>
      </sheetData>
      <sheetData sheetId="1584">
        <row r="7">
          <cell r="C7">
            <v>0</v>
          </cell>
        </row>
      </sheetData>
      <sheetData sheetId="1585">
        <row r="7">
          <cell r="C7">
            <v>2</v>
          </cell>
        </row>
      </sheetData>
      <sheetData sheetId="1586">
        <row r="7">
          <cell r="C7">
            <v>0</v>
          </cell>
        </row>
      </sheetData>
      <sheetData sheetId="1587">
        <row r="7">
          <cell r="C7">
            <v>2</v>
          </cell>
        </row>
      </sheetData>
      <sheetData sheetId="1588">
        <row r="7">
          <cell r="C7">
            <v>0</v>
          </cell>
        </row>
      </sheetData>
      <sheetData sheetId="1589">
        <row r="7">
          <cell r="C7">
            <v>2</v>
          </cell>
        </row>
      </sheetData>
      <sheetData sheetId="1590"/>
      <sheetData sheetId="1591">
        <row r="7">
          <cell r="C7">
            <v>0</v>
          </cell>
        </row>
      </sheetData>
      <sheetData sheetId="1592">
        <row r="7">
          <cell r="C7">
            <v>2</v>
          </cell>
        </row>
      </sheetData>
      <sheetData sheetId="1593"/>
      <sheetData sheetId="1594"/>
      <sheetData sheetId="1595"/>
      <sheetData sheetId="1596">
        <row r="7">
          <cell r="C7">
            <v>0</v>
          </cell>
        </row>
      </sheetData>
      <sheetData sheetId="1597"/>
      <sheetData sheetId="1598"/>
      <sheetData sheetId="1599"/>
      <sheetData sheetId="1600"/>
      <sheetData sheetId="1601"/>
      <sheetData sheetId="1602"/>
      <sheetData sheetId="1603">
        <row r="7">
          <cell r="C7">
            <v>0</v>
          </cell>
        </row>
      </sheetData>
      <sheetData sheetId="1604"/>
      <sheetData sheetId="1605">
        <row r="7">
          <cell r="C7">
            <v>0</v>
          </cell>
        </row>
      </sheetData>
      <sheetData sheetId="1606"/>
      <sheetData sheetId="1607">
        <row r="7">
          <cell r="C7">
            <v>0</v>
          </cell>
        </row>
      </sheetData>
      <sheetData sheetId="1608"/>
      <sheetData sheetId="1609"/>
      <sheetData sheetId="1610">
        <row r="7">
          <cell r="C7">
            <v>2</v>
          </cell>
        </row>
      </sheetData>
      <sheetData sheetId="1611"/>
      <sheetData sheetId="1612"/>
      <sheetData sheetId="1613">
        <row r="7">
          <cell r="C7">
            <v>0</v>
          </cell>
        </row>
      </sheetData>
      <sheetData sheetId="1614"/>
      <sheetData sheetId="1615">
        <row r="7">
          <cell r="C7">
            <v>2</v>
          </cell>
        </row>
      </sheetData>
      <sheetData sheetId="1616">
        <row r="7">
          <cell r="C7">
            <v>0</v>
          </cell>
        </row>
      </sheetData>
      <sheetData sheetId="1617">
        <row r="7">
          <cell r="C7">
            <v>2</v>
          </cell>
        </row>
      </sheetData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>
        <row r="7">
          <cell r="C7">
            <v>0</v>
          </cell>
        </row>
      </sheetData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>
        <row r="7">
          <cell r="C7">
            <v>0</v>
          </cell>
        </row>
      </sheetData>
      <sheetData sheetId="1689"/>
      <sheetData sheetId="1690"/>
      <sheetData sheetId="1691"/>
      <sheetData sheetId="1692">
        <row r="7">
          <cell r="C7">
            <v>0</v>
          </cell>
        </row>
      </sheetData>
      <sheetData sheetId="1693"/>
      <sheetData sheetId="1694"/>
      <sheetData sheetId="1695">
        <row r="7">
          <cell r="C7">
            <v>0</v>
          </cell>
        </row>
      </sheetData>
      <sheetData sheetId="1696">
        <row r="7">
          <cell r="C7">
            <v>0</v>
          </cell>
        </row>
      </sheetData>
      <sheetData sheetId="1697">
        <row r="7">
          <cell r="C7">
            <v>0</v>
          </cell>
        </row>
      </sheetData>
      <sheetData sheetId="1698"/>
      <sheetData sheetId="1699">
        <row r="7">
          <cell r="C7">
            <v>0</v>
          </cell>
        </row>
      </sheetData>
      <sheetData sheetId="1700"/>
      <sheetData sheetId="1701">
        <row r="7">
          <cell r="C7">
            <v>0</v>
          </cell>
        </row>
      </sheetData>
      <sheetData sheetId="1702">
        <row r="7">
          <cell r="C7">
            <v>0</v>
          </cell>
        </row>
      </sheetData>
      <sheetData sheetId="1703">
        <row r="7">
          <cell r="C7">
            <v>0</v>
          </cell>
        </row>
      </sheetData>
      <sheetData sheetId="1704">
        <row r="7">
          <cell r="C7">
            <v>0</v>
          </cell>
        </row>
      </sheetData>
      <sheetData sheetId="1705">
        <row r="7">
          <cell r="C7">
            <v>2</v>
          </cell>
        </row>
      </sheetData>
      <sheetData sheetId="1706">
        <row r="7">
          <cell r="C7">
            <v>0</v>
          </cell>
        </row>
      </sheetData>
      <sheetData sheetId="1707">
        <row r="7">
          <cell r="C7">
            <v>2</v>
          </cell>
        </row>
      </sheetData>
      <sheetData sheetId="1708">
        <row r="7">
          <cell r="C7">
            <v>0</v>
          </cell>
        </row>
      </sheetData>
      <sheetData sheetId="1709">
        <row r="7">
          <cell r="C7">
            <v>0</v>
          </cell>
        </row>
      </sheetData>
      <sheetData sheetId="1710">
        <row r="7">
          <cell r="C7">
            <v>2</v>
          </cell>
        </row>
      </sheetData>
      <sheetData sheetId="1711">
        <row r="7">
          <cell r="C7">
            <v>0</v>
          </cell>
        </row>
      </sheetData>
      <sheetData sheetId="1712">
        <row r="7">
          <cell r="C7">
            <v>2</v>
          </cell>
        </row>
      </sheetData>
      <sheetData sheetId="1713">
        <row r="7">
          <cell r="C7">
            <v>0</v>
          </cell>
        </row>
      </sheetData>
      <sheetData sheetId="1714">
        <row r="7">
          <cell r="C7">
            <v>2</v>
          </cell>
        </row>
      </sheetData>
      <sheetData sheetId="1715"/>
      <sheetData sheetId="1716"/>
      <sheetData sheetId="1717"/>
      <sheetData sheetId="1718"/>
      <sheetData sheetId="1719"/>
      <sheetData sheetId="1720"/>
      <sheetData sheetId="1721">
        <row r="7">
          <cell r="C7">
            <v>2</v>
          </cell>
        </row>
      </sheetData>
      <sheetData sheetId="1722"/>
      <sheetData sheetId="1723">
        <row r="7">
          <cell r="C7">
            <v>2</v>
          </cell>
        </row>
      </sheetData>
      <sheetData sheetId="1724"/>
      <sheetData sheetId="1725">
        <row r="7">
          <cell r="C7">
            <v>2</v>
          </cell>
        </row>
      </sheetData>
      <sheetData sheetId="1726"/>
      <sheetData sheetId="1727"/>
      <sheetData sheetId="1728">
        <row r="7">
          <cell r="C7">
            <v>2</v>
          </cell>
        </row>
      </sheetData>
      <sheetData sheetId="1729"/>
      <sheetData sheetId="1730">
        <row r="7">
          <cell r="C7">
            <v>2</v>
          </cell>
        </row>
      </sheetData>
      <sheetData sheetId="1731"/>
      <sheetData sheetId="1732">
        <row r="7">
          <cell r="C7">
            <v>2</v>
          </cell>
        </row>
      </sheetData>
      <sheetData sheetId="1733"/>
      <sheetData sheetId="1734">
        <row r="7">
          <cell r="C7">
            <v>0</v>
          </cell>
        </row>
      </sheetData>
      <sheetData sheetId="1735">
        <row r="7">
          <cell r="C7">
            <v>2</v>
          </cell>
        </row>
      </sheetData>
      <sheetData sheetId="1736"/>
      <sheetData sheetId="1737"/>
      <sheetData sheetId="1738">
        <row r="7">
          <cell r="C7">
            <v>0</v>
          </cell>
        </row>
      </sheetData>
      <sheetData sheetId="1739"/>
      <sheetData sheetId="1740"/>
      <sheetData sheetId="1741">
        <row r="7">
          <cell r="C7">
            <v>0</v>
          </cell>
        </row>
      </sheetData>
      <sheetData sheetId="1742">
        <row r="7">
          <cell r="C7">
            <v>2</v>
          </cell>
        </row>
      </sheetData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>
        <row r="7">
          <cell r="C7">
            <v>2</v>
          </cell>
        </row>
      </sheetData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>
        <row r="7">
          <cell r="C7">
            <v>0</v>
          </cell>
        </row>
      </sheetData>
      <sheetData sheetId="1803"/>
      <sheetData sheetId="1804"/>
      <sheetData sheetId="1805"/>
      <sheetData sheetId="1806"/>
      <sheetData sheetId="1807">
        <row r="7">
          <cell r="C7">
            <v>0</v>
          </cell>
        </row>
      </sheetData>
      <sheetData sheetId="1808"/>
      <sheetData sheetId="1809">
        <row r="7">
          <cell r="C7">
            <v>0</v>
          </cell>
        </row>
      </sheetData>
      <sheetData sheetId="1810"/>
      <sheetData sheetId="1811"/>
      <sheetData sheetId="1812">
        <row r="7">
          <cell r="C7">
            <v>0</v>
          </cell>
        </row>
      </sheetData>
      <sheetData sheetId="1813">
        <row r="7">
          <cell r="C7">
            <v>0</v>
          </cell>
        </row>
      </sheetData>
      <sheetData sheetId="1814">
        <row r="7">
          <cell r="C7">
            <v>0</v>
          </cell>
        </row>
      </sheetData>
      <sheetData sheetId="1815">
        <row r="7">
          <cell r="C7">
            <v>0</v>
          </cell>
        </row>
      </sheetData>
      <sheetData sheetId="1816">
        <row r="7">
          <cell r="C7">
            <v>0</v>
          </cell>
        </row>
      </sheetData>
      <sheetData sheetId="1817"/>
      <sheetData sheetId="1818">
        <row r="7">
          <cell r="C7">
            <v>0</v>
          </cell>
        </row>
      </sheetData>
      <sheetData sheetId="1819"/>
      <sheetData sheetId="1820">
        <row r="7">
          <cell r="C7">
            <v>0</v>
          </cell>
        </row>
      </sheetData>
      <sheetData sheetId="1821">
        <row r="7">
          <cell r="C7">
            <v>0</v>
          </cell>
        </row>
      </sheetData>
      <sheetData sheetId="1822"/>
      <sheetData sheetId="1823">
        <row r="7">
          <cell r="C7">
            <v>0</v>
          </cell>
        </row>
      </sheetData>
      <sheetData sheetId="1824">
        <row r="7">
          <cell r="C7">
            <v>0</v>
          </cell>
        </row>
      </sheetData>
      <sheetData sheetId="1825">
        <row r="7">
          <cell r="C7">
            <v>2</v>
          </cell>
        </row>
      </sheetData>
      <sheetData sheetId="1826">
        <row r="7">
          <cell r="C7" t="str">
            <v>: 7,203.17 m2</v>
          </cell>
        </row>
      </sheetData>
      <sheetData sheetId="1827">
        <row r="7">
          <cell r="C7">
            <v>2</v>
          </cell>
        </row>
      </sheetData>
      <sheetData sheetId="1828">
        <row r="7">
          <cell r="C7">
            <v>0</v>
          </cell>
        </row>
      </sheetData>
      <sheetData sheetId="1829">
        <row r="7">
          <cell r="C7">
            <v>0</v>
          </cell>
        </row>
      </sheetData>
      <sheetData sheetId="1830">
        <row r="7">
          <cell r="C7">
            <v>2</v>
          </cell>
        </row>
      </sheetData>
      <sheetData sheetId="1831">
        <row r="7">
          <cell r="C7">
            <v>0</v>
          </cell>
        </row>
      </sheetData>
      <sheetData sheetId="1832">
        <row r="7">
          <cell r="C7">
            <v>2</v>
          </cell>
        </row>
      </sheetData>
      <sheetData sheetId="1833">
        <row r="7">
          <cell r="C7">
            <v>2</v>
          </cell>
        </row>
      </sheetData>
      <sheetData sheetId="1834">
        <row r="7">
          <cell r="C7">
            <v>2</v>
          </cell>
        </row>
      </sheetData>
      <sheetData sheetId="1835">
        <row r="7">
          <cell r="C7">
            <v>2</v>
          </cell>
        </row>
      </sheetData>
      <sheetData sheetId="1836">
        <row r="7">
          <cell r="C7">
            <v>2</v>
          </cell>
        </row>
      </sheetData>
      <sheetData sheetId="1837">
        <row r="7">
          <cell r="C7">
            <v>2</v>
          </cell>
        </row>
      </sheetData>
      <sheetData sheetId="1838">
        <row r="7">
          <cell r="C7">
            <v>2</v>
          </cell>
        </row>
      </sheetData>
      <sheetData sheetId="1839">
        <row r="7">
          <cell r="C7">
            <v>2</v>
          </cell>
        </row>
      </sheetData>
      <sheetData sheetId="1840">
        <row r="7">
          <cell r="C7">
            <v>2</v>
          </cell>
        </row>
      </sheetData>
      <sheetData sheetId="1841">
        <row r="7">
          <cell r="C7">
            <v>2</v>
          </cell>
        </row>
      </sheetData>
      <sheetData sheetId="1842"/>
      <sheetData sheetId="1843"/>
      <sheetData sheetId="1844"/>
      <sheetData sheetId="1845"/>
      <sheetData sheetId="1846"/>
      <sheetData sheetId="1847"/>
      <sheetData sheetId="1848">
        <row r="7">
          <cell r="C7">
            <v>0</v>
          </cell>
        </row>
      </sheetData>
      <sheetData sheetId="1849"/>
      <sheetData sheetId="1850"/>
      <sheetData sheetId="1851"/>
      <sheetData sheetId="1852"/>
      <sheetData sheetId="1853">
        <row r="7">
          <cell r="C7">
            <v>0</v>
          </cell>
        </row>
      </sheetData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>
        <row r="7">
          <cell r="C7">
            <v>0</v>
          </cell>
        </row>
      </sheetData>
      <sheetData sheetId="1923"/>
      <sheetData sheetId="1924"/>
      <sheetData sheetId="1925">
        <row r="7">
          <cell r="C7">
            <v>0</v>
          </cell>
        </row>
      </sheetData>
      <sheetData sheetId="1926"/>
      <sheetData sheetId="1927">
        <row r="7">
          <cell r="C7">
            <v>2</v>
          </cell>
        </row>
      </sheetData>
      <sheetData sheetId="1928">
        <row r="7">
          <cell r="C7">
            <v>0</v>
          </cell>
        </row>
      </sheetData>
      <sheetData sheetId="1929">
        <row r="7">
          <cell r="C7">
            <v>0</v>
          </cell>
        </row>
      </sheetData>
      <sheetData sheetId="1930"/>
      <sheetData sheetId="1931">
        <row r="7">
          <cell r="C7">
            <v>0</v>
          </cell>
        </row>
      </sheetData>
      <sheetData sheetId="1932">
        <row r="7">
          <cell r="C7">
            <v>0</v>
          </cell>
        </row>
      </sheetData>
      <sheetData sheetId="1933">
        <row r="7">
          <cell r="C7">
            <v>0</v>
          </cell>
        </row>
      </sheetData>
      <sheetData sheetId="1934">
        <row r="7">
          <cell r="C7">
            <v>2</v>
          </cell>
        </row>
      </sheetData>
      <sheetData sheetId="1935">
        <row r="7">
          <cell r="C7">
            <v>0</v>
          </cell>
        </row>
      </sheetData>
      <sheetData sheetId="1936">
        <row r="7">
          <cell r="C7">
            <v>0</v>
          </cell>
        </row>
      </sheetData>
      <sheetData sheetId="1937">
        <row r="7">
          <cell r="C7">
            <v>0</v>
          </cell>
        </row>
      </sheetData>
      <sheetData sheetId="1938">
        <row r="7">
          <cell r="C7">
            <v>0</v>
          </cell>
        </row>
      </sheetData>
      <sheetData sheetId="1939">
        <row r="7">
          <cell r="C7">
            <v>0</v>
          </cell>
        </row>
      </sheetData>
      <sheetData sheetId="1940">
        <row r="7">
          <cell r="C7">
            <v>0</v>
          </cell>
        </row>
      </sheetData>
      <sheetData sheetId="1941">
        <row r="7">
          <cell r="C7">
            <v>0</v>
          </cell>
        </row>
      </sheetData>
      <sheetData sheetId="1942">
        <row r="7">
          <cell r="C7">
            <v>0</v>
          </cell>
        </row>
      </sheetData>
      <sheetData sheetId="1943">
        <row r="7">
          <cell r="C7">
            <v>2</v>
          </cell>
        </row>
      </sheetData>
      <sheetData sheetId="1944">
        <row r="7">
          <cell r="C7">
            <v>0</v>
          </cell>
        </row>
      </sheetData>
      <sheetData sheetId="1945">
        <row r="7">
          <cell r="C7">
            <v>2</v>
          </cell>
        </row>
      </sheetData>
      <sheetData sheetId="1946">
        <row r="7">
          <cell r="C7">
            <v>0</v>
          </cell>
        </row>
      </sheetData>
      <sheetData sheetId="1947">
        <row r="7">
          <cell r="C7">
            <v>2</v>
          </cell>
        </row>
      </sheetData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>
        <row r="7">
          <cell r="C7">
            <v>0</v>
          </cell>
        </row>
      </sheetData>
      <sheetData sheetId="1969"/>
      <sheetData sheetId="1970"/>
      <sheetData sheetId="1971">
        <row r="7">
          <cell r="C7">
            <v>0</v>
          </cell>
        </row>
      </sheetData>
      <sheetData sheetId="1972"/>
      <sheetData sheetId="1973">
        <row r="7">
          <cell r="C7">
            <v>2</v>
          </cell>
        </row>
      </sheetData>
      <sheetData sheetId="1974">
        <row r="7">
          <cell r="C7">
            <v>0</v>
          </cell>
        </row>
      </sheetData>
      <sheetData sheetId="1975">
        <row r="7">
          <cell r="C7">
            <v>2</v>
          </cell>
        </row>
      </sheetData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>
        <row r="7">
          <cell r="C7">
            <v>0</v>
          </cell>
        </row>
      </sheetData>
      <sheetData sheetId="2043"/>
      <sheetData sheetId="2044"/>
      <sheetData sheetId="2045">
        <row r="7">
          <cell r="C7">
            <v>0</v>
          </cell>
        </row>
      </sheetData>
      <sheetData sheetId="2046"/>
      <sheetData sheetId="2047">
        <row r="7">
          <cell r="C7">
            <v>2</v>
          </cell>
        </row>
      </sheetData>
      <sheetData sheetId="2048">
        <row r="7">
          <cell r="C7">
            <v>0</v>
          </cell>
        </row>
      </sheetData>
      <sheetData sheetId="2049">
        <row r="7">
          <cell r="C7">
            <v>0</v>
          </cell>
        </row>
      </sheetData>
      <sheetData sheetId="2050">
        <row r="7">
          <cell r="C7">
            <v>0</v>
          </cell>
        </row>
      </sheetData>
      <sheetData sheetId="2051">
        <row r="7">
          <cell r="C7">
            <v>0</v>
          </cell>
        </row>
      </sheetData>
      <sheetData sheetId="2052">
        <row r="7">
          <cell r="C7">
            <v>0</v>
          </cell>
        </row>
      </sheetData>
      <sheetData sheetId="2053">
        <row r="7">
          <cell r="C7">
            <v>0</v>
          </cell>
        </row>
      </sheetData>
      <sheetData sheetId="2054">
        <row r="7">
          <cell r="C7">
            <v>2</v>
          </cell>
        </row>
      </sheetData>
      <sheetData sheetId="2055">
        <row r="7">
          <cell r="C7">
            <v>0</v>
          </cell>
        </row>
      </sheetData>
      <sheetData sheetId="2056">
        <row r="7">
          <cell r="C7">
            <v>0</v>
          </cell>
        </row>
      </sheetData>
      <sheetData sheetId="2057">
        <row r="7">
          <cell r="C7">
            <v>0</v>
          </cell>
        </row>
      </sheetData>
      <sheetData sheetId="2058">
        <row r="7">
          <cell r="C7">
            <v>0</v>
          </cell>
        </row>
      </sheetData>
      <sheetData sheetId="2059">
        <row r="7">
          <cell r="C7">
            <v>0</v>
          </cell>
        </row>
      </sheetData>
      <sheetData sheetId="2060">
        <row r="7">
          <cell r="C7">
            <v>0</v>
          </cell>
        </row>
      </sheetData>
      <sheetData sheetId="2061">
        <row r="7">
          <cell r="C7">
            <v>0</v>
          </cell>
        </row>
      </sheetData>
      <sheetData sheetId="2062">
        <row r="7">
          <cell r="C7">
            <v>0</v>
          </cell>
        </row>
      </sheetData>
      <sheetData sheetId="2063">
        <row r="7">
          <cell r="C7">
            <v>2</v>
          </cell>
        </row>
      </sheetData>
      <sheetData sheetId="2064">
        <row r="7">
          <cell r="C7">
            <v>0</v>
          </cell>
        </row>
      </sheetData>
      <sheetData sheetId="2065">
        <row r="7">
          <cell r="C7">
            <v>2</v>
          </cell>
        </row>
      </sheetData>
      <sheetData sheetId="2066">
        <row r="7">
          <cell r="C7">
            <v>0</v>
          </cell>
        </row>
      </sheetData>
      <sheetData sheetId="2067">
        <row r="7">
          <cell r="C7">
            <v>2</v>
          </cell>
        </row>
      </sheetData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>
        <row r="7">
          <cell r="C7">
            <v>0</v>
          </cell>
        </row>
      </sheetData>
      <sheetData sheetId="2089"/>
      <sheetData sheetId="2090"/>
      <sheetData sheetId="2091">
        <row r="7">
          <cell r="C7">
            <v>0</v>
          </cell>
        </row>
      </sheetData>
      <sheetData sheetId="2092"/>
      <sheetData sheetId="2093">
        <row r="7">
          <cell r="C7">
            <v>2</v>
          </cell>
        </row>
      </sheetData>
      <sheetData sheetId="2094">
        <row r="7">
          <cell r="C7">
            <v>0</v>
          </cell>
        </row>
      </sheetData>
      <sheetData sheetId="2095">
        <row r="7">
          <cell r="C7">
            <v>2</v>
          </cell>
        </row>
      </sheetData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>
        <row r="7">
          <cell r="C7">
            <v>0</v>
          </cell>
        </row>
      </sheetData>
      <sheetData sheetId="2162"/>
      <sheetData sheetId="2163"/>
      <sheetData sheetId="2164"/>
      <sheetData sheetId="2165">
        <row r="7">
          <cell r="C7">
            <v>0</v>
          </cell>
        </row>
      </sheetData>
      <sheetData sheetId="2166"/>
      <sheetData sheetId="2167"/>
      <sheetData sheetId="2168">
        <row r="7">
          <cell r="C7">
            <v>0</v>
          </cell>
        </row>
      </sheetData>
      <sheetData sheetId="2169">
        <row r="7">
          <cell r="C7">
            <v>2</v>
          </cell>
        </row>
      </sheetData>
      <sheetData sheetId="2170">
        <row r="7">
          <cell r="C7">
            <v>0</v>
          </cell>
        </row>
      </sheetData>
      <sheetData sheetId="2171">
        <row r="7">
          <cell r="C7">
            <v>0</v>
          </cell>
        </row>
      </sheetData>
      <sheetData sheetId="2172">
        <row r="7">
          <cell r="C7">
            <v>0</v>
          </cell>
        </row>
      </sheetData>
      <sheetData sheetId="2173"/>
      <sheetData sheetId="2174">
        <row r="7">
          <cell r="C7">
            <v>0</v>
          </cell>
        </row>
      </sheetData>
      <sheetData sheetId="2175">
        <row r="7">
          <cell r="C7">
            <v>0</v>
          </cell>
        </row>
      </sheetData>
      <sheetData sheetId="2176">
        <row r="7">
          <cell r="C7">
            <v>2</v>
          </cell>
        </row>
      </sheetData>
      <sheetData sheetId="2177">
        <row r="7">
          <cell r="C7">
            <v>0</v>
          </cell>
        </row>
      </sheetData>
      <sheetData sheetId="2178">
        <row r="7">
          <cell r="C7">
            <v>0</v>
          </cell>
        </row>
      </sheetData>
      <sheetData sheetId="2179">
        <row r="7">
          <cell r="C7">
            <v>0</v>
          </cell>
        </row>
      </sheetData>
      <sheetData sheetId="2180">
        <row r="7">
          <cell r="C7">
            <v>2</v>
          </cell>
        </row>
      </sheetData>
      <sheetData sheetId="2181">
        <row r="7">
          <cell r="C7">
            <v>0</v>
          </cell>
        </row>
      </sheetData>
      <sheetData sheetId="2182">
        <row r="7">
          <cell r="C7">
            <v>0</v>
          </cell>
        </row>
      </sheetData>
      <sheetData sheetId="2183">
        <row r="7">
          <cell r="C7">
            <v>2</v>
          </cell>
        </row>
      </sheetData>
      <sheetData sheetId="2184">
        <row r="7">
          <cell r="C7">
            <v>0</v>
          </cell>
        </row>
      </sheetData>
      <sheetData sheetId="2185">
        <row r="7">
          <cell r="C7">
            <v>2</v>
          </cell>
        </row>
      </sheetData>
      <sheetData sheetId="2186">
        <row r="7">
          <cell r="C7">
            <v>0</v>
          </cell>
        </row>
      </sheetData>
      <sheetData sheetId="2187">
        <row r="7">
          <cell r="C7">
            <v>2</v>
          </cell>
        </row>
      </sheetData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>
        <row r="7">
          <cell r="C7">
            <v>0</v>
          </cell>
        </row>
      </sheetData>
      <sheetData sheetId="2208"/>
      <sheetData sheetId="2209"/>
      <sheetData sheetId="2210"/>
      <sheetData sheetId="2211">
        <row r="7">
          <cell r="C7">
            <v>0</v>
          </cell>
        </row>
      </sheetData>
      <sheetData sheetId="2212"/>
      <sheetData sheetId="2213"/>
      <sheetData sheetId="2214">
        <row r="7">
          <cell r="C7">
            <v>0</v>
          </cell>
        </row>
      </sheetData>
      <sheetData sheetId="2215">
        <row r="7">
          <cell r="C7">
            <v>2</v>
          </cell>
        </row>
      </sheetData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>
        <row r="7">
          <cell r="C7">
            <v>0</v>
          </cell>
        </row>
      </sheetData>
      <sheetData sheetId="2283"/>
      <sheetData sheetId="2284"/>
      <sheetData sheetId="2285">
        <row r="7">
          <cell r="C7">
            <v>0</v>
          </cell>
        </row>
      </sheetData>
      <sheetData sheetId="2286"/>
      <sheetData sheetId="2287">
        <row r="7">
          <cell r="C7">
            <v>2</v>
          </cell>
        </row>
      </sheetData>
      <sheetData sheetId="2288">
        <row r="7">
          <cell r="C7">
            <v>0</v>
          </cell>
        </row>
      </sheetData>
      <sheetData sheetId="2289">
        <row r="7">
          <cell r="C7">
            <v>0</v>
          </cell>
        </row>
      </sheetData>
      <sheetData sheetId="2290">
        <row r="7">
          <cell r="C7">
            <v>0</v>
          </cell>
        </row>
      </sheetData>
      <sheetData sheetId="2291">
        <row r="7">
          <cell r="C7">
            <v>0</v>
          </cell>
        </row>
      </sheetData>
      <sheetData sheetId="2292">
        <row r="7">
          <cell r="C7">
            <v>0</v>
          </cell>
        </row>
      </sheetData>
      <sheetData sheetId="2293">
        <row r="7">
          <cell r="C7">
            <v>0</v>
          </cell>
        </row>
      </sheetData>
      <sheetData sheetId="2294">
        <row r="7">
          <cell r="C7">
            <v>2</v>
          </cell>
        </row>
      </sheetData>
      <sheetData sheetId="2295">
        <row r="7">
          <cell r="C7">
            <v>0</v>
          </cell>
        </row>
      </sheetData>
      <sheetData sheetId="2296">
        <row r="7">
          <cell r="C7">
            <v>0</v>
          </cell>
        </row>
      </sheetData>
      <sheetData sheetId="2297">
        <row r="7">
          <cell r="C7">
            <v>0</v>
          </cell>
        </row>
      </sheetData>
      <sheetData sheetId="2298">
        <row r="7">
          <cell r="C7">
            <v>0</v>
          </cell>
        </row>
      </sheetData>
      <sheetData sheetId="2299">
        <row r="7">
          <cell r="C7">
            <v>0</v>
          </cell>
        </row>
      </sheetData>
      <sheetData sheetId="2300">
        <row r="7">
          <cell r="C7">
            <v>0</v>
          </cell>
        </row>
      </sheetData>
      <sheetData sheetId="2301">
        <row r="7">
          <cell r="C7">
            <v>0</v>
          </cell>
        </row>
      </sheetData>
      <sheetData sheetId="2302">
        <row r="7">
          <cell r="C7">
            <v>0</v>
          </cell>
        </row>
      </sheetData>
      <sheetData sheetId="2303">
        <row r="7">
          <cell r="C7">
            <v>2</v>
          </cell>
        </row>
      </sheetData>
      <sheetData sheetId="2304">
        <row r="7">
          <cell r="C7">
            <v>0</v>
          </cell>
        </row>
      </sheetData>
      <sheetData sheetId="2305">
        <row r="7">
          <cell r="C7">
            <v>2</v>
          </cell>
        </row>
      </sheetData>
      <sheetData sheetId="2306">
        <row r="7">
          <cell r="C7">
            <v>0</v>
          </cell>
        </row>
      </sheetData>
      <sheetData sheetId="2307">
        <row r="7">
          <cell r="C7">
            <v>2</v>
          </cell>
        </row>
      </sheetData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>
        <row r="7">
          <cell r="C7">
            <v>0</v>
          </cell>
        </row>
      </sheetData>
      <sheetData sheetId="2329"/>
      <sheetData sheetId="2330"/>
      <sheetData sheetId="2331">
        <row r="7">
          <cell r="C7">
            <v>0</v>
          </cell>
        </row>
      </sheetData>
      <sheetData sheetId="2332"/>
      <sheetData sheetId="2333">
        <row r="7">
          <cell r="C7">
            <v>2</v>
          </cell>
        </row>
      </sheetData>
      <sheetData sheetId="2334">
        <row r="7">
          <cell r="C7">
            <v>0</v>
          </cell>
        </row>
      </sheetData>
      <sheetData sheetId="2335">
        <row r="7">
          <cell r="C7">
            <v>2</v>
          </cell>
        </row>
      </sheetData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>
        <row r="7">
          <cell r="C7">
            <v>0</v>
          </cell>
        </row>
      </sheetData>
      <sheetData sheetId="2402"/>
      <sheetData sheetId="2403"/>
      <sheetData sheetId="2404"/>
      <sheetData sheetId="2405">
        <row r="7">
          <cell r="C7">
            <v>0</v>
          </cell>
        </row>
      </sheetData>
      <sheetData sheetId="2406"/>
      <sheetData sheetId="2407"/>
      <sheetData sheetId="2408">
        <row r="7">
          <cell r="C7">
            <v>0</v>
          </cell>
        </row>
      </sheetData>
      <sheetData sheetId="2409">
        <row r="7">
          <cell r="C7">
            <v>2</v>
          </cell>
        </row>
      </sheetData>
      <sheetData sheetId="2410">
        <row r="7">
          <cell r="C7">
            <v>0</v>
          </cell>
        </row>
      </sheetData>
      <sheetData sheetId="2411"/>
      <sheetData sheetId="2412">
        <row r="7">
          <cell r="C7">
            <v>0</v>
          </cell>
        </row>
      </sheetData>
      <sheetData sheetId="2413"/>
      <sheetData sheetId="2414">
        <row r="7">
          <cell r="C7">
            <v>0</v>
          </cell>
        </row>
      </sheetData>
      <sheetData sheetId="2415">
        <row r="7">
          <cell r="C7">
            <v>0</v>
          </cell>
        </row>
      </sheetData>
      <sheetData sheetId="2416">
        <row r="7">
          <cell r="C7">
            <v>2</v>
          </cell>
        </row>
      </sheetData>
      <sheetData sheetId="2417">
        <row r="7">
          <cell r="C7">
            <v>0</v>
          </cell>
        </row>
      </sheetData>
      <sheetData sheetId="2418">
        <row r="7">
          <cell r="C7">
            <v>2</v>
          </cell>
        </row>
      </sheetData>
      <sheetData sheetId="2419">
        <row r="7">
          <cell r="C7">
            <v>0</v>
          </cell>
        </row>
      </sheetData>
      <sheetData sheetId="2420">
        <row r="7">
          <cell r="C7">
            <v>2</v>
          </cell>
        </row>
      </sheetData>
      <sheetData sheetId="2421">
        <row r="7">
          <cell r="C7">
            <v>0</v>
          </cell>
        </row>
      </sheetData>
      <sheetData sheetId="2422">
        <row r="7">
          <cell r="C7">
            <v>0</v>
          </cell>
        </row>
      </sheetData>
      <sheetData sheetId="2423">
        <row r="7">
          <cell r="C7">
            <v>2</v>
          </cell>
        </row>
      </sheetData>
      <sheetData sheetId="2424">
        <row r="7">
          <cell r="C7">
            <v>0</v>
          </cell>
        </row>
      </sheetData>
      <sheetData sheetId="2425">
        <row r="7">
          <cell r="C7">
            <v>2</v>
          </cell>
        </row>
      </sheetData>
      <sheetData sheetId="2426">
        <row r="7">
          <cell r="C7">
            <v>0</v>
          </cell>
        </row>
      </sheetData>
      <sheetData sheetId="2427">
        <row r="7">
          <cell r="C7">
            <v>2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>
        <row r="7">
          <cell r="C7">
            <v>0</v>
          </cell>
        </row>
      </sheetData>
      <sheetData sheetId="2448"/>
      <sheetData sheetId="2449"/>
      <sheetData sheetId="2450"/>
      <sheetData sheetId="2451">
        <row r="7">
          <cell r="C7">
            <v>0</v>
          </cell>
        </row>
      </sheetData>
      <sheetData sheetId="2452"/>
      <sheetData sheetId="2453"/>
      <sheetData sheetId="2454">
        <row r="7">
          <cell r="C7">
            <v>0</v>
          </cell>
        </row>
      </sheetData>
      <sheetData sheetId="2455">
        <row r="7">
          <cell r="C7">
            <v>2</v>
          </cell>
        </row>
      </sheetData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>
        <row r="7">
          <cell r="C7">
            <v>0</v>
          </cell>
        </row>
      </sheetData>
      <sheetData sheetId="2522"/>
      <sheetData sheetId="2523"/>
      <sheetData sheetId="2524"/>
      <sheetData sheetId="2525">
        <row r="7">
          <cell r="C7">
            <v>0</v>
          </cell>
        </row>
      </sheetData>
      <sheetData sheetId="2526"/>
      <sheetData sheetId="2527"/>
      <sheetData sheetId="2528">
        <row r="7">
          <cell r="C7">
            <v>0</v>
          </cell>
        </row>
      </sheetData>
      <sheetData sheetId="2529">
        <row r="7">
          <cell r="C7">
            <v>2</v>
          </cell>
        </row>
      </sheetData>
      <sheetData sheetId="2530">
        <row r="7">
          <cell r="C7">
            <v>0</v>
          </cell>
        </row>
      </sheetData>
      <sheetData sheetId="2531"/>
      <sheetData sheetId="2532">
        <row r="7">
          <cell r="C7">
            <v>0</v>
          </cell>
        </row>
      </sheetData>
      <sheetData sheetId="2533"/>
      <sheetData sheetId="2534">
        <row r="7">
          <cell r="C7">
            <v>0</v>
          </cell>
        </row>
      </sheetData>
      <sheetData sheetId="2535">
        <row r="7">
          <cell r="C7">
            <v>0</v>
          </cell>
        </row>
      </sheetData>
      <sheetData sheetId="2536">
        <row r="7">
          <cell r="C7">
            <v>2</v>
          </cell>
        </row>
      </sheetData>
      <sheetData sheetId="2537">
        <row r="7">
          <cell r="C7">
            <v>0</v>
          </cell>
        </row>
      </sheetData>
      <sheetData sheetId="2538">
        <row r="7">
          <cell r="C7">
            <v>2</v>
          </cell>
        </row>
      </sheetData>
      <sheetData sheetId="2539">
        <row r="7">
          <cell r="C7">
            <v>0</v>
          </cell>
        </row>
      </sheetData>
      <sheetData sheetId="2540">
        <row r="7">
          <cell r="C7">
            <v>2</v>
          </cell>
        </row>
      </sheetData>
      <sheetData sheetId="2541">
        <row r="7">
          <cell r="C7">
            <v>0</v>
          </cell>
        </row>
      </sheetData>
      <sheetData sheetId="2542">
        <row r="7">
          <cell r="C7">
            <v>0</v>
          </cell>
        </row>
      </sheetData>
      <sheetData sheetId="2543">
        <row r="7">
          <cell r="C7">
            <v>2</v>
          </cell>
        </row>
      </sheetData>
      <sheetData sheetId="2544">
        <row r="7">
          <cell r="C7">
            <v>0</v>
          </cell>
        </row>
      </sheetData>
      <sheetData sheetId="2545">
        <row r="7">
          <cell r="C7">
            <v>2</v>
          </cell>
        </row>
      </sheetData>
      <sheetData sheetId="2546">
        <row r="7">
          <cell r="C7">
            <v>0</v>
          </cell>
        </row>
      </sheetData>
      <sheetData sheetId="2547">
        <row r="7">
          <cell r="C7">
            <v>2</v>
          </cell>
        </row>
      </sheetData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>
        <row r="7">
          <cell r="C7">
            <v>0</v>
          </cell>
        </row>
      </sheetData>
      <sheetData sheetId="2568"/>
      <sheetData sheetId="2569"/>
      <sheetData sheetId="2570"/>
      <sheetData sheetId="2571">
        <row r="7">
          <cell r="C7">
            <v>0</v>
          </cell>
        </row>
      </sheetData>
      <sheetData sheetId="2572"/>
      <sheetData sheetId="2573"/>
      <sheetData sheetId="2574">
        <row r="7">
          <cell r="C7">
            <v>0</v>
          </cell>
        </row>
      </sheetData>
      <sheetData sheetId="2575">
        <row r="7">
          <cell r="C7">
            <v>2</v>
          </cell>
        </row>
      </sheetData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>
        <row r="7">
          <cell r="C7">
            <v>0</v>
          </cell>
        </row>
      </sheetData>
      <sheetData sheetId="2642"/>
      <sheetData sheetId="2643"/>
      <sheetData sheetId="2644"/>
      <sheetData sheetId="2645">
        <row r="7">
          <cell r="C7">
            <v>0</v>
          </cell>
        </row>
      </sheetData>
      <sheetData sheetId="2646"/>
      <sheetData sheetId="2647"/>
      <sheetData sheetId="2648">
        <row r="7">
          <cell r="C7">
            <v>0</v>
          </cell>
        </row>
      </sheetData>
      <sheetData sheetId="2649">
        <row r="7">
          <cell r="C7">
            <v>2</v>
          </cell>
        </row>
      </sheetData>
      <sheetData sheetId="2650">
        <row r="7">
          <cell r="C7">
            <v>0</v>
          </cell>
        </row>
      </sheetData>
      <sheetData sheetId="2651"/>
      <sheetData sheetId="2652">
        <row r="7">
          <cell r="C7">
            <v>0</v>
          </cell>
        </row>
      </sheetData>
      <sheetData sheetId="2653"/>
      <sheetData sheetId="2654">
        <row r="7">
          <cell r="C7">
            <v>0</v>
          </cell>
        </row>
      </sheetData>
      <sheetData sheetId="2655">
        <row r="7">
          <cell r="C7">
            <v>0</v>
          </cell>
        </row>
      </sheetData>
      <sheetData sheetId="2656">
        <row r="7">
          <cell r="C7">
            <v>2</v>
          </cell>
        </row>
      </sheetData>
      <sheetData sheetId="2657">
        <row r="7">
          <cell r="C7">
            <v>0</v>
          </cell>
        </row>
      </sheetData>
      <sheetData sheetId="2658">
        <row r="7">
          <cell r="C7">
            <v>2</v>
          </cell>
        </row>
      </sheetData>
      <sheetData sheetId="2659">
        <row r="7">
          <cell r="C7">
            <v>0</v>
          </cell>
        </row>
      </sheetData>
      <sheetData sheetId="2660">
        <row r="7">
          <cell r="C7">
            <v>2</v>
          </cell>
        </row>
      </sheetData>
      <sheetData sheetId="2661">
        <row r="7">
          <cell r="C7">
            <v>0</v>
          </cell>
        </row>
      </sheetData>
      <sheetData sheetId="2662">
        <row r="7">
          <cell r="C7">
            <v>0</v>
          </cell>
        </row>
      </sheetData>
      <sheetData sheetId="2663">
        <row r="7">
          <cell r="C7">
            <v>2</v>
          </cell>
        </row>
      </sheetData>
      <sheetData sheetId="2664">
        <row r="7">
          <cell r="C7">
            <v>0</v>
          </cell>
        </row>
      </sheetData>
      <sheetData sheetId="2665">
        <row r="7">
          <cell r="C7">
            <v>2</v>
          </cell>
        </row>
      </sheetData>
      <sheetData sheetId="2666">
        <row r="7">
          <cell r="C7">
            <v>0</v>
          </cell>
        </row>
      </sheetData>
      <sheetData sheetId="2667">
        <row r="7">
          <cell r="C7">
            <v>2</v>
          </cell>
        </row>
      </sheetData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>
        <row r="7">
          <cell r="C7">
            <v>0</v>
          </cell>
        </row>
      </sheetData>
      <sheetData sheetId="2688"/>
      <sheetData sheetId="2689"/>
      <sheetData sheetId="2690"/>
      <sheetData sheetId="2691">
        <row r="7">
          <cell r="C7">
            <v>0</v>
          </cell>
        </row>
      </sheetData>
      <sheetData sheetId="2692"/>
      <sheetData sheetId="2693"/>
      <sheetData sheetId="2694">
        <row r="7">
          <cell r="C7">
            <v>0</v>
          </cell>
        </row>
      </sheetData>
      <sheetData sheetId="2695">
        <row r="7">
          <cell r="C7">
            <v>2</v>
          </cell>
        </row>
      </sheetData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>
        <row r="7">
          <cell r="C7">
            <v>0</v>
          </cell>
        </row>
      </sheetData>
      <sheetData sheetId="2762"/>
      <sheetData sheetId="2763"/>
      <sheetData sheetId="2764"/>
      <sheetData sheetId="2765">
        <row r="7">
          <cell r="C7">
            <v>0</v>
          </cell>
        </row>
      </sheetData>
      <sheetData sheetId="2766"/>
      <sheetData sheetId="2767"/>
      <sheetData sheetId="2768">
        <row r="7">
          <cell r="C7">
            <v>0</v>
          </cell>
        </row>
      </sheetData>
      <sheetData sheetId="2769">
        <row r="7">
          <cell r="C7">
            <v>2</v>
          </cell>
        </row>
      </sheetData>
      <sheetData sheetId="2770">
        <row r="7">
          <cell r="C7">
            <v>0</v>
          </cell>
        </row>
      </sheetData>
      <sheetData sheetId="2771"/>
      <sheetData sheetId="2772">
        <row r="7">
          <cell r="C7">
            <v>0</v>
          </cell>
        </row>
      </sheetData>
      <sheetData sheetId="2773"/>
      <sheetData sheetId="2774">
        <row r="7">
          <cell r="C7">
            <v>0</v>
          </cell>
        </row>
      </sheetData>
      <sheetData sheetId="2775">
        <row r="7">
          <cell r="C7">
            <v>0</v>
          </cell>
        </row>
      </sheetData>
      <sheetData sheetId="2776">
        <row r="7">
          <cell r="C7">
            <v>2</v>
          </cell>
        </row>
      </sheetData>
      <sheetData sheetId="2777">
        <row r="7">
          <cell r="C7">
            <v>0</v>
          </cell>
        </row>
      </sheetData>
      <sheetData sheetId="2778">
        <row r="7">
          <cell r="C7">
            <v>2</v>
          </cell>
        </row>
      </sheetData>
      <sheetData sheetId="2779">
        <row r="7">
          <cell r="C7">
            <v>0</v>
          </cell>
        </row>
      </sheetData>
      <sheetData sheetId="2780">
        <row r="7">
          <cell r="C7">
            <v>2</v>
          </cell>
        </row>
      </sheetData>
      <sheetData sheetId="2781">
        <row r="7">
          <cell r="C7">
            <v>0</v>
          </cell>
        </row>
      </sheetData>
      <sheetData sheetId="2782">
        <row r="7">
          <cell r="C7">
            <v>0</v>
          </cell>
        </row>
      </sheetData>
      <sheetData sheetId="2783">
        <row r="7">
          <cell r="C7">
            <v>2</v>
          </cell>
        </row>
      </sheetData>
      <sheetData sheetId="2784">
        <row r="7">
          <cell r="C7">
            <v>0</v>
          </cell>
        </row>
      </sheetData>
      <sheetData sheetId="2785">
        <row r="7">
          <cell r="C7">
            <v>2</v>
          </cell>
        </row>
      </sheetData>
      <sheetData sheetId="2786">
        <row r="7">
          <cell r="C7">
            <v>0</v>
          </cell>
        </row>
      </sheetData>
      <sheetData sheetId="2787">
        <row r="7">
          <cell r="C7">
            <v>2</v>
          </cell>
        </row>
      </sheetData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>
        <row r="7">
          <cell r="C7">
            <v>0</v>
          </cell>
        </row>
      </sheetData>
      <sheetData sheetId="2798">
        <row r="7">
          <cell r="C7">
            <v>0</v>
          </cell>
        </row>
      </sheetData>
      <sheetData sheetId="2799"/>
      <sheetData sheetId="2800">
        <row r="7">
          <cell r="C7">
            <v>0</v>
          </cell>
        </row>
      </sheetData>
      <sheetData sheetId="2801">
        <row r="7">
          <cell r="C7">
            <v>0</v>
          </cell>
        </row>
      </sheetData>
      <sheetData sheetId="2802">
        <row r="7">
          <cell r="C7">
            <v>0</v>
          </cell>
        </row>
      </sheetData>
      <sheetData sheetId="2803">
        <row r="7">
          <cell r="C7">
            <v>0</v>
          </cell>
        </row>
      </sheetData>
      <sheetData sheetId="2804"/>
      <sheetData sheetId="2805"/>
      <sheetData sheetId="2806"/>
      <sheetData sheetId="2807">
        <row r="7">
          <cell r="C7">
            <v>0</v>
          </cell>
        </row>
      </sheetData>
      <sheetData sheetId="2808"/>
      <sheetData sheetId="2809"/>
      <sheetData sheetId="2810"/>
      <sheetData sheetId="2811">
        <row r="7">
          <cell r="C7">
            <v>0</v>
          </cell>
        </row>
      </sheetData>
      <sheetData sheetId="2812"/>
      <sheetData sheetId="2813"/>
      <sheetData sheetId="2814">
        <row r="7">
          <cell r="C7">
            <v>0</v>
          </cell>
        </row>
      </sheetData>
      <sheetData sheetId="2815">
        <row r="7">
          <cell r="C7">
            <v>2</v>
          </cell>
        </row>
      </sheetData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>
        <row r="7">
          <cell r="C7">
            <v>0</v>
          </cell>
        </row>
      </sheetData>
      <sheetData sheetId="2889"/>
      <sheetData sheetId="2890"/>
      <sheetData sheetId="2891"/>
      <sheetData sheetId="2892">
        <row r="7">
          <cell r="C7">
            <v>0</v>
          </cell>
        </row>
      </sheetData>
      <sheetData sheetId="2893"/>
      <sheetData sheetId="2894"/>
      <sheetData sheetId="2895">
        <row r="7">
          <cell r="C7">
            <v>0</v>
          </cell>
        </row>
      </sheetData>
      <sheetData sheetId="2896">
        <row r="7">
          <cell r="C7">
            <v>2</v>
          </cell>
        </row>
      </sheetData>
      <sheetData sheetId="2897">
        <row r="7">
          <cell r="C7">
            <v>0</v>
          </cell>
        </row>
      </sheetData>
      <sheetData sheetId="2898"/>
      <sheetData sheetId="2899">
        <row r="7">
          <cell r="C7">
            <v>0</v>
          </cell>
        </row>
      </sheetData>
      <sheetData sheetId="2900"/>
      <sheetData sheetId="2901">
        <row r="7">
          <cell r="C7">
            <v>0</v>
          </cell>
        </row>
      </sheetData>
      <sheetData sheetId="2902">
        <row r="7">
          <cell r="C7">
            <v>0</v>
          </cell>
        </row>
      </sheetData>
      <sheetData sheetId="2903">
        <row r="7">
          <cell r="C7">
            <v>2</v>
          </cell>
        </row>
      </sheetData>
      <sheetData sheetId="2904">
        <row r="7">
          <cell r="C7">
            <v>0</v>
          </cell>
        </row>
      </sheetData>
      <sheetData sheetId="2905">
        <row r="7">
          <cell r="C7">
            <v>2</v>
          </cell>
        </row>
      </sheetData>
      <sheetData sheetId="2906">
        <row r="7">
          <cell r="C7">
            <v>0</v>
          </cell>
        </row>
      </sheetData>
      <sheetData sheetId="2907">
        <row r="7">
          <cell r="C7">
            <v>2</v>
          </cell>
        </row>
      </sheetData>
      <sheetData sheetId="2908"/>
      <sheetData sheetId="2909">
        <row r="7">
          <cell r="C7">
            <v>0</v>
          </cell>
        </row>
      </sheetData>
      <sheetData sheetId="2910">
        <row r="7">
          <cell r="C7">
            <v>2</v>
          </cell>
        </row>
      </sheetData>
      <sheetData sheetId="2911"/>
      <sheetData sheetId="2912"/>
      <sheetData sheetId="2913"/>
      <sheetData sheetId="2914">
        <row r="7">
          <cell r="C7">
            <v>0</v>
          </cell>
        </row>
      </sheetData>
      <sheetData sheetId="2915"/>
      <sheetData sheetId="2916"/>
      <sheetData sheetId="2917"/>
      <sheetData sheetId="2918"/>
      <sheetData sheetId="2919"/>
      <sheetData sheetId="2920"/>
      <sheetData sheetId="2921">
        <row r="7">
          <cell r="C7">
            <v>0</v>
          </cell>
        </row>
      </sheetData>
      <sheetData sheetId="2922"/>
      <sheetData sheetId="2923">
        <row r="7">
          <cell r="C7">
            <v>0</v>
          </cell>
        </row>
      </sheetData>
      <sheetData sheetId="2924">
        <row r="7">
          <cell r="C7">
            <v>0</v>
          </cell>
        </row>
      </sheetData>
      <sheetData sheetId="2925">
        <row r="7">
          <cell r="C7">
            <v>0</v>
          </cell>
        </row>
      </sheetData>
      <sheetData sheetId="2926">
        <row r="7">
          <cell r="C7">
            <v>2</v>
          </cell>
        </row>
      </sheetData>
      <sheetData sheetId="2927">
        <row r="7">
          <cell r="C7">
            <v>0</v>
          </cell>
        </row>
      </sheetData>
      <sheetData sheetId="2928"/>
      <sheetData sheetId="2929"/>
      <sheetData sheetId="2930"/>
      <sheetData sheetId="2931">
        <row r="7">
          <cell r="C7">
            <v>0</v>
          </cell>
        </row>
      </sheetData>
      <sheetData sheetId="2932"/>
      <sheetData sheetId="2933"/>
      <sheetData sheetId="2934">
        <row r="7">
          <cell r="C7">
            <v>0</v>
          </cell>
        </row>
      </sheetData>
      <sheetData sheetId="2935">
        <row r="7">
          <cell r="C7">
            <v>2</v>
          </cell>
        </row>
      </sheetData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>
        <row r="7">
          <cell r="C7">
            <v>0</v>
          </cell>
        </row>
      </sheetData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>
        <row r="7">
          <cell r="C7">
            <v>0</v>
          </cell>
        </row>
      </sheetData>
      <sheetData sheetId="3014"/>
      <sheetData sheetId="3015"/>
      <sheetData sheetId="3016"/>
      <sheetData sheetId="3017">
        <row r="7">
          <cell r="C7">
            <v>0</v>
          </cell>
        </row>
      </sheetData>
      <sheetData sheetId="3018"/>
      <sheetData sheetId="3019"/>
      <sheetData sheetId="3020">
        <row r="7">
          <cell r="C7">
            <v>0</v>
          </cell>
        </row>
      </sheetData>
      <sheetData sheetId="3021">
        <row r="7">
          <cell r="C7">
            <v>2</v>
          </cell>
        </row>
      </sheetData>
      <sheetData sheetId="3022">
        <row r="7">
          <cell r="C7">
            <v>0</v>
          </cell>
        </row>
      </sheetData>
      <sheetData sheetId="3023"/>
      <sheetData sheetId="3024">
        <row r="7">
          <cell r="C7">
            <v>0</v>
          </cell>
        </row>
      </sheetData>
      <sheetData sheetId="3025"/>
      <sheetData sheetId="3026">
        <row r="7">
          <cell r="C7">
            <v>0</v>
          </cell>
        </row>
      </sheetData>
      <sheetData sheetId="3027">
        <row r="7">
          <cell r="C7">
            <v>0</v>
          </cell>
        </row>
      </sheetData>
      <sheetData sheetId="3028">
        <row r="7">
          <cell r="C7">
            <v>2</v>
          </cell>
        </row>
      </sheetData>
      <sheetData sheetId="3029">
        <row r="7">
          <cell r="C7">
            <v>0</v>
          </cell>
        </row>
      </sheetData>
      <sheetData sheetId="3030">
        <row r="7">
          <cell r="C7">
            <v>2</v>
          </cell>
        </row>
      </sheetData>
      <sheetData sheetId="3031">
        <row r="7">
          <cell r="C7">
            <v>0</v>
          </cell>
        </row>
      </sheetData>
      <sheetData sheetId="3032">
        <row r="7">
          <cell r="C7">
            <v>2</v>
          </cell>
        </row>
      </sheetData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>
        <row r="7">
          <cell r="C7">
            <v>0</v>
          </cell>
        </row>
      </sheetData>
      <sheetData sheetId="3049"/>
      <sheetData sheetId="3050"/>
      <sheetData sheetId="3051"/>
      <sheetData sheetId="3052">
        <row r="7">
          <cell r="C7">
            <v>0</v>
          </cell>
        </row>
      </sheetData>
      <sheetData sheetId="3053"/>
      <sheetData sheetId="3054"/>
      <sheetData sheetId="3055"/>
      <sheetData sheetId="3056">
        <row r="7">
          <cell r="C7">
            <v>0</v>
          </cell>
        </row>
      </sheetData>
      <sheetData sheetId="3057"/>
      <sheetData sheetId="3058"/>
      <sheetData sheetId="3059">
        <row r="7">
          <cell r="C7">
            <v>0</v>
          </cell>
        </row>
      </sheetData>
      <sheetData sheetId="3060">
        <row r="7">
          <cell r="C7">
            <v>2</v>
          </cell>
        </row>
      </sheetData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>
        <row r="7">
          <cell r="C7">
            <v>0</v>
          </cell>
        </row>
      </sheetData>
      <sheetData sheetId="3134"/>
      <sheetData sheetId="3135"/>
      <sheetData sheetId="3136"/>
      <sheetData sheetId="3137">
        <row r="7">
          <cell r="C7">
            <v>0</v>
          </cell>
        </row>
      </sheetData>
      <sheetData sheetId="3138"/>
      <sheetData sheetId="3139"/>
      <sheetData sheetId="3140">
        <row r="7">
          <cell r="C7">
            <v>0</v>
          </cell>
        </row>
      </sheetData>
      <sheetData sheetId="3141">
        <row r="7">
          <cell r="C7">
            <v>2</v>
          </cell>
        </row>
      </sheetData>
      <sheetData sheetId="3142">
        <row r="7">
          <cell r="C7">
            <v>0</v>
          </cell>
        </row>
      </sheetData>
      <sheetData sheetId="3143"/>
      <sheetData sheetId="3144">
        <row r="7">
          <cell r="C7">
            <v>0</v>
          </cell>
        </row>
      </sheetData>
      <sheetData sheetId="3145"/>
      <sheetData sheetId="3146">
        <row r="7">
          <cell r="C7">
            <v>0</v>
          </cell>
        </row>
      </sheetData>
      <sheetData sheetId="3147">
        <row r="7">
          <cell r="C7">
            <v>0</v>
          </cell>
        </row>
      </sheetData>
      <sheetData sheetId="3148">
        <row r="7">
          <cell r="C7">
            <v>2</v>
          </cell>
        </row>
      </sheetData>
      <sheetData sheetId="3149">
        <row r="7">
          <cell r="C7">
            <v>0</v>
          </cell>
        </row>
      </sheetData>
      <sheetData sheetId="3150">
        <row r="7">
          <cell r="C7">
            <v>2</v>
          </cell>
        </row>
      </sheetData>
      <sheetData sheetId="3151">
        <row r="7">
          <cell r="C7">
            <v>0</v>
          </cell>
        </row>
      </sheetData>
      <sheetData sheetId="3152">
        <row r="7">
          <cell r="C7">
            <v>2</v>
          </cell>
        </row>
      </sheetData>
      <sheetData sheetId="3153">
        <row r="7">
          <cell r="C7">
            <v>2</v>
          </cell>
        </row>
      </sheetData>
      <sheetData sheetId="3154">
        <row r="7">
          <cell r="C7">
            <v>0</v>
          </cell>
        </row>
      </sheetData>
      <sheetData sheetId="3155">
        <row r="7">
          <cell r="C7">
            <v>2</v>
          </cell>
        </row>
      </sheetData>
      <sheetData sheetId="3156"/>
      <sheetData sheetId="3157"/>
      <sheetData sheetId="3158"/>
      <sheetData sheetId="3159">
        <row r="7">
          <cell r="C7">
            <v>0</v>
          </cell>
        </row>
      </sheetData>
      <sheetData sheetId="3160"/>
      <sheetData sheetId="3161"/>
      <sheetData sheetId="3162"/>
      <sheetData sheetId="3163"/>
      <sheetData sheetId="3164"/>
      <sheetData sheetId="3165"/>
      <sheetData sheetId="3166">
        <row r="7">
          <cell r="C7">
            <v>0</v>
          </cell>
        </row>
      </sheetData>
      <sheetData sheetId="3167"/>
      <sheetData sheetId="3168">
        <row r="7">
          <cell r="C7">
            <v>0</v>
          </cell>
        </row>
      </sheetData>
      <sheetData sheetId="3169"/>
      <sheetData sheetId="3170">
        <row r="7">
          <cell r="C7">
            <v>0</v>
          </cell>
        </row>
      </sheetData>
      <sheetData sheetId="3171"/>
      <sheetData sheetId="3172">
        <row r="7">
          <cell r="C7">
            <v>0</v>
          </cell>
        </row>
      </sheetData>
      <sheetData sheetId="3173">
        <row r="7">
          <cell r="C7">
            <v>2</v>
          </cell>
        </row>
      </sheetData>
      <sheetData sheetId="3174"/>
      <sheetData sheetId="3175"/>
      <sheetData sheetId="3176">
        <row r="7">
          <cell r="C7">
            <v>0</v>
          </cell>
        </row>
      </sheetData>
      <sheetData sheetId="3177"/>
      <sheetData sheetId="3178"/>
      <sheetData sheetId="3179">
        <row r="7">
          <cell r="C7">
            <v>0</v>
          </cell>
        </row>
      </sheetData>
      <sheetData sheetId="3180">
        <row r="7">
          <cell r="C7">
            <v>2</v>
          </cell>
        </row>
      </sheetData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>
        <row r="7">
          <cell r="C7">
            <v>0</v>
          </cell>
        </row>
      </sheetData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>
        <row r="7">
          <cell r="C7">
            <v>0</v>
          </cell>
        </row>
      </sheetData>
      <sheetData sheetId="3260"/>
      <sheetData sheetId="3261"/>
      <sheetData sheetId="3262">
        <row r="7">
          <cell r="C7">
            <v>0</v>
          </cell>
        </row>
      </sheetData>
      <sheetData sheetId="3263"/>
      <sheetData sheetId="3264">
        <row r="7">
          <cell r="C7">
            <v>2</v>
          </cell>
        </row>
      </sheetData>
      <sheetData sheetId="3265">
        <row r="7">
          <cell r="C7">
            <v>0</v>
          </cell>
        </row>
      </sheetData>
      <sheetData sheetId="3266">
        <row r="7">
          <cell r="C7">
            <v>0</v>
          </cell>
        </row>
      </sheetData>
      <sheetData sheetId="3267">
        <row r="7">
          <cell r="C7">
            <v>0</v>
          </cell>
        </row>
      </sheetData>
      <sheetData sheetId="3268">
        <row r="7">
          <cell r="C7">
            <v>0</v>
          </cell>
        </row>
      </sheetData>
      <sheetData sheetId="3269">
        <row r="7">
          <cell r="C7">
            <v>0</v>
          </cell>
        </row>
      </sheetData>
      <sheetData sheetId="3270">
        <row r="7">
          <cell r="C7">
            <v>0</v>
          </cell>
        </row>
      </sheetData>
      <sheetData sheetId="3271">
        <row r="7">
          <cell r="C7">
            <v>0</v>
          </cell>
        </row>
      </sheetData>
      <sheetData sheetId="3272">
        <row r="7">
          <cell r="C7">
            <v>0</v>
          </cell>
        </row>
      </sheetData>
      <sheetData sheetId="3273">
        <row r="7">
          <cell r="C7">
            <v>2</v>
          </cell>
        </row>
      </sheetData>
      <sheetData sheetId="3274">
        <row r="7">
          <cell r="C7">
            <v>0</v>
          </cell>
        </row>
      </sheetData>
      <sheetData sheetId="3275">
        <row r="7">
          <cell r="C7">
            <v>2</v>
          </cell>
        </row>
      </sheetData>
      <sheetData sheetId="3276">
        <row r="7">
          <cell r="C7">
            <v>0</v>
          </cell>
        </row>
      </sheetData>
      <sheetData sheetId="3277">
        <row r="7">
          <cell r="C7">
            <v>2</v>
          </cell>
        </row>
      </sheetData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>
        <row r="7">
          <cell r="C7">
            <v>0</v>
          </cell>
        </row>
      </sheetData>
      <sheetData sheetId="3290">
        <row r="7">
          <cell r="C7">
            <v>0</v>
          </cell>
        </row>
      </sheetData>
      <sheetData sheetId="3291"/>
      <sheetData sheetId="3292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>
        <row r="7">
          <cell r="C7">
            <v>2</v>
          </cell>
        </row>
      </sheetData>
      <sheetData sheetId="3311"/>
      <sheetData sheetId="3312"/>
      <sheetData sheetId="3313"/>
      <sheetData sheetId="3314"/>
      <sheetData sheetId="3315">
        <row r="7">
          <cell r="C7">
            <v>2</v>
          </cell>
        </row>
      </sheetData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>
        <row r="7">
          <cell r="C7">
            <v>0</v>
          </cell>
        </row>
      </sheetData>
      <sheetData sheetId="3401"/>
      <sheetData sheetId="3402"/>
      <sheetData sheetId="3403"/>
      <sheetData sheetId="3404"/>
      <sheetData sheetId="3405"/>
      <sheetData sheetId="3406"/>
      <sheetData sheetId="3407">
        <row r="7">
          <cell r="C7">
            <v>0</v>
          </cell>
        </row>
      </sheetData>
      <sheetData sheetId="3408">
        <row r="7">
          <cell r="C7">
            <v>0</v>
          </cell>
        </row>
      </sheetData>
      <sheetData sheetId="3409">
        <row r="7">
          <cell r="C7">
            <v>2</v>
          </cell>
        </row>
      </sheetData>
      <sheetData sheetId="3410">
        <row r="7">
          <cell r="C7">
            <v>0</v>
          </cell>
        </row>
      </sheetData>
      <sheetData sheetId="3411">
        <row r="7">
          <cell r="C7">
            <v>0</v>
          </cell>
        </row>
      </sheetData>
      <sheetData sheetId="3412"/>
      <sheetData sheetId="3413">
        <row r="7">
          <cell r="C7" t="str">
            <v>: 7,203.17 m2</v>
          </cell>
        </row>
      </sheetData>
      <sheetData sheetId="3414">
        <row r="7">
          <cell r="C7">
            <v>2</v>
          </cell>
        </row>
      </sheetData>
      <sheetData sheetId="3415">
        <row r="7">
          <cell r="C7">
            <v>0</v>
          </cell>
        </row>
      </sheetData>
      <sheetData sheetId="3416">
        <row r="7">
          <cell r="C7">
            <v>0</v>
          </cell>
        </row>
      </sheetData>
      <sheetData sheetId="3417">
        <row r="7">
          <cell r="C7">
            <v>2</v>
          </cell>
        </row>
      </sheetData>
      <sheetData sheetId="3418">
        <row r="7">
          <cell r="C7">
            <v>2</v>
          </cell>
        </row>
      </sheetData>
      <sheetData sheetId="3419">
        <row r="7">
          <cell r="C7" t="str">
            <v>: 7,203.17 m2</v>
          </cell>
        </row>
      </sheetData>
      <sheetData sheetId="3420">
        <row r="7">
          <cell r="C7">
            <v>2</v>
          </cell>
        </row>
      </sheetData>
      <sheetData sheetId="3421">
        <row r="7">
          <cell r="C7" t="str">
            <v>: 7,203.17 m2</v>
          </cell>
        </row>
      </sheetData>
      <sheetData sheetId="3422">
        <row r="7">
          <cell r="C7">
            <v>0</v>
          </cell>
        </row>
      </sheetData>
      <sheetData sheetId="3423">
        <row r="7">
          <cell r="C7">
            <v>0</v>
          </cell>
        </row>
      </sheetData>
      <sheetData sheetId="3424">
        <row r="7">
          <cell r="C7">
            <v>0</v>
          </cell>
        </row>
      </sheetData>
      <sheetData sheetId="3425">
        <row r="7">
          <cell r="C7">
            <v>2</v>
          </cell>
        </row>
      </sheetData>
      <sheetData sheetId="3426">
        <row r="7">
          <cell r="C7" t="str">
            <v>: 7,203.17 m2</v>
          </cell>
        </row>
      </sheetData>
      <sheetData sheetId="3427">
        <row r="7">
          <cell r="C7">
            <v>2</v>
          </cell>
        </row>
      </sheetData>
      <sheetData sheetId="3428">
        <row r="7">
          <cell r="C7">
            <v>2</v>
          </cell>
        </row>
      </sheetData>
      <sheetData sheetId="3429"/>
      <sheetData sheetId="3430"/>
      <sheetData sheetId="3431"/>
      <sheetData sheetId="3432">
        <row r="7">
          <cell r="C7">
            <v>0</v>
          </cell>
        </row>
      </sheetData>
      <sheetData sheetId="3433">
        <row r="7">
          <cell r="C7">
            <v>2</v>
          </cell>
        </row>
      </sheetData>
      <sheetData sheetId="3434">
        <row r="7">
          <cell r="C7">
            <v>2</v>
          </cell>
        </row>
      </sheetData>
      <sheetData sheetId="3435">
        <row r="7">
          <cell r="C7">
            <v>2</v>
          </cell>
        </row>
      </sheetData>
      <sheetData sheetId="3436"/>
      <sheetData sheetId="3437">
        <row r="7">
          <cell r="C7">
            <v>0</v>
          </cell>
        </row>
      </sheetData>
      <sheetData sheetId="3438">
        <row r="7">
          <cell r="C7">
            <v>0</v>
          </cell>
        </row>
      </sheetData>
      <sheetData sheetId="3439"/>
      <sheetData sheetId="3440">
        <row r="7">
          <cell r="C7">
            <v>0</v>
          </cell>
        </row>
      </sheetData>
      <sheetData sheetId="3441">
        <row r="7">
          <cell r="C7">
            <v>0</v>
          </cell>
        </row>
      </sheetData>
      <sheetData sheetId="3442">
        <row r="7">
          <cell r="C7">
            <v>0</v>
          </cell>
        </row>
      </sheetData>
      <sheetData sheetId="3443">
        <row r="7">
          <cell r="C7">
            <v>0</v>
          </cell>
        </row>
      </sheetData>
      <sheetData sheetId="3444"/>
      <sheetData sheetId="3445">
        <row r="7">
          <cell r="C7">
            <v>2</v>
          </cell>
        </row>
      </sheetData>
      <sheetData sheetId="3446"/>
      <sheetData sheetId="3447"/>
      <sheetData sheetId="3448"/>
      <sheetData sheetId="3449"/>
      <sheetData sheetId="3450"/>
      <sheetData sheetId="3451"/>
      <sheetData sheetId="3452">
        <row r="7">
          <cell r="C7">
            <v>2</v>
          </cell>
        </row>
      </sheetData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>
        <row r="7">
          <cell r="C7">
            <v>0</v>
          </cell>
        </row>
      </sheetData>
      <sheetData sheetId="3536"/>
      <sheetData sheetId="3537"/>
      <sheetData sheetId="3538"/>
      <sheetData sheetId="3539"/>
      <sheetData sheetId="3540"/>
      <sheetData sheetId="3541">
        <row r="7">
          <cell r="C7">
            <v>0</v>
          </cell>
        </row>
      </sheetData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>
        <row r="7">
          <cell r="C7">
            <v>0</v>
          </cell>
        </row>
      </sheetData>
      <sheetData sheetId="3682">
        <row r="7">
          <cell r="C7">
            <v>0</v>
          </cell>
        </row>
      </sheetData>
      <sheetData sheetId="3683"/>
      <sheetData sheetId="3684">
        <row r="7">
          <cell r="C7">
            <v>0</v>
          </cell>
        </row>
      </sheetData>
      <sheetData sheetId="3685">
        <row r="7">
          <cell r="C7">
            <v>2</v>
          </cell>
        </row>
      </sheetData>
      <sheetData sheetId="3686">
        <row r="7">
          <cell r="C7" t="str">
            <v>: 7,203.17 m2</v>
          </cell>
        </row>
      </sheetData>
      <sheetData sheetId="3687">
        <row r="7">
          <cell r="C7">
            <v>2</v>
          </cell>
        </row>
      </sheetData>
      <sheetData sheetId="3688">
        <row r="7">
          <cell r="C7">
            <v>0</v>
          </cell>
        </row>
      </sheetData>
      <sheetData sheetId="3689">
        <row r="7">
          <cell r="C7">
            <v>2</v>
          </cell>
        </row>
      </sheetData>
      <sheetData sheetId="3690">
        <row r="7">
          <cell r="C7">
            <v>2</v>
          </cell>
        </row>
      </sheetData>
      <sheetData sheetId="3691">
        <row r="7">
          <cell r="C7">
            <v>2</v>
          </cell>
        </row>
      </sheetData>
      <sheetData sheetId="3692">
        <row r="7">
          <cell r="C7" t="str">
            <v>: 7,203.17 m2</v>
          </cell>
        </row>
      </sheetData>
      <sheetData sheetId="3693">
        <row r="7">
          <cell r="C7">
            <v>2</v>
          </cell>
        </row>
      </sheetData>
      <sheetData sheetId="3694">
        <row r="7">
          <cell r="C7">
            <v>2</v>
          </cell>
        </row>
      </sheetData>
      <sheetData sheetId="3695">
        <row r="7">
          <cell r="C7">
            <v>0</v>
          </cell>
        </row>
      </sheetData>
      <sheetData sheetId="3696">
        <row r="7">
          <cell r="C7">
            <v>0</v>
          </cell>
        </row>
      </sheetData>
      <sheetData sheetId="3697">
        <row r="7">
          <cell r="C7">
            <v>0</v>
          </cell>
        </row>
      </sheetData>
      <sheetData sheetId="3698">
        <row r="7">
          <cell r="C7">
            <v>0</v>
          </cell>
        </row>
      </sheetData>
      <sheetData sheetId="3699">
        <row r="7">
          <cell r="C7">
            <v>2</v>
          </cell>
        </row>
      </sheetData>
      <sheetData sheetId="3700">
        <row r="7">
          <cell r="C7" t="str">
            <v>: 7,203.17 m2</v>
          </cell>
        </row>
      </sheetData>
      <sheetData sheetId="3701">
        <row r="7">
          <cell r="C7">
            <v>2</v>
          </cell>
        </row>
      </sheetData>
      <sheetData sheetId="3702"/>
      <sheetData sheetId="3703">
        <row r="7">
          <cell r="C7">
            <v>0</v>
          </cell>
        </row>
      </sheetData>
      <sheetData sheetId="3704">
        <row r="7">
          <cell r="C7">
            <v>0</v>
          </cell>
        </row>
      </sheetData>
      <sheetData sheetId="3705">
        <row r="7">
          <cell r="C7">
            <v>2</v>
          </cell>
        </row>
      </sheetData>
      <sheetData sheetId="3706">
        <row r="7">
          <cell r="C7">
            <v>2</v>
          </cell>
        </row>
      </sheetData>
      <sheetData sheetId="3707">
        <row r="7">
          <cell r="C7">
            <v>2</v>
          </cell>
        </row>
      </sheetData>
      <sheetData sheetId="3708"/>
      <sheetData sheetId="3709"/>
      <sheetData sheetId="3710">
        <row r="7">
          <cell r="C7">
            <v>0</v>
          </cell>
        </row>
      </sheetData>
      <sheetData sheetId="3711">
        <row r="7">
          <cell r="C7">
            <v>0</v>
          </cell>
        </row>
      </sheetData>
      <sheetData sheetId="3712">
        <row r="7">
          <cell r="C7">
            <v>0</v>
          </cell>
        </row>
      </sheetData>
      <sheetData sheetId="3713">
        <row r="7">
          <cell r="C7">
            <v>0</v>
          </cell>
        </row>
      </sheetData>
      <sheetData sheetId="3714"/>
      <sheetData sheetId="3715">
        <row r="7">
          <cell r="C7">
            <v>0</v>
          </cell>
        </row>
      </sheetData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>
        <row r="7">
          <cell r="C7">
            <v>2</v>
          </cell>
        </row>
      </sheetData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>
        <row r="7">
          <cell r="C7">
            <v>0</v>
          </cell>
        </row>
      </sheetData>
      <sheetData sheetId="3812"/>
      <sheetData sheetId="3813"/>
      <sheetData sheetId="3814"/>
      <sheetData sheetId="3815"/>
      <sheetData sheetId="3816"/>
      <sheetData sheetId="3817">
        <row r="7">
          <cell r="C7">
            <v>0</v>
          </cell>
        </row>
      </sheetData>
      <sheetData sheetId="3818">
        <row r="7">
          <cell r="C7">
            <v>0</v>
          </cell>
        </row>
      </sheetData>
      <sheetData sheetId="3819"/>
      <sheetData sheetId="3820">
        <row r="7">
          <cell r="C7">
            <v>0</v>
          </cell>
        </row>
      </sheetData>
      <sheetData sheetId="3821">
        <row r="7">
          <cell r="C7">
            <v>2</v>
          </cell>
        </row>
      </sheetData>
      <sheetData sheetId="3822"/>
      <sheetData sheetId="3823">
        <row r="7">
          <cell r="C7">
            <v>0</v>
          </cell>
        </row>
      </sheetData>
      <sheetData sheetId="3824">
        <row r="7">
          <cell r="C7" t="str">
            <v>: 7,203.17 m2</v>
          </cell>
        </row>
      </sheetData>
      <sheetData sheetId="3825">
        <row r="7">
          <cell r="C7">
            <v>2</v>
          </cell>
        </row>
      </sheetData>
      <sheetData sheetId="3826">
        <row r="7">
          <cell r="C7">
            <v>0</v>
          </cell>
        </row>
      </sheetData>
      <sheetData sheetId="3827">
        <row r="7">
          <cell r="C7">
            <v>2</v>
          </cell>
        </row>
      </sheetData>
      <sheetData sheetId="3828">
        <row r="7">
          <cell r="C7">
            <v>2</v>
          </cell>
        </row>
      </sheetData>
      <sheetData sheetId="3829">
        <row r="7">
          <cell r="C7">
            <v>2</v>
          </cell>
        </row>
      </sheetData>
      <sheetData sheetId="3830">
        <row r="7">
          <cell r="C7" t="str">
            <v>: 7,203.17 m2</v>
          </cell>
        </row>
      </sheetData>
      <sheetData sheetId="3831">
        <row r="7">
          <cell r="C7">
            <v>2</v>
          </cell>
        </row>
      </sheetData>
      <sheetData sheetId="3832">
        <row r="7">
          <cell r="C7">
            <v>2</v>
          </cell>
        </row>
      </sheetData>
      <sheetData sheetId="3833">
        <row r="7">
          <cell r="C7">
            <v>0</v>
          </cell>
        </row>
      </sheetData>
      <sheetData sheetId="3834">
        <row r="7">
          <cell r="C7">
            <v>0</v>
          </cell>
        </row>
      </sheetData>
      <sheetData sheetId="3835">
        <row r="7">
          <cell r="C7">
            <v>0</v>
          </cell>
        </row>
      </sheetData>
      <sheetData sheetId="3836">
        <row r="7">
          <cell r="C7">
            <v>0</v>
          </cell>
        </row>
      </sheetData>
      <sheetData sheetId="3837">
        <row r="7">
          <cell r="C7">
            <v>2</v>
          </cell>
        </row>
      </sheetData>
      <sheetData sheetId="3838">
        <row r="7">
          <cell r="C7" t="str">
            <v>: 7,203.17 m2</v>
          </cell>
        </row>
      </sheetData>
      <sheetData sheetId="3839">
        <row r="7">
          <cell r="C7">
            <v>2</v>
          </cell>
        </row>
      </sheetData>
      <sheetData sheetId="3840"/>
      <sheetData sheetId="3841">
        <row r="7">
          <cell r="C7">
            <v>0</v>
          </cell>
        </row>
      </sheetData>
      <sheetData sheetId="3842">
        <row r="7">
          <cell r="C7">
            <v>0</v>
          </cell>
        </row>
      </sheetData>
      <sheetData sheetId="3843">
        <row r="7">
          <cell r="C7">
            <v>2</v>
          </cell>
        </row>
      </sheetData>
      <sheetData sheetId="3844">
        <row r="7">
          <cell r="C7">
            <v>2</v>
          </cell>
        </row>
      </sheetData>
      <sheetData sheetId="3845">
        <row r="7">
          <cell r="C7">
            <v>2</v>
          </cell>
        </row>
      </sheetData>
      <sheetData sheetId="3846"/>
      <sheetData sheetId="3847"/>
      <sheetData sheetId="3848">
        <row r="7">
          <cell r="C7">
            <v>0</v>
          </cell>
        </row>
      </sheetData>
      <sheetData sheetId="3849">
        <row r="7">
          <cell r="C7">
            <v>0</v>
          </cell>
        </row>
      </sheetData>
      <sheetData sheetId="3850">
        <row r="7">
          <cell r="C7">
            <v>0</v>
          </cell>
        </row>
      </sheetData>
      <sheetData sheetId="3851">
        <row r="7">
          <cell r="C7">
            <v>0</v>
          </cell>
        </row>
      </sheetData>
      <sheetData sheetId="3852"/>
      <sheetData sheetId="3853">
        <row r="7">
          <cell r="C7">
            <v>0</v>
          </cell>
        </row>
      </sheetData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>
        <row r="7">
          <cell r="C7">
            <v>2</v>
          </cell>
        </row>
      </sheetData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>
        <row r="7">
          <cell r="C7">
            <v>0</v>
          </cell>
        </row>
      </sheetData>
      <sheetData sheetId="3950"/>
      <sheetData sheetId="3951"/>
      <sheetData sheetId="3952"/>
      <sheetData sheetId="3953"/>
      <sheetData sheetId="3954"/>
      <sheetData sheetId="3955">
        <row r="7">
          <cell r="C7">
            <v>0</v>
          </cell>
        </row>
      </sheetData>
      <sheetData sheetId="3956">
        <row r="7">
          <cell r="C7">
            <v>0</v>
          </cell>
        </row>
      </sheetData>
      <sheetData sheetId="3957"/>
      <sheetData sheetId="3958">
        <row r="7">
          <cell r="C7">
            <v>0</v>
          </cell>
        </row>
      </sheetData>
      <sheetData sheetId="3959">
        <row r="7">
          <cell r="C7">
            <v>2</v>
          </cell>
        </row>
      </sheetData>
      <sheetData sheetId="3960"/>
      <sheetData sheetId="3961">
        <row r="7">
          <cell r="C7">
            <v>0</v>
          </cell>
        </row>
      </sheetData>
      <sheetData sheetId="3962">
        <row r="7">
          <cell r="C7" t="str">
            <v>: 7,203.17 m2</v>
          </cell>
        </row>
      </sheetData>
      <sheetData sheetId="3963">
        <row r="7">
          <cell r="C7">
            <v>2</v>
          </cell>
        </row>
      </sheetData>
      <sheetData sheetId="3964">
        <row r="7">
          <cell r="C7">
            <v>0</v>
          </cell>
        </row>
      </sheetData>
      <sheetData sheetId="3965">
        <row r="7">
          <cell r="C7">
            <v>2</v>
          </cell>
        </row>
      </sheetData>
      <sheetData sheetId="3966">
        <row r="7">
          <cell r="C7">
            <v>2</v>
          </cell>
        </row>
      </sheetData>
      <sheetData sheetId="3967">
        <row r="7">
          <cell r="C7">
            <v>2</v>
          </cell>
        </row>
      </sheetData>
      <sheetData sheetId="3968">
        <row r="7">
          <cell r="C7" t="str">
            <v>: 7,203.17 m2</v>
          </cell>
        </row>
      </sheetData>
      <sheetData sheetId="3969">
        <row r="7">
          <cell r="C7">
            <v>2</v>
          </cell>
        </row>
      </sheetData>
      <sheetData sheetId="3970">
        <row r="7">
          <cell r="C7">
            <v>2</v>
          </cell>
        </row>
      </sheetData>
      <sheetData sheetId="3971">
        <row r="7">
          <cell r="C7">
            <v>0</v>
          </cell>
        </row>
      </sheetData>
      <sheetData sheetId="3972">
        <row r="7">
          <cell r="C7">
            <v>0</v>
          </cell>
        </row>
      </sheetData>
      <sheetData sheetId="3973">
        <row r="7">
          <cell r="C7">
            <v>0</v>
          </cell>
        </row>
      </sheetData>
      <sheetData sheetId="3974">
        <row r="7">
          <cell r="C7">
            <v>0</v>
          </cell>
        </row>
      </sheetData>
      <sheetData sheetId="3975">
        <row r="7">
          <cell r="C7">
            <v>2</v>
          </cell>
        </row>
      </sheetData>
      <sheetData sheetId="3976">
        <row r="7">
          <cell r="C7" t="str">
            <v>: 7,203.17 m2</v>
          </cell>
        </row>
      </sheetData>
      <sheetData sheetId="3977">
        <row r="7">
          <cell r="C7">
            <v>2</v>
          </cell>
        </row>
      </sheetData>
      <sheetData sheetId="3978"/>
      <sheetData sheetId="3979">
        <row r="7">
          <cell r="C7">
            <v>0</v>
          </cell>
        </row>
      </sheetData>
      <sheetData sheetId="3980">
        <row r="7">
          <cell r="C7">
            <v>0</v>
          </cell>
        </row>
      </sheetData>
      <sheetData sheetId="3981">
        <row r="7">
          <cell r="C7">
            <v>2</v>
          </cell>
        </row>
      </sheetData>
      <sheetData sheetId="3982">
        <row r="7">
          <cell r="C7">
            <v>2</v>
          </cell>
        </row>
      </sheetData>
      <sheetData sheetId="3983">
        <row r="7">
          <cell r="C7">
            <v>2</v>
          </cell>
        </row>
      </sheetData>
      <sheetData sheetId="3984"/>
      <sheetData sheetId="3985"/>
      <sheetData sheetId="3986">
        <row r="7">
          <cell r="C7">
            <v>0</v>
          </cell>
        </row>
      </sheetData>
      <sheetData sheetId="3987">
        <row r="7">
          <cell r="C7">
            <v>0</v>
          </cell>
        </row>
      </sheetData>
      <sheetData sheetId="3988">
        <row r="7">
          <cell r="C7">
            <v>0</v>
          </cell>
        </row>
      </sheetData>
      <sheetData sheetId="3989">
        <row r="7">
          <cell r="C7">
            <v>0</v>
          </cell>
        </row>
      </sheetData>
      <sheetData sheetId="3990"/>
      <sheetData sheetId="3991">
        <row r="7">
          <cell r="C7">
            <v>0</v>
          </cell>
        </row>
      </sheetData>
      <sheetData sheetId="3992"/>
      <sheetData sheetId="3993"/>
      <sheetData sheetId="3994"/>
      <sheetData sheetId="3995"/>
      <sheetData sheetId="3996"/>
      <sheetData sheetId="3997" refreshError="1"/>
      <sheetData sheetId="399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pórticos"/>
      <sheetName val="vigas amarre"/>
      <sheetName val="viguetas"/>
      <sheetName val="arriostramiento"/>
      <sheetName val="cerramiento"/>
      <sheetName val="adicionales"/>
      <sheetName val="montaje"/>
      <sheetName val="Cobertura"/>
      <sheetName val="viáticos"/>
      <sheetName val="pintura"/>
      <sheetName val="Coating"/>
      <sheetName val="basedatos"/>
      <sheetName val="hoja resume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CRON. MACRO"/>
      <sheetName val="PI"/>
      <sheetName val="AR"/>
      <sheetName val="PTS"/>
      <sheetName val="PPC"/>
      <sheetName val="TRAZABILIDAD y AC ACUM"/>
      <sheetName val="Causa Incumplimiento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G9" t="str">
            <v>PPC ACTUAL</v>
          </cell>
        </row>
      </sheetData>
      <sheetData sheetId="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ciones"/>
      <sheetName val="Formato Oferta"/>
      <sheetName val="Plantilla_Finanzas"/>
      <sheetName val="Otros gastos"/>
      <sheetName val="Serv Prof"/>
      <sheetName val="Otros"/>
      <sheetName val="RRHH"/>
      <sheetName val="Tipo de Compra"/>
      <sheetName val="Interno"/>
    </sheetNames>
    <sheetDataSet>
      <sheetData sheetId="0"/>
      <sheetData sheetId="1"/>
      <sheetData sheetId="2"/>
      <sheetData sheetId="3"/>
      <sheetData sheetId="4"/>
      <sheetData sheetId="5">
        <row r="4">
          <cell r="F4" t="str">
            <v xml:space="preserve">MERIDIAN 81C </v>
          </cell>
        </row>
        <row r="5">
          <cell r="F5" t="str">
            <v>MERIDIAN 61C</v>
          </cell>
        </row>
        <row r="6">
          <cell r="F6" t="str">
            <v>MERIDIAN 11C</v>
          </cell>
        </row>
        <row r="7">
          <cell r="F7" t="str">
            <v>MERIDIAN MINI</v>
          </cell>
        </row>
        <row r="8">
          <cell r="F8" t="str">
            <v>BCM 200</v>
          </cell>
        </row>
        <row r="9">
          <cell r="F9" t="str">
            <v>BCM 400</v>
          </cell>
        </row>
        <row r="10">
          <cell r="F10" t="str">
            <v>NORSTAR 0X32</v>
          </cell>
        </row>
        <row r="11">
          <cell r="F11" t="str">
            <v>NORSTAR 0X16</v>
          </cell>
        </row>
        <row r="12">
          <cell r="F12" t="str">
            <v>NORSTAR 3X8</v>
          </cell>
        </row>
      </sheetData>
      <sheetData sheetId="6"/>
      <sheetData sheetId="7"/>
      <sheetData sheetId="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INGENIERÍA"/>
      <sheetName val="ALMACÉN"/>
      <sheetName val="MANTENIMIENTO"/>
      <sheetName val="COMEDOR-VESTUARIOS"/>
      <sheetName val="OFICINAS"/>
      <sheetName val="LABORATORIO"/>
      <sheetName val="ÁREA DE DESPACHO"/>
      <sheetName val="VIGILANCIA"/>
      <sheetName val="OFICINA INSPECTORES"/>
      <sheetName val="CONTROL ROOM"/>
      <sheetName val="PRECIOS MATERIALES"/>
      <sheetName val="GG"/>
      <sheetName val="INDIRECTOS"/>
      <sheetName val="ControlDeCalidad"/>
      <sheetName val="COA-17"/>
      <sheetName val="C-18"/>
      <sheetName val="Encofrado BVR Unispan"/>
      <sheetName val="Stl-B"/>
      <sheetName val="Basis"/>
      <sheetName val="Coating"/>
      <sheetName val="Cuadrilla"/>
      <sheetName val="Consumibles"/>
      <sheetName val="Equipo"/>
      <sheetName val="ÁREA_DE_DESPACHO1"/>
      <sheetName val="OFICINA_INSPECTORES1"/>
      <sheetName val="CONTROL_ROOM1"/>
      <sheetName val="PRECIOS_MATERIALES1"/>
      <sheetName val="Encofrado_BVR_Unispan1"/>
      <sheetName val="ÁREA_DE_DESPACHO"/>
      <sheetName val="OFICINA_INSPECTORES"/>
      <sheetName val="CONTROL_ROOM"/>
      <sheetName val="PRECIOS_MATERIALES"/>
      <sheetName val="Encofrado_BVR_Unispan"/>
      <sheetName val="Metrados Fabricacion"/>
      <sheetName val="Payment Analysis"/>
      <sheetName val="MATER_CONCENTR_CBV99"/>
      <sheetName val="COSTO-MANO-OBRA-_CBV99"/>
      <sheetName val="MATER_CBV2000"/>
      <sheetName val="DISTR.MANT.ELECTRICA"/>
      <sheetName val="DOTACION_CBV99"/>
      <sheetName val="Detail"/>
      <sheetName val="CCcosto"/>
      <sheetName val="PlanCta07"/>
      <sheetName val="Electricidad - Climatización"/>
      <sheetName val="Listas"/>
      <sheetName val="Solicitud"/>
      <sheetName val="Padrón"/>
      <sheetName val="Detalle"/>
      <sheetName val="ÁREA_DE_DESPACHO2"/>
      <sheetName val="OFICINA_INSPECTORES2"/>
      <sheetName val="CONTROL_ROOM2"/>
      <sheetName val="PRECIOS_MATERIALES2"/>
      <sheetName val="Encofrado_BVR_Unispan2"/>
      <sheetName val="Metrados_Fabricacion"/>
      <sheetName val="Payment_Analysis"/>
      <sheetName val="DISTR_MANT_ELECTRICA"/>
      <sheetName val="Electricidad_-_Climatización"/>
      <sheetName val="Mód TP"/>
      <sheetName val="CODIGOS"/>
      <sheetName val="Datos y resumen"/>
      <sheetName val="civ_roma"/>
      <sheetName val="ÁREA_DE_DESPACHO4"/>
      <sheetName val="OFICINA_INSPECTORES4"/>
      <sheetName val="CONTROL_ROOM4"/>
      <sheetName val="PRECIOS_MATERIALES4"/>
      <sheetName val="ÁREA_DE_DESPACHO3"/>
      <sheetName val="OFICINA_INSPECTORES3"/>
      <sheetName val="CONTROL_ROOM3"/>
      <sheetName val="PRECIOS_MATERIALES3"/>
      <sheetName val="ÁREA_DE_DESPACHO8"/>
      <sheetName val="OFICINA_INSPECTORES8"/>
      <sheetName val="CONTROL_ROOM8"/>
      <sheetName val="PRECIOS_MATERIALES8"/>
      <sheetName val="ÁREA_DE_DESPACHO5"/>
      <sheetName val="OFICINA_INSPECTORES5"/>
      <sheetName val="CONTROL_ROOM5"/>
      <sheetName val="PRECIOS_MATERIALES5"/>
      <sheetName val="ÁREA_DE_DESPACHO6"/>
      <sheetName val="OFICINA_INSPECTORES6"/>
      <sheetName val="CONTROL_ROOM6"/>
      <sheetName val="PRECIOS_MATERIALES6"/>
      <sheetName val="ÁREA_DE_DESPACHO7"/>
      <sheetName val="OFICINA_INSPECTORES7"/>
      <sheetName val="CONTROL_ROOM7"/>
      <sheetName val="PRECIOS_MATERIALES7"/>
      <sheetName val="ÁREA_DE_DESPACHO9"/>
      <sheetName val="OFICINA_INSPECTORES9"/>
      <sheetName val="CONTROL_ROOM9"/>
      <sheetName val="PRECIOS_MATERIALES9"/>
      <sheetName val="Commitment"/>
      <sheetName val="Encofrado_BVR_Unispan5"/>
      <sheetName val="Metrados_Fabricacion3"/>
      <sheetName val="Payment_Analysis3"/>
      <sheetName val="DISTR_MANT_ELECTRICA3"/>
      <sheetName val="Electricidad_-_Climatización3"/>
      <sheetName val="Encofrado_BVR_Unispan3"/>
      <sheetName val="Metrados_Fabricacion1"/>
      <sheetName val="Payment_Analysis1"/>
      <sheetName val="DISTR_MANT_ELECTRICA1"/>
      <sheetName val="Electricidad_-_Climatización1"/>
      <sheetName val="Encofrado_BVR_Unispan4"/>
      <sheetName val="Metrados_Fabricacion2"/>
      <sheetName val="Payment_Analysis2"/>
      <sheetName val="DISTR_MANT_ELECTRICA2"/>
      <sheetName val="Electricidad_-_Climatización2"/>
      <sheetName val="Encofrado_BVR_Unispan6"/>
      <sheetName val="Metrados_Fabricacion4"/>
      <sheetName val="Payment_Analysis4"/>
      <sheetName val="DISTR_MANT_ELECTRICA4"/>
      <sheetName val="Electricidad_-_Climatización4"/>
      <sheetName val="Sol.Val"/>
      <sheetName val="Res.Val"/>
      <sheetName val="OBRAS PROV. Y PRELIM."/>
      <sheetName val="EST ESCALERAS"/>
      <sheetName val="PC-19053 RP PURUCHUCO"/>
      <sheetName val="Arquitectura"/>
      <sheetName val="Estructuras"/>
      <sheetName val="IIEE BT"/>
      <sheetName val="IIEE MT"/>
      <sheetName val="IISS"/>
      <sheetName val="Mód_TP"/>
      <sheetName val="Datos_y_resumen"/>
      <sheetName val="COEF. C"/>
      <sheetName val="CIERRE"/>
      <sheetName val="Avances Físicos PDT"/>
      <sheetName val="DOBLE H1-Z4"/>
      <sheetName val="Param"/>
      <sheetName val="Conting"/>
      <sheetName val="LaborFlow"/>
      <sheetName val="GENERAL"/>
      <sheetName val="RO"/>
      <sheetName val="MUROS DE CONCRETO ASCENSOR"/>
      <sheetName val="LOSAS ASCENSORES"/>
      <sheetName val="HISTORICO"/>
      <sheetName val="FALSA ZAPATA CISTERNA"/>
      <sheetName val="SOLADOS TANQUE DE GAS"/>
      <sheetName val="CERCO CORTE 26"/>
      <sheetName val="ACERO TRAMO 7-CERCO PERIMETRICO"/>
      <sheetName val="SOLADO M. C "/>
      <sheetName val="M.C CONTRAFUERTE"/>
      <sheetName val="DEDUCCIONES"/>
      <sheetName val="ADICIONALES"/>
      <sheetName val="RESUMEN METRADOS"/>
      <sheetName val="PLANILLAS"/>
      <sheetName val="MATERIALES"/>
      <sheetName val="SUSTENTO BLOCK 04 "/>
      <sheetName val="PEDESTALES Y CAPITEL"/>
      <sheetName val="MUROS DE CONCRETO"/>
      <sheetName val="MUROS DE CONTENCION"/>
      <sheetName val="POZO SUMIDERO"/>
      <sheetName val="CERCO P."/>
      <sheetName val="LUNES 12"/>
      <sheetName val="METRADOS 12"/>
      <sheetName val="MARTES 13"/>
      <sheetName val="MIERCOLES 07"/>
      <sheetName val="METRADOS 07"/>
      <sheetName val="JUEVES 08"/>
      <sheetName val="METRADOS 08"/>
      <sheetName val="VIERNES 09"/>
      <sheetName val="METRADOS 09"/>
      <sheetName val="SABADO 10"/>
      <sheetName val="METRADOS 10"/>
      <sheetName val="METRADO 13"/>
      <sheetName val="MIERCOLES 14"/>
      <sheetName val="METRADOS 14"/>
      <sheetName val="JUEVES 15 "/>
      <sheetName val="METRADO 15"/>
      <sheetName val="VIERNES 16"/>
      <sheetName val="METRADOS 16"/>
      <sheetName val="SABADO 17"/>
      <sheetName val="METRADOS 17"/>
      <sheetName val="VALORIZACION CONTRATO"/>
      <sheetName val="JUEVES 25"/>
      <sheetName val="METRADOS 25"/>
      <sheetName val="VIERNES 26"/>
      <sheetName val="METRADOS 26"/>
      <sheetName val="SABADO 27"/>
      <sheetName val="METRADOS 27"/>
      <sheetName val="MUROS_DE_CONCRETO_ASCENSOR"/>
      <sheetName val="LOSAS_ASCENSORES"/>
      <sheetName val="FALSA_ZAPATA_CISTERNA"/>
      <sheetName val="SOLADOS_TANQUE_DE_GAS"/>
      <sheetName val="CERCO_CORTE_26"/>
      <sheetName val="ACERO_TRAMO_7-CERCO_PERIMETRICO"/>
      <sheetName val="SOLADO_M__C_"/>
      <sheetName val="M_C_CONTRAFUERTE"/>
      <sheetName val="RESUMEN_METRADOS"/>
      <sheetName val="SUSTENTO_BLOCK_04_"/>
      <sheetName val="PEDESTALES_Y_CAPITEL"/>
      <sheetName val="MUROS_DE_CONCRETO"/>
      <sheetName val="MUROS_DE_CONTENCION"/>
      <sheetName val="POZO_SUMIDERO"/>
      <sheetName val="CERCO_P_"/>
      <sheetName val="LUNES_12"/>
      <sheetName val="METRADOS_12"/>
      <sheetName val="MARTES_13"/>
      <sheetName val="MIERCOLES_07"/>
      <sheetName val="METRADOS_07"/>
      <sheetName val="JUEVES_08"/>
      <sheetName val="METRADOS_08"/>
      <sheetName val="VIERNES_09"/>
      <sheetName val="METRADOS_09"/>
      <sheetName val="SABADO_10"/>
      <sheetName val="METRADOS_10"/>
      <sheetName val="METRADO_13"/>
      <sheetName val="MIERCOLES_14"/>
      <sheetName val="METRADOS_14"/>
      <sheetName val="JUEVES_15_"/>
      <sheetName val="METRADO_15"/>
      <sheetName val="VIERNES_16"/>
      <sheetName val="METRADOS_16"/>
      <sheetName val="SABADO_17"/>
      <sheetName val="METRADOS_17"/>
      <sheetName val="VALORIZACION_CONTRATO"/>
      <sheetName val="JUEVES_25"/>
      <sheetName val="METRADOS_25"/>
      <sheetName val="VIERNES_26"/>
      <sheetName val="METRADOS_26"/>
      <sheetName val="SABADO_27"/>
      <sheetName val="METRADOS_27"/>
      <sheetName val="codigos de producto"/>
      <sheetName val="#¡REF"/>
      <sheetName val="Encofrado_BVR_Unispan7"/>
      <sheetName val="Metrados_Fabricacion5"/>
      <sheetName val="Payment_Analysis5"/>
      <sheetName val="DISTR_MANT_ELECTRICA5"/>
      <sheetName val="ÁREA_DE_DESPACHO10"/>
      <sheetName val="OFICINA_INSPECTORES10"/>
      <sheetName val="CONTROL_ROOM10"/>
      <sheetName val="PRECIOS_MATERIALES10"/>
      <sheetName val="Encofrado_BVR_Unispan10"/>
      <sheetName val="Metrados_Fabricacion8"/>
      <sheetName val="Payment_Analysis8"/>
      <sheetName val="DISTR_MANT_ELECTRICA8"/>
      <sheetName val="Electricidad_-_Climatización7"/>
      <sheetName val="Encofrado_BVR_Unispan8"/>
      <sheetName val="Metrados_Fabricacion6"/>
      <sheetName val="Payment_Analysis6"/>
      <sheetName val="DISTR_MANT_ELECTRICA6"/>
      <sheetName val="Electricidad_-_Climatización5"/>
      <sheetName val="Encofrado_BVR_Unispan9"/>
      <sheetName val="Metrados_Fabricacion7"/>
      <sheetName val="Payment_Analysis7"/>
      <sheetName val="DISTR_MANT_ELECTRICA7"/>
      <sheetName val="Electricidad_-_Climatización6"/>
      <sheetName val="ÁREA_DE_DESPACHO11"/>
      <sheetName val="OFICINA_INSPECTORES11"/>
      <sheetName val="CONTROL_ROOM11"/>
      <sheetName val="PRECIOS_MATERIALES11"/>
      <sheetName val="Encofrado_BVR_Unispan11"/>
      <sheetName val="Metrados_Fabricacion9"/>
      <sheetName val="Payment_Analysis9"/>
      <sheetName val="DISTR_MANT_ELECTRICA9"/>
      <sheetName val="Electricidad_-_Climatización8"/>
      <sheetName val="Hoja de Recursos"/>
      <sheetName val="Provisionales "/>
      <sheetName val="tiraje mix"/>
      <sheetName val="VALORIZACIÓN 10"/>
      <sheetName val="ÁREA_DE_DESPACHO12"/>
      <sheetName val="OFICINA_INSPECTORES12"/>
      <sheetName val="CONTROL_ROOM12"/>
      <sheetName val="PRECIOS_MATERIALES12"/>
      <sheetName val="Encofrado_BVR_Unispan12"/>
      <sheetName val="Metrados_Fabricacion10"/>
      <sheetName val="Payment_Analysis10"/>
      <sheetName val="DISTR_MANT_ELECTRICA10"/>
      <sheetName val="Electricidad_-_Climatización9"/>
      <sheetName val="Mód_TP1"/>
      <sheetName val="Datos_y_resumen1"/>
      <sheetName val="Sol_Val"/>
      <sheetName val="Res_Val"/>
      <sheetName val="OBRAS_PROV__Y_PRELIM_"/>
      <sheetName val="EST_ESCALERAS"/>
      <sheetName val="PC-19053_RP_PURUCHUCO"/>
      <sheetName val="VALORIZACIÓN_10"/>
      <sheetName val="COEF__C"/>
      <sheetName val="IIEE_BT"/>
      <sheetName val="IIEE_MT"/>
      <sheetName val="Avances_Físicos_PDT"/>
      <sheetName val="DOBLE_H1-Z4"/>
      <sheetName val="Hoja_de_Recursos"/>
      <sheetName val="Provisionales_"/>
      <sheetName val="CBV 2001"/>
      <sheetName val="FASES"/>
      <sheetName val="Model"/>
      <sheetName val="DATM"/>
      <sheetName val="puni"/>
      <sheetName val="TITULO"/>
      <sheetName val="CONTRATO"/>
      <sheetName val="VALORIZACION TOTAL"/>
      <sheetName val="TAREO VS VAL"/>
      <sheetName val="ESP.TEC"/>
      <sheetName val="MOV. ALMACEN"/>
      <sheetName val="PANEL FOTOG."/>
      <sheetName val="COSTO PARTIDA"/>
      <sheetName val="METRADO 2° Nivel"/>
      <sheetName val="VALORIZACION_TOTAL"/>
      <sheetName val="TAREO_VS_VAL"/>
      <sheetName val="ESP_TEC"/>
      <sheetName val="MOV__ALMACEN"/>
      <sheetName val="PANEL_FOTOG_"/>
      <sheetName val="COSTO_PARTIDA"/>
      <sheetName val="METRADO_2°_Nivel"/>
      <sheetName val="7422cw00"/>
      <sheetName val="ÁREA_DE_DESPACHO13"/>
      <sheetName val="OFICINA_INSPECTORES13"/>
      <sheetName val="CONTROL_ROOM13"/>
      <sheetName val="PRECIOS_MATERIALES13"/>
      <sheetName val="Encofrado_BVR_Unispan13"/>
      <sheetName val="Metrados_Fabricacion11"/>
      <sheetName val="Payment_Analysis11"/>
      <sheetName val="DISTR_MANT_ELECTRICA11"/>
      <sheetName val="Electricidad_-_Climatización10"/>
      <sheetName val="Mód_TP2"/>
      <sheetName val="Datos_y_resumen2"/>
      <sheetName val="IIEE_BT1"/>
      <sheetName val="IIEE_MT1"/>
      <sheetName val="COEF__C1"/>
      <sheetName val="Avances_Físicos_PDT1"/>
      <sheetName val="DOBLE_H1-Z41"/>
      <sheetName val="Sol_Val1"/>
      <sheetName val="Res_Val1"/>
      <sheetName val="OBRAS_PROV__Y_PRELIM_1"/>
      <sheetName val="EST_ESCALERAS1"/>
      <sheetName val="PC-19053_RP_PURUCHUCO1"/>
      <sheetName val="MUROS_DE_CONCRETO_ASCENSOR1"/>
      <sheetName val="LOSAS_ASCENSORES1"/>
      <sheetName val="FALSA_ZAPATA_CISTERNA1"/>
      <sheetName val="SOLADOS_TANQUE_DE_GAS1"/>
      <sheetName val="CERCO_CORTE_261"/>
      <sheetName val="ACERO_TRAMO_7-CERCO_PERIMETRIC1"/>
      <sheetName val="SOLADO_M__C_1"/>
      <sheetName val="M_C_CONTRAFUERTE1"/>
      <sheetName val="RESUMEN_METRADOS1"/>
      <sheetName val="SUSTENTO_BLOCK_04_1"/>
      <sheetName val="PEDESTALES_Y_CAPITEL1"/>
      <sheetName val="MUROS_DE_CONCRETO1"/>
      <sheetName val="MUROS_DE_CONTENCION1"/>
      <sheetName val="POZO_SUMIDERO1"/>
      <sheetName val="CERCO_P_1"/>
      <sheetName val="LUNES_121"/>
      <sheetName val="METRADOS_121"/>
      <sheetName val="MARTES_131"/>
      <sheetName val="MIERCOLES_071"/>
      <sheetName val="METRADOS_071"/>
      <sheetName val="JUEVES_081"/>
      <sheetName val="METRADOS_081"/>
      <sheetName val="VIERNES_091"/>
      <sheetName val="METRADOS_091"/>
      <sheetName val="SABADO_101"/>
      <sheetName val="METRADOS_101"/>
      <sheetName val="METRADO_131"/>
      <sheetName val="MIERCOLES_141"/>
      <sheetName val="METRADOS_141"/>
      <sheetName val="JUEVES_15_1"/>
      <sheetName val="METRADO_151"/>
      <sheetName val="VIERNES_161"/>
      <sheetName val="METRADOS_161"/>
      <sheetName val="SABADO_171"/>
      <sheetName val="METRADOS_171"/>
      <sheetName val="VALORIZACION_CONTRATO1"/>
      <sheetName val="JUEVES_251"/>
      <sheetName val="METRADOS_251"/>
      <sheetName val="VIERNES_261"/>
      <sheetName val="METRADOS_261"/>
      <sheetName val="SABADO_271"/>
      <sheetName val="METRADOS_271"/>
      <sheetName val="codigos_de_producto"/>
      <sheetName val="Hoja_de_Recursos1"/>
      <sheetName val="Provisionales_1"/>
      <sheetName val="tiraje_mix"/>
      <sheetName val="VALORIZACIÓN_101"/>
      <sheetName val="VALORIZACION_TOTAL1"/>
      <sheetName val="TAREO_VS_VAL1"/>
      <sheetName val="ESP_TEC1"/>
      <sheetName val="MOV__ALMACEN1"/>
      <sheetName val="PANEL_FOTOG_1"/>
      <sheetName val="COSTO_PARTIDA1"/>
      <sheetName val="METRADO_2°_Nivel1"/>
      <sheetName val="CBV_2001"/>
      <sheetName val="BD"/>
      <sheetName val="MP"/>
    </sheetNames>
    <sheetDataSet>
      <sheetData sheetId="0">
        <row r="22">
          <cell r="C22">
            <v>3.6</v>
          </cell>
        </row>
      </sheetData>
      <sheetData sheetId="1">
        <row r="22">
          <cell r="C22">
            <v>3.6</v>
          </cell>
        </row>
      </sheetData>
      <sheetData sheetId="2">
        <row r="22">
          <cell r="C22">
            <v>3.6</v>
          </cell>
        </row>
      </sheetData>
      <sheetData sheetId="3">
        <row r="22">
          <cell r="C22">
            <v>3.6</v>
          </cell>
        </row>
      </sheetData>
      <sheetData sheetId="4">
        <row r="22">
          <cell r="C22">
            <v>3.6</v>
          </cell>
        </row>
      </sheetData>
      <sheetData sheetId="5">
        <row r="22">
          <cell r="C22">
            <v>3.6</v>
          </cell>
        </row>
      </sheetData>
      <sheetData sheetId="6">
        <row r="22">
          <cell r="C22">
            <v>3.6</v>
          </cell>
        </row>
      </sheetData>
      <sheetData sheetId="7"/>
      <sheetData sheetId="8">
        <row r="22">
          <cell r="C22">
            <v>3.6</v>
          </cell>
        </row>
      </sheetData>
      <sheetData sheetId="9">
        <row r="22">
          <cell r="C22">
            <v>3.6</v>
          </cell>
        </row>
      </sheetData>
      <sheetData sheetId="10">
        <row r="22">
          <cell r="C22">
            <v>3.6</v>
          </cell>
        </row>
      </sheetData>
      <sheetData sheetId="11" refreshError="1">
        <row r="22">
          <cell r="C22">
            <v>3.6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>
        <row r="22">
          <cell r="C22">
            <v>3.6</v>
          </cell>
        </row>
      </sheetData>
      <sheetData sheetId="94"/>
      <sheetData sheetId="95"/>
      <sheetData sheetId="96">
        <row r="22">
          <cell r="C22">
            <v>3.6</v>
          </cell>
        </row>
      </sheetData>
      <sheetData sheetId="97"/>
      <sheetData sheetId="98">
        <row r="22">
          <cell r="C22">
            <v>3.6</v>
          </cell>
        </row>
      </sheetData>
      <sheetData sheetId="99">
        <row r="22">
          <cell r="C22">
            <v>3.6</v>
          </cell>
        </row>
      </sheetData>
      <sheetData sheetId="100">
        <row r="22">
          <cell r="C22">
            <v>3.6</v>
          </cell>
        </row>
      </sheetData>
      <sheetData sheetId="101"/>
      <sheetData sheetId="102">
        <row r="22">
          <cell r="C22">
            <v>3.6</v>
          </cell>
        </row>
      </sheetData>
      <sheetData sheetId="103">
        <row r="22">
          <cell r="C22">
            <v>3.6</v>
          </cell>
        </row>
      </sheetData>
      <sheetData sheetId="104"/>
      <sheetData sheetId="105"/>
      <sheetData sheetId="106">
        <row r="22">
          <cell r="C22">
            <v>3.6</v>
          </cell>
        </row>
      </sheetData>
      <sheetData sheetId="107">
        <row r="22">
          <cell r="C22">
            <v>3.6</v>
          </cell>
        </row>
      </sheetData>
      <sheetData sheetId="108">
        <row r="22">
          <cell r="C22">
            <v>3.6</v>
          </cell>
        </row>
      </sheetData>
      <sheetData sheetId="109"/>
      <sheetData sheetId="110">
        <row r="22">
          <cell r="C22">
            <v>3.6</v>
          </cell>
        </row>
      </sheetData>
      <sheetData sheetId="111">
        <row r="22">
          <cell r="C22">
            <v>0</v>
          </cell>
        </row>
      </sheetData>
      <sheetData sheetId="112"/>
      <sheetData sheetId="113">
        <row r="22">
          <cell r="C22">
            <v>0</v>
          </cell>
        </row>
      </sheetData>
      <sheetData sheetId="114"/>
      <sheetData sheetId="115"/>
      <sheetData sheetId="116"/>
      <sheetData sheetId="117">
        <row r="22">
          <cell r="C22">
            <v>0</v>
          </cell>
        </row>
      </sheetData>
      <sheetData sheetId="118"/>
      <sheetData sheetId="119"/>
      <sheetData sheetId="120">
        <row r="22">
          <cell r="C22" t="str">
            <v>und</v>
          </cell>
        </row>
      </sheetData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22">
          <cell r="C22" t="str">
            <v>PLATEA DE CIMENTACION</v>
          </cell>
        </row>
      </sheetData>
      <sheetData sheetId="153">
        <row r="22">
          <cell r="C22" t="str">
            <v>PLATEA DE CIMENTACION</v>
          </cell>
        </row>
      </sheetData>
      <sheetData sheetId="154"/>
      <sheetData sheetId="155"/>
      <sheetData sheetId="156"/>
      <sheetData sheetId="157"/>
      <sheetData sheetId="158"/>
      <sheetData sheetId="159"/>
      <sheetData sheetId="160"/>
      <sheetData sheetId="161">
        <row r="22">
          <cell r="C22" t="str">
            <v>PLATEA DE CIMENTACION</v>
          </cell>
        </row>
      </sheetData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>
        <row r="22">
          <cell r="C22" t="str">
            <v>PLATEA DE CIMENTACION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>
        <row r="22">
          <cell r="C22">
            <v>3.6</v>
          </cell>
        </row>
      </sheetData>
      <sheetData sheetId="224"/>
      <sheetData sheetId="225">
        <row r="22">
          <cell r="C22">
            <v>3.6</v>
          </cell>
        </row>
      </sheetData>
      <sheetData sheetId="226">
        <row r="22">
          <cell r="C22">
            <v>3.6</v>
          </cell>
        </row>
      </sheetData>
      <sheetData sheetId="227"/>
      <sheetData sheetId="228"/>
      <sheetData sheetId="229">
        <row r="22">
          <cell r="C22">
            <v>3.6</v>
          </cell>
        </row>
      </sheetData>
      <sheetData sheetId="230">
        <row r="22">
          <cell r="C22">
            <v>3.6</v>
          </cell>
        </row>
      </sheetData>
      <sheetData sheetId="231">
        <row r="22">
          <cell r="C22">
            <v>3.6</v>
          </cell>
        </row>
      </sheetData>
      <sheetData sheetId="232"/>
      <sheetData sheetId="233"/>
      <sheetData sheetId="234">
        <row r="22">
          <cell r="C22">
            <v>0</v>
          </cell>
        </row>
      </sheetData>
      <sheetData sheetId="235"/>
      <sheetData sheetId="236"/>
      <sheetData sheetId="237">
        <row r="22">
          <cell r="C22">
            <v>3.6</v>
          </cell>
        </row>
      </sheetData>
      <sheetData sheetId="238">
        <row r="22">
          <cell r="C22">
            <v>3.6</v>
          </cell>
        </row>
      </sheetData>
      <sheetData sheetId="239"/>
      <sheetData sheetId="240"/>
      <sheetData sheetId="241"/>
      <sheetData sheetId="242">
        <row r="22">
          <cell r="C22">
            <v>0</v>
          </cell>
        </row>
      </sheetData>
      <sheetData sheetId="243">
        <row r="22">
          <cell r="C22" t="str">
            <v>PLATEA DE CIMENTACION</v>
          </cell>
        </row>
      </sheetData>
      <sheetData sheetId="244"/>
      <sheetData sheetId="245"/>
      <sheetData sheetId="246"/>
      <sheetData sheetId="247"/>
      <sheetData sheetId="248"/>
      <sheetData sheetId="249"/>
      <sheetData sheetId="250">
        <row r="22">
          <cell r="C22">
            <v>0</v>
          </cell>
        </row>
      </sheetData>
      <sheetData sheetId="251">
        <row r="22">
          <cell r="C22">
            <v>0</v>
          </cell>
        </row>
      </sheetData>
      <sheetData sheetId="252"/>
      <sheetData sheetId="253"/>
      <sheetData sheetId="254"/>
      <sheetData sheetId="255">
        <row r="22">
          <cell r="C22">
            <v>0</v>
          </cell>
        </row>
      </sheetData>
      <sheetData sheetId="256"/>
      <sheetData sheetId="257" refreshError="1"/>
      <sheetData sheetId="258" refreshError="1"/>
      <sheetData sheetId="259"/>
      <sheetData sheetId="260">
        <row r="22">
          <cell r="C22">
            <v>3.6</v>
          </cell>
        </row>
      </sheetData>
      <sheetData sheetId="261">
        <row r="22">
          <cell r="C22">
            <v>3.6</v>
          </cell>
        </row>
      </sheetData>
      <sheetData sheetId="262">
        <row r="22">
          <cell r="C22">
            <v>3.6</v>
          </cell>
        </row>
      </sheetData>
      <sheetData sheetId="263"/>
      <sheetData sheetId="264"/>
      <sheetData sheetId="265"/>
      <sheetData sheetId="266"/>
      <sheetData sheetId="267"/>
      <sheetData sheetId="268"/>
      <sheetData sheetId="269"/>
      <sheetData sheetId="270">
        <row r="22">
          <cell r="C22">
            <v>0</v>
          </cell>
        </row>
      </sheetData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>
        <row r="22">
          <cell r="C22">
            <v>0</v>
          </cell>
        </row>
      </sheetData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/>
      <sheetData sheetId="306"/>
      <sheetData sheetId="307"/>
      <sheetData sheetId="308">
        <row r="22">
          <cell r="C22">
            <v>3.6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Flujo"/>
      <sheetName val="F. Polinomica"/>
      <sheetName val="Fases"/>
      <sheetName val="RECURSOS-IMPRESION"/>
      <sheetName val="Prog-Fases"/>
      <sheetName val="Hoja1"/>
      <sheetName val="Programa Seguro"/>
      <sheetName val="Recursos"/>
      <sheetName val="Recursos-MT"/>
      <sheetName val="Recursos-MO"/>
      <sheetName val="Recursos-SC"/>
      <sheetName val="Recursos-EQ"/>
      <sheetName val="Recursos-GG"/>
      <sheetName val="Cuadro Subcontratos"/>
      <sheetName val="Cuadro Subcontratos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O1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CEA 8pisos"/>
      <sheetName val="ACUs"/>
      <sheetName val="PRECIOS "/>
      <sheetName val="ACUprado"/>
      <sheetName val="PRECIOSprado "/>
      <sheetName val="TDOPPSTOprado"/>
      <sheetName val="Resumen 5p"/>
      <sheetName val="Resumen 8p"/>
      <sheetName val="Indirectos2"/>
      <sheetName val="Resumen Total"/>
      <sheetName val="Indirectos1"/>
      <sheetName val="AreaTech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8">
          <cell r="G8">
            <v>8262.2448000000004</v>
          </cell>
        </row>
        <row r="16">
          <cell r="G16">
            <v>213.82859999999999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ESIÓN 2003"/>
      <sheetName val="RESUMEN TARIFAS"/>
      <sheetName val="CBV 2001"/>
      <sheetName val="PRECIOS MATERIALES"/>
      <sheetName val="POSESIÓN_2003"/>
      <sheetName val="RESUMEN_TARIFAS"/>
      <sheetName val="POSESIÓN_20031"/>
      <sheetName val="RESUMEN_TARIFAS1"/>
      <sheetName val="Campaña Publicitaria"/>
      <sheetName val="Ventas Caídas"/>
      <sheetName val="GyP"/>
      <sheetName val="Gan y Perd"/>
      <sheetName val="Ingresos"/>
      <sheetName val="Hoja2"/>
      <sheetName val="DPTOS"/>
      <sheetName val="ESTAC"/>
      <sheetName val="DEP"/>
      <sheetName val="COMISIONES"/>
      <sheetName val="Egresos 2016"/>
      <sheetName val="Egresos 2017"/>
      <sheetName val="Egresos 2018"/>
      <sheetName val="Egresos 2019"/>
      <sheetName val="Graficos"/>
      <sheetName val="POSESIÓN_20034"/>
      <sheetName val="RESUMEN_TARIFAS4"/>
      <sheetName val="POSESIÓN_20032"/>
      <sheetName val="RESUMEN_TARIFAS2"/>
      <sheetName val="POSESIÓN_20033"/>
      <sheetName val="RESUMEN_TARIFAS3"/>
      <sheetName val="POSESIÓN_20038"/>
      <sheetName val="RESUMEN_TARIFAS8"/>
      <sheetName val="POSESIÓN_20035"/>
      <sheetName val="RESUMEN_TARIFAS5"/>
      <sheetName val="POSESIÓN_20036"/>
      <sheetName val="RESUMEN_TARIFAS6"/>
      <sheetName val="POSESIÓN_20037"/>
      <sheetName val="RESUMEN_TARIFAS7"/>
      <sheetName val="POSESIÓN_20039"/>
      <sheetName val="RESUMEN_TARIFAS9"/>
      <sheetName val="Listado D"/>
      <sheetName val="Listado E"/>
      <sheetName val="Mat. Elec."/>
      <sheetName val="POSESIÓN"/>
      <sheetName val="Hoja4"/>
      <sheetName val="Coating"/>
      <sheetName val="VAL "/>
      <sheetName val="CBV_2001"/>
      <sheetName val="PRECIOS_MATERIALES"/>
      <sheetName val="Imprimacion_Planilla"/>
      <sheetName val="Model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DATOS"/>
      <sheetName val="techadas"/>
      <sheetName val="CARP JUZGAMIEN"/>
      <sheetName val="CARP ADM"/>
      <sheetName val="CARP VIVIENDA"/>
      <sheetName val="CARPINTERIA guardi ext"/>
      <sheetName val="pisos"/>
      <sheetName val="Base"/>
      <sheetName val="COBERTURAS"/>
      <sheetName val="APARATOS"/>
      <sheetName val="MUROS"/>
      <sheetName val="ESCALERAS"/>
      <sheetName val="VARIOS"/>
    </sheetNames>
    <sheetDataSet>
      <sheetData sheetId="0" refreshError="1"/>
      <sheetData sheetId="1" refreshError="1">
        <row r="10">
          <cell r="A10" t="str">
            <v>V1</v>
          </cell>
          <cell r="B10" t="str">
            <v>V</v>
          </cell>
          <cell r="D10">
            <v>0.59</v>
          </cell>
          <cell r="E10">
            <v>0.99</v>
          </cell>
          <cell r="F10">
            <v>0.58409999999999995</v>
          </cell>
        </row>
        <row r="11">
          <cell r="A11" t="str">
            <v>V1.1</v>
          </cell>
          <cell r="B11" t="str">
            <v>V</v>
          </cell>
        </row>
        <row r="12">
          <cell r="A12" t="str">
            <v>V2.1</v>
          </cell>
          <cell r="B12" t="str">
            <v>V</v>
          </cell>
          <cell r="D12">
            <v>0.99</v>
          </cell>
          <cell r="E12">
            <v>0.99</v>
          </cell>
          <cell r="F12">
            <v>0.98009999999999997</v>
          </cell>
        </row>
        <row r="13">
          <cell r="A13" t="str">
            <v>V2.2</v>
          </cell>
          <cell r="B13" t="str">
            <v>V</v>
          </cell>
          <cell r="D13">
            <v>0.99</v>
          </cell>
          <cell r="E13">
            <v>0.99</v>
          </cell>
          <cell r="F13">
            <v>0.98009999999999997</v>
          </cell>
        </row>
        <row r="14">
          <cell r="A14" t="str">
            <v>V2.3</v>
          </cell>
          <cell r="B14" t="str">
            <v>V</v>
          </cell>
          <cell r="D14">
            <v>0.99</v>
          </cell>
          <cell r="E14">
            <v>0.99</v>
          </cell>
          <cell r="F14">
            <v>0.98009999999999997</v>
          </cell>
        </row>
        <row r="15">
          <cell r="A15" t="str">
            <v>V3.1</v>
          </cell>
          <cell r="B15" t="str">
            <v>V</v>
          </cell>
          <cell r="D15">
            <v>0.59</v>
          </cell>
          <cell r="E15">
            <v>0.59</v>
          </cell>
          <cell r="F15">
            <v>0.34809999999999997</v>
          </cell>
        </row>
        <row r="16">
          <cell r="A16" t="str">
            <v>V3.2</v>
          </cell>
          <cell r="B16" t="str">
            <v>V</v>
          </cell>
          <cell r="D16">
            <v>0.59</v>
          </cell>
          <cell r="E16">
            <v>0.59</v>
          </cell>
          <cell r="F16">
            <v>0.34809999999999997</v>
          </cell>
        </row>
        <row r="17">
          <cell r="A17" t="str">
            <v>V4.1</v>
          </cell>
          <cell r="B17" t="str">
            <v>V</v>
          </cell>
          <cell r="D17">
            <v>0.39</v>
          </cell>
          <cell r="E17">
            <v>0.39</v>
          </cell>
          <cell r="F17">
            <v>0.15210000000000001</v>
          </cell>
        </row>
        <row r="18">
          <cell r="A18" t="str">
            <v>V4.2</v>
          </cell>
          <cell r="B18" t="str">
            <v>V</v>
          </cell>
          <cell r="D18">
            <v>0.39</v>
          </cell>
          <cell r="E18">
            <v>0.39</v>
          </cell>
          <cell r="F18">
            <v>0.15210000000000001</v>
          </cell>
        </row>
        <row r="19">
          <cell r="A19" t="str">
            <v>V5.1</v>
          </cell>
          <cell r="B19" t="str">
            <v>V</v>
          </cell>
          <cell r="D19">
            <v>0.99</v>
          </cell>
          <cell r="E19">
            <v>0.99</v>
          </cell>
          <cell r="F19">
            <v>0.98009999999999997</v>
          </cell>
        </row>
        <row r="20">
          <cell r="A20" t="str">
            <v>V5.2</v>
          </cell>
          <cell r="B20" t="str">
            <v>V</v>
          </cell>
          <cell r="D20">
            <v>0.99</v>
          </cell>
          <cell r="E20">
            <v>0.99</v>
          </cell>
          <cell r="F20">
            <v>0.98009999999999997</v>
          </cell>
        </row>
        <row r="21">
          <cell r="A21" t="str">
            <v>V5.3</v>
          </cell>
          <cell r="B21" t="str">
            <v>V</v>
          </cell>
          <cell r="D21">
            <v>3.39</v>
          </cell>
          <cell r="E21">
            <v>2.2000000000000002</v>
          </cell>
          <cell r="F21">
            <v>7.4580000000000011</v>
          </cell>
        </row>
        <row r="22">
          <cell r="A22" t="str">
            <v>V6</v>
          </cell>
          <cell r="B22" t="str">
            <v>V</v>
          </cell>
          <cell r="D22">
            <v>0.59</v>
          </cell>
          <cell r="E22">
            <v>0.59</v>
          </cell>
          <cell r="F22">
            <v>0.34809999999999997</v>
          </cell>
        </row>
        <row r="23">
          <cell r="A23" t="str">
            <v>V7</v>
          </cell>
          <cell r="B23" t="str">
            <v>V</v>
          </cell>
          <cell r="D23">
            <v>0.99</v>
          </cell>
          <cell r="E23">
            <v>2.2000000000000002</v>
          </cell>
          <cell r="F23">
            <v>2.1779999999999999</v>
          </cell>
        </row>
        <row r="24">
          <cell r="A24" t="str">
            <v>V8</v>
          </cell>
          <cell r="B24" t="str">
            <v>V</v>
          </cell>
          <cell r="D24">
            <v>2.99</v>
          </cell>
          <cell r="E24">
            <v>1.19</v>
          </cell>
          <cell r="F24">
            <v>3.5581</v>
          </cell>
        </row>
        <row r="25">
          <cell r="F25">
            <v>0</v>
          </cell>
        </row>
        <row r="26">
          <cell r="A26" t="str">
            <v>R1.1</v>
          </cell>
          <cell r="B26" t="str">
            <v>P</v>
          </cell>
          <cell r="D26">
            <v>2.6</v>
          </cell>
          <cell r="E26">
            <v>2.6</v>
          </cell>
          <cell r="F26">
            <v>6.7600000000000007</v>
          </cell>
        </row>
        <row r="27">
          <cell r="A27" t="str">
            <v>R1.2</v>
          </cell>
          <cell r="B27" t="str">
            <v>P</v>
          </cell>
          <cell r="D27">
            <v>2.6</v>
          </cell>
          <cell r="E27">
            <v>2.6</v>
          </cell>
          <cell r="F27">
            <v>6.7600000000000007</v>
          </cell>
        </row>
        <row r="28">
          <cell r="A28" t="str">
            <v>R1.3</v>
          </cell>
          <cell r="B28" t="str">
            <v>P</v>
          </cell>
          <cell r="D28">
            <v>3.21</v>
          </cell>
          <cell r="E28">
            <v>2.6</v>
          </cell>
          <cell r="F28">
            <v>8.3460000000000001</v>
          </cell>
        </row>
        <row r="29">
          <cell r="A29" t="str">
            <v>R1.4</v>
          </cell>
          <cell r="B29" t="str">
            <v>P</v>
          </cell>
          <cell r="D29">
            <v>1.41</v>
          </cell>
          <cell r="E29">
            <v>2.6</v>
          </cell>
          <cell r="F29">
            <v>3.6659999999999999</v>
          </cell>
        </row>
        <row r="30">
          <cell r="A30" t="str">
            <v>R1.5</v>
          </cell>
          <cell r="B30" t="str">
            <v>P</v>
          </cell>
          <cell r="D30">
            <v>2.0099999999999998</v>
          </cell>
          <cell r="E30">
            <v>2.8</v>
          </cell>
          <cell r="F30">
            <v>5.6279999999999992</v>
          </cell>
        </row>
        <row r="31">
          <cell r="A31" t="str">
            <v>R1.6</v>
          </cell>
          <cell r="B31" t="str">
            <v>P</v>
          </cell>
          <cell r="D31">
            <v>6.3049999999999997</v>
          </cell>
          <cell r="E31">
            <v>2.8</v>
          </cell>
          <cell r="F31">
            <v>17.653999999999996</v>
          </cell>
        </row>
        <row r="32">
          <cell r="A32" t="str">
            <v>R1.7</v>
          </cell>
          <cell r="B32" t="str">
            <v>P</v>
          </cell>
          <cell r="D32">
            <v>1</v>
          </cell>
          <cell r="E32">
            <v>2.8</v>
          </cell>
          <cell r="F32">
            <v>2.8</v>
          </cell>
        </row>
        <row r="33">
          <cell r="A33" t="str">
            <v>R1.8</v>
          </cell>
          <cell r="B33" t="str">
            <v>P</v>
          </cell>
          <cell r="D33">
            <v>1.61</v>
          </cell>
          <cell r="E33">
            <v>2.8</v>
          </cell>
          <cell r="F33">
            <v>4.508</v>
          </cell>
        </row>
        <row r="34">
          <cell r="A34" t="str">
            <v>R1.9</v>
          </cell>
          <cell r="B34" t="str">
            <v>P</v>
          </cell>
          <cell r="D34">
            <v>1.81</v>
          </cell>
          <cell r="E34">
            <v>2.8</v>
          </cell>
          <cell r="F34">
            <v>5.0679999999999996</v>
          </cell>
        </row>
        <row r="35">
          <cell r="A35" t="str">
            <v>R1.10</v>
          </cell>
          <cell r="B35" t="str">
            <v>P</v>
          </cell>
          <cell r="D35">
            <v>1.7</v>
          </cell>
          <cell r="E35">
            <v>2.8</v>
          </cell>
          <cell r="F35">
            <v>4.76</v>
          </cell>
        </row>
        <row r="36">
          <cell r="A36" t="str">
            <v>R1.11</v>
          </cell>
          <cell r="B36" t="str">
            <v>P</v>
          </cell>
          <cell r="D36">
            <v>1.41</v>
          </cell>
          <cell r="E36">
            <v>2.8</v>
          </cell>
          <cell r="F36">
            <v>3.9479999999999995</v>
          </cell>
        </row>
        <row r="37">
          <cell r="A37" t="str">
            <v>R1.12</v>
          </cell>
          <cell r="B37" t="str">
            <v>P</v>
          </cell>
          <cell r="D37">
            <v>1.345</v>
          </cell>
          <cell r="E37">
            <v>2.8</v>
          </cell>
          <cell r="F37">
            <v>3.7659999999999996</v>
          </cell>
        </row>
        <row r="38">
          <cell r="A38" t="str">
            <v>R1.15</v>
          </cell>
          <cell r="B38" t="str">
            <v>P</v>
          </cell>
          <cell r="D38">
            <v>2.21</v>
          </cell>
          <cell r="E38">
            <v>2.6</v>
          </cell>
          <cell r="F38">
            <v>5.7460000000000004</v>
          </cell>
        </row>
        <row r="39">
          <cell r="A39" t="str">
            <v>R1.13</v>
          </cell>
          <cell r="B39" t="str">
            <v>P</v>
          </cell>
          <cell r="D39">
            <v>2.96</v>
          </cell>
          <cell r="E39">
            <v>3.5139999999999998</v>
          </cell>
          <cell r="F39">
            <v>10.401439999999999</v>
          </cell>
        </row>
        <row r="40">
          <cell r="A40" t="str">
            <v>R1.14</v>
          </cell>
          <cell r="B40" t="str">
            <v>P</v>
          </cell>
          <cell r="D40">
            <v>2.1800000000000002</v>
          </cell>
          <cell r="E40">
            <v>3.6749999999999998</v>
          </cell>
          <cell r="F40">
            <v>8.0114999999999998</v>
          </cell>
        </row>
        <row r="41">
          <cell r="A41" t="str">
            <v>R2.1</v>
          </cell>
          <cell r="B41" t="str">
            <v>P</v>
          </cell>
          <cell r="D41">
            <v>1.96</v>
          </cell>
          <cell r="E41">
            <v>2.6</v>
          </cell>
          <cell r="F41">
            <v>5.0960000000000001</v>
          </cell>
        </row>
        <row r="42">
          <cell r="A42" t="str">
            <v>R2.2</v>
          </cell>
          <cell r="B42" t="str">
            <v>P</v>
          </cell>
          <cell r="D42">
            <v>1.96</v>
          </cell>
          <cell r="E42">
            <v>2.2999999999999998</v>
          </cell>
          <cell r="F42">
            <v>4.508</v>
          </cell>
        </row>
        <row r="43">
          <cell r="A43" t="str">
            <v>R2.3</v>
          </cell>
          <cell r="B43" t="str">
            <v>P</v>
          </cell>
          <cell r="D43">
            <v>1.81</v>
          </cell>
          <cell r="E43">
            <v>2.6</v>
          </cell>
          <cell r="F43">
            <v>4.7060000000000004</v>
          </cell>
        </row>
        <row r="46">
          <cell r="A46" t="str">
            <v>PH1.1</v>
          </cell>
          <cell r="B46" t="str">
            <v>P</v>
          </cell>
          <cell r="D46">
            <v>0.9</v>
          </cell>
          <cell r="E46">
            <v>2.04</v>
          </cell>
          <cell r="F46">
            <v>1.8360000000000001</v>
          </cell>
        </row>
        <row r="47">
          <cell r="A47" t="str">
            <v>PH1.2</v>
          </cell>
          <cell r="B47" t="str">
            <v>P</v>
          </cell>
          <cell r="D47">
            <v>1.04</v>
          </cell>
          <cell r="E47">
            <v>2.04</v>
          </cell>
          <cell r="F47">
            <v>2.1215999999999999</v>
          </cell>
        </row>
        <row r="48">
          <cell r="A48" t="str">
            <v>PH2.1</v>
          </cell>
          <cell r="B48" t="str">
            <v>P</v>
          </cell>
          <cell r="D48">
            <v>0.99</v>
          </cell>
          <cell r="E48">
            <v>2.2000000000000002</v>
          </cell>
          <cell r="F48">
            <v>2.1779999999999999</v>
          </cell>
        </row>
        <row r="49">
          <cell r="A49" t="str">
            <v>PH2.2</v>
          </cell>
          <cell r="B49" t="str">
            <v>P</v>
          </cell>
          <cell r="D49">
            <v>0.99</v>
          </cell>
          <cell r="E49">
            <v>2.2000000000000002</v>
          </cell>
          <cell r="F49">
            <v>2.1779999999999999</v>
          </cell>
        </row>
        <row r="50">
          <cell r="A50" t="str">
            <v>PH2.3</v>
          </cell>
          <cell r="B50" t="str">
            <v>P</v>
          </cell>
          <cell r="D50">
            <v>1.19</v>
          </cell>
          <cell r="E50">
            <v>2.2000000000000002</v>
          </cell>
          <cell r="F50">
            <v>2.6179999999999999</v>
          </cell>
        </row>
        <row r="51">
          <cell r="A51" t="str">
            <v>PH3.1</v>
          </cell>
          <cell r="B51" t="str">
            <v>P</v>
          </cell>
          <cell r="D51">
            <v>0.79</v>
          </cell>
          <cell r="E51">
            <v>2.2000000000000002</v>
          </cell>
          <cell r="F51">
            <v>1.7380000000000002</v>
          </cell>
        </row>
        <row r="52">
          <cell r="A52" t="str">
            <v>PH3.2</v>
          </cell>
          <cell r="B52" t="str">
            <v>P</v>
          </cell>
          <cell r="D52">
            <v>0.79</v>
          </cell>
          <cell r="E52">
            <v>2.2000000000000002</v>
          </cell>
          <cell r="F52">
            <v>1.7380000000000002</v>
          </cell>
        </row>
        <row r="53">
          <cell r="A53" t="str">
            <v>PH4.1</v>
          </cell>
          <cell r="B53" t="str">
            <v>P</v>
          </cell>
          <cell r="D53">
            <v>0.99</v>
          </cell>
          <cell r="E53">
            <v>2.2000000000000002</v>
          </cell>
          <cell r="F53">
            <v>2.1779999999999999</v>
          </cell>
        </row>
        <row r="54">
          <cell r="A54" t="str">
            <v>PH4.2</v>
          </cell>
          <cell r="B54" t="str">
            <v>P</v>
          </cell>
          <cell r="D54">
            <v>0.99</v>
          </cell>
          <cell r="E54">
            <v>2.2000000000000002</v>
          </cell>
          <cell r="F54">
            <v>2.1779999999999999</v>
          </cell>
        </row>
        <row r="55">
          <cell r="A55" t="str">
            <v>PH5.1</v>
          </cell>
          <cell r="B55" t="str">
            <v>P</v>
          </cell>
          <cell r="D55">
            <v>0.79</v>
          </cell>
          <cell r="E55">
            <v>2.2000000000000002</v>
          </cell>
          <cell r="F55">
            <v>1.7380000000000002</v>
          </cell>
        </row>
        <row r="56">
          <cell r="A56" t="str">
            <v>PH5.2</v>
          </cell>
          <cell r="B56" t="str">
            <v>P</v>
          </cell>
          <cell r="D56">
            <v>0.79</v>
          </cell>
          <cell r="E56">
            <v>2.2000000000000002</v>
          </cell>
          <cell r="F56">
            <v>1.7380000000000002</v>
          </cell>
        </row>
        <row r="57">
          <cell r="A57" t="str">
            <v>PH6</v>
          </cell>
          <cell r="B57" t="str">
            <v>P</v>
          </cell>
          <cell r="D57">
            <v>0.99</v>
          </cell>
          <cell r="E57">
            <v>1.19</v>
          </cell>
          <cell r="F57">
            <v>1.1780999999999999</v>
          </cell>
        </row>
        <row r="58">
          <cell r="A58" t="str">
            <v>PH7.1</v>
          </cell>
          <cell r="B58" t="str">
            <v>P</v>
          </cell>
          <cell r="D58">
            <v>0.59</v>
          </cell>
          <cell r="E58">
            <v>2</v>
          </cell>
          <cell r="F58">
            <v>1.18</v>
          </cell>
        </row>
        <row r="59">
          <cell r="A59" t="str">
            <v>PH7.2</v>
          </cell>
          <cell r="B59" t="str">
            <v>P</v>
          </cell>
          <cell r="D59">
            <v>0.59</v>
          </cell>
          <cell r="E59">
            <v>1.2</v>
          </cell>
          <cell r="F59">
            <v>0.70799999999999996</v>
          </cell>
        </row>
        <row r="60">
          <cell r="A60" t="str">
            <v>PH8.1</v>
          </cell>
          <cell r="B60" t="str">
            <v>P</v>
          </cell>
          <cell r="D60">
            <v>1.59</v>
          </cell>
          <cell r="E60">
            <v>2.2000000000000002</v>
          </cell>
          <cell r="F60">
            <v>3.4980000000000007</v>
          </cell>
        </row>
        <row r="61">
          <cell r="A61" t="str">
            <v>PH8.2</v>
          </cell>
          <cell r="B61" t="str">
            <v>P</v>
          </cell>
          <cell r="D61">
            <v>1.59</v>
          </cell>
          <cell r="E61">
            <v>2.2000000000000002</v>
          </cell>
          <cell r="F61">
            <v>3.4980000000000007</v>
          </cell>
        </row>
        <row r="62">
          <cell r="A62" t="str">
            <v>PH9.1</v>
          </cell>
          <cell r="B62" t="str">
            <v>P</v>
          </cell>
          <cell r="D62">
            <v>1.59</v>
          </cell>
          <cell r="E62">
            <v>2.2000000000000002</v>
          </cell>
          <cell r="F62">
            <v>3.4980000000000007</v>
          </cell>
        </row>
        <row r="63">
          <cell r="A63" t="str">
            <v>PH9.2</v>
          </cell>
          <cell r="B63" t="str">
            <v>P</v>
          </cell>
          <cell r="D63">
            <v>0.99</v>
          </cell>
          <cell r="E63">
            <v>2.2000000000000002</v>
          </cell>
          <cell r="F63">
            <v>2.1779999999999999</v>
          </cell>
        </row>
        <row r="64">
          <cell r="A64" t="str">
            <v>PH9.3</v>
          </cell>
          <cell r="B64" t="str">
            <v>P</v>
          </cell>
          <cell r="D64">
            <v>2.4</v>
          </cell>
          <cell r="E64">
            <v>2.6</v>
          </cell>
          <cell r="F64">
            <v>6.24</v>
          </cell>
        </row>
        <row r="65">
          <cell r="A65" t="str">
            <v>PH10</v>
          </cell>
          <cell r="B65" t="str">
            <v>P</v>
          </cell>
          <cell r="D65">
            <v>1</v>
          </cell>
          <cell r="E65">
            <v>2.25</v>
          </cell>
          <cell r="F65">
            <v>2.25</v>
          </cell>
        </row>
        <row r="66">
          <cell r="F66">
            <v>0</v>
          </cell>
        </row>
        <row r="67">
          <cell r="A67" t="str">
            <v>M1.1</v>
          </cell>
          <cell r="B67" t="str">
            <v>P</v>
          </cell>
          <cell r="D67">
            <v>1.39</v>
          </cell>
          <cell r="E67">
            <v>2.2000000000000002</v>
          </cell>
          <cell r="F67">
            <v>3.0579999999999998</v>
          </cell>
        </row>
        <row r="68">
          <cell r="A68" t="str">
            <v>M1.2</v>
          </cell>
          <cell r="B68" t="str">
            <v>P</v>
          </cell>
          <cell r="D68">
            <v>2.59</v>
          </cell>
          <cell r="E68">
            <v>2.2000000000000002</v>
          </cell>
          <cell r="F68">
            <v>5.6980000000000004</v>
          </cell>
        </row>
        <row r="69">
          <cell r="A69" t="str">
            <v>M1.3</v>
          </cell>
          <cell r="B69" t="str">
            <v>P</v>
          </cell>
          <cell r="D69">
            <v>1.99</v>
          </cell>
          <cell r="E69">
            <v>2.2000000000000002</v>
          </cell>
          <cell r="F69">
            <v>4.3780000000000001</v>
          </cell>
        </row>
        <row r="70">
          <cell r="A70" t="str">
            <v>M1.4</v>
          </cell>
          <cell r="B70" t="str">
            <v>P</v>
          </cell>
          <cell r="D70">
            <v>1.59</v>
          </cell>
          <cell r="E70">
            <v>2.2000000000000002</v>
          </cell>
          <cell r="F70">
            <v>3.4980000000000007</v>
          </cell>
        </row>
        <row r="71">
          <cell r="A71" t="str">
            <v>M1.5</v>
          </cell>
          <cell r="B71" t="str">
            <v>P</v>
          </cell>
          <cell r="D71">
            <v>1.59</v>
          </cell>
          <cell r="E71">
            <v>2.2000000000000002</v>
          </cell>
          <cell r="F71">
            <v>3.4980000000000007</v>
          </cell>
        </row>
        <row r="72">
          <cell r="A72" t="str">
            <v>M1.6</v>
          </cell>
          <cell r="B72" t="str">
            <v>P</v>
          </cell>
          <cell r="D72">
            <v>1.79</v>
          </cell>
          <cell r="E72">
            <v>2.2000000000000002</v>
          </cell>
          <cell r="F72">
            <v>3.9380000000000006</v>
          </cell>
        </row>
        <row r="73">
          <cell r="A73" t="str">
            <v>M1.7</v>
          </cell>
          <cell r="B73" t="str">
            <v>P</v>
          </cell>
          <cell r="D73">
            <v>2.59</v>
          </cell>
          <cell r="E73">
            <v>2.2000000000000002</v>
          </cell>
          <cell r="F73">
            <v>5.6980000000000004</v>
          </cell>
        </row>
        <row r="74">
          <cell r="A74" t="str">
            <v>M1.8</v>
          </cell>
          <cell r="B74" t="str">
            <v>P</v>
          </cell>
          <cell r="D74">
            <v>3.99</v>
          </cell>
          <cell r="E74">
            <v>2.2000000000000002</v>
          </cell>
          <cell r="F74">
            <v>8.7780000000000005</v>
          </cell>
        </row>
        <row r="75">
          <cell r="A75" t="str">
            <v>M1.9</v>
          </cell>
          <cell r="B75" t="str">
            <v>P</v>
          </cell>
          <cell r="D75">
            <v>3.99</v>
          </cell>
          <cell r="E75">
            <v>2.2000000000000002</v>
          </cell>
          <cell r="F75">
            <v>8.7780000000000005</v>
          </cell>
        </row>
        <row r="76">
          <cell r="A76" t="str">
            <v>M1.10</v>
          </cell>
          <cell r="B76" t="str">
            <v>P</v>
          </cell>
          <cell r="D76">
            <v>1.99</v>
          </cell>
          <cell r="E76">
            <v>1.99</v>
          </cell>
          <cell r="F76">
            <v>3.9601000000000002</v>
          </cell>
        </row>
        <row r="77">
          <cell r="A77" t="str">
            <v>M1.11</v>
          </cell>
          <cell r="B77" t="str">
            <v>P</v>
          </cell>
          <cell r="D77">
            <v>2.99</v>
          </cell>
          <cell r="E77">
            <v>2.2000000000000002</v>
          </cell>
          <cell r="F77">
            <v>6.5780000000000012</v>
          </cell>
        </row>
        <row r="78">
          <cell r="A78" t="str">
            <v>M1.12</v>
          </cell>
          <cell r="B78" t="str">
            <v>P</v>
          </cell>
          <cell r="D78">
            <v>2.99</v>
          </cell>
          <cell r="E78">
            <v>2.2000000000000002</v>
          </cell>
          <cell r="F78">
            <v>6.5780000000000012</v>
          </cell>
        </row>
        <row r="79">
          <cell r="A79" t="str">
            <v>M1.13</v>
          </cell>
          <cell r="B79" t="str">
            <v>P</v>
          </cell>
          <cell r="D79">
            <v>2.19</v>
          </cell>
          <cell r="E79">
            <v>2.2000000000000002</v>
          </cell>
          <cell r="F79">
            <v>4.8180000000000005</v>
          </cell>
        </row>
        <row r="80">
          <cell r="A80" t="str">
            <v>M2.1</v>
          </cell>
          <cell r="B80" t="str">
            <v>P</v>
          </cell>
          <cell r="D80">
            <v>1.39</v>
          </cell>
          <cell r="E80">
            <v>2.2000000000000002</v>
          </cell>
          <cell r="F80">
            <v>3.0579999999999998</v>
          </cell>
        </row>
        <row r="81">
          <cell r="A81" t="str">
            <v>M2.2</v>
          </cell>
          <cell r="B81" t="str">
            <v>P</v>
          </cell>
          <cell r="D81">
            <v>6.1349999999999998</v>
          </cell>
          <cell r="E81">
            <v>2.2000000000000002</v>
          </cell>
          <cell r="F81">
            <v>13.497</v>
          </cell>
        </row>
        <row r="82">
          <cell r="A82" t="str">
            <v>M2.3</v>
          </cell>
          <cell r="B82" t="str">
            <v>P</v>
          </cell>
          <cell r="D82">
            <v>7.0549999999999997</v>
          </cell>
          <cell r="E82">
            <v>2.2000000000000002</v>
          </cell>
          <cell r="F82">
            <v>15.521000000000001</v>
          </cell>
        </row>
        <row r="83">
          <cell r="A83" t="str">
            <v>M3</v>
          </cell>
          <cell r="B83" t="str">
            <v>P</v>
          </cell>
          <cell r="D83">
            <v>7.81</v>
          </cell>
          <cell r="E83">
            <v>2.2000000000000002</v>
          </cell>
          <cell r="F83">
            <v>17.182000000000002</v>
          </cell>
        </row>
        <row r="84">
          <cell r="A84" t="str">
            <v>M4.1</v>
          </cell>
          <cell r="B84" t="str">
            <v>P</v>
          </cell>
          <cell r="D84">
            <v>5.41</v>
          </cell>
          <cell r="E84">
            <v>2.2000000000000002</v>
          </cell>
          <cell r="F84">
            <v>11.902000000000001</v>
          </cell>
        </row>
        <row r="85">
          <cell r="F85">
            <v>0</v>
          </cell>
        </row>
        <row r="86">
          <cell r="A86" t="str">
            <v>PV1.1</v>
          </cell>
          <cell r="B86" t="str">
            <v>P</v>
          </cell>
          <cell r="D86">
            <v>2.99</v>
          </cell>
          <cell r="E86">
            <v>2.2000000000000002</v>
          </cell>
          <cell r="F86">
            <v>6.5780000000000012</v>
          </cell>
        </row>
        <row r="87">
          <cell r="A87" t="str">
            <v>PV1.2</v>
          </cell>
          <cell r="B87" t="str">
            <v>P</v>
          </cell>
          <cell r="D87">
            <v>2.99</v>
          </cell>
          <cell r="E87">
            <v>2.2000000000000002</v>
          </cell>
          <cell r="F87">
            <v>6.5780000000000012</v>
          </cell>
        </row>
        <row r="88">
          <cell r="A88" t="str">
            <v>PV1.3</v>
          </cell>
          <cell r="B88" t="str">
            <v>P</v>
          </cell>
          <cell r="D88">
            <v>2.99</v>
          </cell>
          <cell r="E88">
            <v>2.2000000000000002</v>
          </cell>
          <cell r="F88">
            <v>6.5780000000000012</v>
          </cell>
        </row>
        <row r="89">
          <cell r="A89" t="str">
            <v>PV2.1</v>
          </cell>
          <cell r="B89" t="str">
            <v>P</v>
          </cell>
          <cell r="D89">
            <v>1.99</v>
          </cell>
          <cell r="E89">
            <v>2.2000000000000002</v>
          </cell>
          <cell r="F89">
            <v>4.3780000000000001</v>
          </cell>
        </row>
        <row r="90">
          <cell r="A90" t="str">
            <v>PV2.2</v>
          </cell>
          <cell r="B90" t="str">
            <v>P</v>
          </cell>
          <cell r="D90">
            <v>1.99</v>
          </cell>
          <cell r="E90">
            <v>2.2000000000000002</v>
          </cell>
          <cell r="F90">
            <v>4.3780000000000001</v>
          </cell>
        </row>
        <row r="91">
          <cell r="A91" t="str">
            <v>PV3</v>
          </cell>
          <cell r="B91" t="str">
            <v>P</v>
          </cell>
          <cell r="D91">
            <v>0.99</v>
          </cell>
          <cell r="E91">
            <v>2.2000000000000002</v>
          </cell>
          <cell r="F91">
            <v>2.1779999999999999</v>
          </cell>
        </row>
        <row r="92">
          <cell r="F92">
            <v>0</v>
          </cell>
        </row>
        <row r="93">
          <cell r="A93" t="str">
            <v>PT1B</v>
          </cell>
          <cell r="B93" t="str">
            <v>P</v>
          </cell>
          <cell r="D93">
            <v>1.2</v>
          </cell>
          <cell r="E93">
            <v>2.4</v>
          </cell>
          <cell r="F93">
            <v>2.88</v>
          </cell>
        </row>
        <row r="94">
          <cell r="A94" t="str">
            <v>PT1</v>
          </cell>
          <cell r="B94" t="str">
            <v>P</v>
          </cell>
          <cell r="D94">
            <v>8.4</v>
          </cell>
          <cell r="E94">
            <v>2.4</v>
          </cell>
          <cell r="F94">
            <v>20.16</v>
          </cell>
        </row>
        <row r="95">
          <cell r="A95" t="str">
            <v>PT2</v>
          </cell>
          <cell r="B95" t="str">
            <v>P</v>
          </cell>
          <cell r="D95">
            <v>4.59</v>
          </cell>
          <cell r="E95">
            <v>2.7</v>
          </cell>
          <cell r="F95">
            <v>12.393000000000001</v>
          </cell>
        </row>
        <row r="96">
          <cell r="A96" t="str">
            <v>PT3</v>
          </cell>
          <cell r="B96" t="str">
            <v>P</v>
          </cell>
          <cell r="D96">
            <v>3.39</v>
          </cell>
          <cell r="E96">
            <v>2.72</v>
          </cell>
          <cell r="F96">
            <v>9.2208000000000006</v>
          </cell>
        </row>
        <row r="97">
          <cell r="A97" t="str">
            <v>PT4</v>
          </cell>
          <cell r="B97" t="str">
            <v>P</v>
          </cell>
          <cell r="D97">
            <v>4</v>
          </cell>
          <cell r="E97">
            <v>4.04</v>
          </cell>
          <cell r="F97">
            <v>16.16</v>
          </cell>
        </row>
        <row r="98">
          <cell r="A98" t="str">
            <v>PT5</v>
          </cell>
          <cell r="B98" t="str">
            <v>P</v>
          </cell>
          <cell r="D98">
            <v>4.2</v>
          </cell>
          <cell r="E98">
            <v>4.0999999999999996</v>
          </cell>
          <cell r="F98">
            <v>17.22</v>
          </cell>
        </row>
        <row r="99">
          <cell r="A99" t="str">
            <v>PT6</v>
          </cell>
          <cell r="B99" t="str">
            <v>P</v>
          </cell>
          <cell r="D99">
            <v>3</v>
          </cell>
          <cell r="E99">
            <v>4</v>
          </cell>
          <cell r="F99">
            <v>12</v>
          </cell>
        </row>
        <row r="100">
          <cell r="A100" t="str">
            <v>PT7.1</v>
          </cell>
          <cell r="B100" t="str">
            <v>P</v>
          </cell>
          <cell r="D100">
            <v>2.5499999999999998</v>
          </cell>
          <cell r="E100">
            <v>2.2000000000000002</v>
          </cell>
          <cell r="F100">
            <v>5.61</v>
          </cell>
        </row>
        <row r="101">
          <cell r="A101" t="str">
            <v>PT7.2</v>
          </cell>
          <cell r="B101" t="str">
            <v>P</v>
          </cell>
          <cell r="D101">
            <v>2.5499999999999998</v>
          </cell>
          <cell r="E101">
            <v>2.2000000000000002</v>
          </cell>
          <cell r="F101">
            <v>5.61</v>
          </cell>
        </row>
        <row r="102">
          <cell r="A102" t="str">
            <v>PT8</v>
          </cell>
          <cell r="B102" t="str">
            <v>P</v>
          </cell>
          <cell r="D102">
            <v>3</v>
          </cell>
          <cell r="E102">
            <v>4.04</v>
          </cell>
          <cell r="F102">
            <v>12.120000000000001</v>
          </cell>
        </row>
        <row r="103">
          <cell r="F103">
            <v>0</v>
          </cell>
        </row>
        <row r="104">
          <cell r="A104" t="str">
            <v>PM1.1</v>
          </cell>
          <cell r="B104" t="str">
            <v>P</v>
          </cell>
          <cell r="D104">
            <v>0.79</v>
          </cell>
          <cell r="E104">
            <v>2.2000000000000002</v>
          </cell>
          <cell r="F104">
            <v>1.7380000000000002</v>
          </cell>
        </row>
        <row r="105">
          <cell r="A105" t="str">
            <v>PM1.2</v>
          </cell>
          <cell r="B105" t="str">
            <v>P</v>
          </cell>
          <cell r="D105">
            <v>0.79</v>
          </cell>
          <cell r="E105">
            <v>2.2000000000000002</v>
          </cell>
          <cell r="F105">
            <v>1.7380000000000002</v>
          </cell>
        </row>
        <row r="106">
          <cell r="A106" t="str">
            <v>PM2</v>
          </cell>
          <cell r="B106" t="str">
            <v>P</v>
          </cell>
          <cell r="D106">
            <v>0.79</v>
          </cell>
          <cell r="E106">
            <v>2.2000000000000002</v>
          </cell>
          <cell r="F106">
            <v>1.7380000000000002</v>
          </cell>
        </row>
        <row r="107">
          <cell r="A107" t="str">
            <v>PM3</v>
          </cell>
          <cell r="B107" t="str">
            <v>P</v>
          </cell>
          <cell r="D107">
            <v>0.59</v>
          </cell>
          <cell r="E107">
            <v>2.2000000000000002</v>
          </cell>
          <cell r="F107">
            <v>1.298</v>
          </cell>
        </row>
        <row r="108">
          <cell r="A108" t="str">
            <v>PM4</v>
          </cell>
          <cell r="B108" t="str">
            <v>P</v>
          </cell>
          <cell r="D108">
            <v>0.99</v>
          </cell>
          <cell r="E108">
            <v>2.2000000000000002</v>
          </cell>
          <cell r="F108">
            <v>2.1779999999999999</v>
          </cell>
        </row>
        <row r="109">
          <cell r="A109" t="str">
            <v>PM5</v>
          </cell>
          <cell r="B109" t="str">
            <v>P</v>
          </cell>
          <cell r="D109">
            <v>0.99</v>
          </cell>
          <cell r="E109">
            <v>2.2000000000000002</v>
          </cell>
          <cell r="F109">
            <v>2.1779999999999999</v>
          </cell>
        </row>
        <row r="110">
          <cell r="A110" t="str">
            <v>PM6</v>
          </cell>
          <cell r="B110" t="str">
            <v>P</v>
          </cell>
          <cell r="D110">
            <v>1.59</v>
          </cell>
          <cell r="E110">
            <v>2.2000000000000002</v>
          </cell>
          <cell r="F110">
            <v>3.4980000000000007</v>
          </cell>
        </row>
        <row r="111">
          <cell r="A111" t="str">
            <v>PM7</v>
          </cell>
          <cell r="B111" t="str">
            <v>P</v>
          </cell>
          <cell r="D111">
            <v>2.0099999999999998</v>
          </cell>
          <cell r="E111">
            <v>2.6</v>
          </cell>
          <cell r="F111">
            <v>5.226</v>
          </cell>
        </row>
        <row r="112">
          <cell r="A112" t="str">
            <v>PM10</v>
          </cell>
          <cell r="B112" t="str">
            <v>P</v>
          </cell>
          <cell r="D112">
            <v>0.59</v>
          </cell>
          <cell r="E112">
            <v>2</v>
          </cell>
          <cell r="F112">
            <v>1.18</v>
          </cell>
        </row>
        <row r="114">
          <cell r="A114" t="str">
            <v>MS1.1</v>
          </cell>
          <cell r="B114" t="str">
            <v>P</v>
          </cell>
          <cell r="D114">
            <v>5.17</v>
          </cell>
          <cell r="E114">
            <v>2.2000000000000002</v>
          </cell>
          <cell r="F114">
            <v>9.1133000000000006</v>
          </cell>
        </row>
        <row r="115">
          <cell r="A115" t="str">
            <v>MS1.2</v>
          </cell>
          <cell r="B115" t="str">
            <v>P</v>
          </cell>
          <cell r="D115">
            <v>3.28</v>
          </cell>
          <cell r="E115">
            <v>2.2000000000000002</v>
          </cell>
          <cell r="F115">
            <v>9.1133000000000006</v>
          </cell>
        </row>
        <row r="116">
          <cell r="A116" t="str">
            <v>MS1.3</v>
          </cell>
          <cell r="B116" t="str">
            <v>P</v>
          </cell>
          <cell r="D116">
            <v>5.24</v>
          </cell>
          <cell r="E116">
            <v>2.2000000000000002</v>
          </cell>
          <cell r="F116">
            <v>5.3144</v>
          </cell>
        </row>
        <row r="117">
          <cell r="A117" t="str">
            <v>MS1.4</v>
          </cell>
          <cell r="B117" t="str">
            <v>P</v>
          </cell>
          <cell r="D117">
            <v>8.9499999999999993</v>
          </cell>
          <cell r="E117">
            <v>2.21</v>
          </cell>
          <cell r="F117">
            <v>7.2435999999999998</v>
          </cell>
        </row>
        <row r="118">
          <cell r="A118" t="str">
            <v>MS1.5</v>
          </cell>
          <cell r="B118" t="str">
            <v>P</v>
          </cell>
          <cell r="D118">
            <v>14.82</v>
          </cell>
          <cell r="E118">
            <v>2.21</v>
          </cell>
          <cell r="F118">
            <v>13.5044</v>
          </cell>
        </row>
        <row r="119">
          <cell r="A119" t="str">
            <v>MS1.6</v>
          </cell>
          <cell r="B119" t="str">
            <v>P</v>
          </cell>
          <cell r="D119">
            <v>4.25</v>
          </cell>
          <cell r="E119">
            <v>2.21</v>
          </cell>
          <cell r="F119">
            <v>3.8675000000000002</v>
          </cell>
        </row>
        <row r="120">
          <cell r="A120" t="str">
            <v>MS1.7</v>
          </cell>
          <cell r="B120" t="str">
            <v>P</v>
          </cell>
          <cell r="D120">
            <v>4.08</v>
          </cell>
          <cell r="E120">
            <v>2.21</v>
          </cell>
          <cell r="F120">
            <v>3.6945999999999999</v>
          </cell>
        </row>
        <row r="121">
          <cell r="A121" t="str">
            <v>MS1.8</v>
          </cell>
          <cell r="B121" t="str">
            <v>P</v>
          </cell>
          <cell r="D121">
            <v>6.46</v>
          </cell>
          <cell r="E121">
            <v>2.21</v>
          </cell>
          <cell r="F121">
            <v>5.1506000000000007</v>
          </cell>
        </row>
        <row r="122">
          <cell r="A122" t="str">
            <v>MS1.9</v>
          </cell>
          <cell r="B122" t="str">
            <v>P</v>
          </cell>
          <cell r="D122">
            <v>4.04</v>
          </cell>
          <cell r="E122">
            <v>2.21</v>
          </cell>
          <cell r="F122">
            <v>3.6764000000000001</v>
          </cell>
        </row>
        <row r="123">
          <cell r="A123" t="str">
            <v>MS1.10</v>
          </cell>
          <cell r="B123" t="str">
            <v>P</v>
          </cell>
          <cell r="D123">
            <v>7.35</v>
          </cell>
          <cell r="E123">
            <v>2.21</v>
          </cell>
          <cell r="F123">
            <v>5.7876000000000003</v>
          </cell>
        </row>
        <row r="124">
          <cell r="A124" t="str">
            <v>MS1.11</v>
          </cell>
          <cell r="B124" t="str">
            <v>P</v>
          </cell>
          <cell r="D124">
            <v>4.68</v>
          </cell>
          <cell r="E124">
            <v>2.21</v>
          </cell>
          <cell r="F124">
            <v>4.2587999999999999</v>
          </cell>
        </row>
        <row r="125">
          <cell r="A125" t="str">
            <v>MS1.12</v>
          </cell>
          <cell r="B125" t="str">
            <v>P</v>
          </cell>
          <cell r="D125">
            <v>19.649999999999999</v>
          </cell>
          <cell r="E125">
            <v>2.21</v>
          </cell>
          <cell r="F125">
            <v>11.5115</v>
          </cell>
        </row>
        <row r="126">
          <cell r="A126" t="str">
            <v>MS1.13</v>
          </cell>
          <cell r="B126" t="str">
            <v>P</v>
          </cell>
          <cell r="D126">
            <v>5.22</v>
          </cell>
          <cell r="E126">
            <v>2.21</v>
          </cell>
          <cell r="F126">
            <v>4.0404000000000009</v>
          </cell>
        </row>
        <row r="127">
          <cell r="A127" t="str">
            <v>MS1.14</v>
          </cell>
          <cell r="B127" t="str">
            <v>P</v>
          </cell>
          <cell r="D127">
            <v>9.01</v>
          </cell>
          <cell r="E127">
            <v>2.21</v>
          </cell>
          <cell r="F127">
            <v>7.8715000000000011</v>
          </cell>
        </row>
        <row r="128">
          <cell r="A128" t="str">
            <v>MS1.15</v>
          </cell>
          <cell r="B128" t="str">
            <v>P</v>
          </cell>
          <cell r="D128">
            <v>9.01</v>
          </cell>
          <cell r="E128">
            <v>2.21</v>
          </cell>
          <cell r="F128">
            <v>7.8715000000000011</v>
          </cell>
        </row>
        <row r="129">
          <cell r="A129" t="str">
            <v>MS1.16</v>
          </cell>
          <cell r="B129" t="str">
            <v>P</v>
          </cell>
          <cell r="D129">
            <v>7.47</v>
          </cell>
          <cell r="E129">
            <v>2.21</v>
          </cell>
          <cell r="F129">
            <v>6.8068000000000008</v>
          </cell>
        </row>
        <row r="130">
          <cell r="A130" t="str">
            <v>MS1.17</v>
          </cell>
          <cell r="B130" t="str">
            <v>P</v>
          </cell>
          <cell r="D130">
            <v>1.52</v>
          </cell>
          <cell r="E130">
            <v>2.21</v>
          </cell>
          <cell r="F130">
            <v>1.3832</v>
          </cell>
        </row>
        <row r="131">
          <cell r="A131" t="str">
            <v>MS2.1</v>
          </cell>
          <cell r="B131" t="str">
            <v>P</v>
          </cell>
          <cell r="D131">
            <v>8.3000000000000007</v>
          </cell>
          <cell r="E131">
            <v>2.19</v>
          </cell>
          <cell r="F131">
            <v>6.6720000000000006</v>
          </cell>
        </row>
        <row r="132">
          <cell r="A132" t="str">
            <v>MS2.2</v>
          </cell>
          <cell r="B132" t="str">
            <v>P</v>
          </cell>
          <cell r="D132">
            <v>8.3000000000000007</v>
          </cell>
          <cell r="E132">
            <v>2.19</v>
          </cell>
          <cell r="F132">
            <v>6.6720000000000006</v>
          </cell>
        </row>
        <row r="133">
          <cell r="A133" t="str">
            <v>MS3.1</v>
          </cell>
          <cell r="B133" t="str">
            <v>P</v>
          </cell>
          <cell r="D133">
            <v>11.19</v>
          </cell>
          <cell r="E133">
            <v>3.35</v>
          </cell>
          <cell r="F133">
            <v>11.3668</v>
          </cell>
        </row>
        <row r="134">
          <cell r="A134" t="str">
            <v>MS4.1</v>
          </cell>
          <cell r="B134" t="str">
            <v>P</v>
          </cell>
          <cell r="D134">
            <v>12.99</v>
          </cell>
          <cell r="E134">
            <v>3.35</v>
          </cell>
          <cell r="F134">
            <v>13.598800000000001</v>
          </cell>
        </row>
        <row r="179">
          <cell r="F179">
            <v>0</v>
          </cell>
        </row>
        <row r="180">
          <cell r="F18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adas"/>
      <sheetName val="Varios"/>
      <sheetName val="PARTIDAS"/>
      <sheetName val="Estructural"/>
      <sheetName val="Albañileria"/>
      <sheetName val="pisos"/>
      <sheetName val="carp"/>
      <sheetName val="aparatos y accesorios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9">
          <cell r="D9">
            <v>0</v>
          </cell>
        </row>
        <row r="11">
          <cell r="A11" t="str">
            <v>Mamparas</v>
          </cell>
          <cell r="B11" t="str">
            <v>ANCHO</v>
          </cell>
          <cell r="C11" t="str">
            <v>ALTO</v>
          </cell>
        </row>
        <row r="12">
          <cell r="D12">
            <v>0</v>
          </cell>
        </row>
        <row r="13">
          <cell r="A13" t="str">
            <v>M-1</v>
          </cell>
          <cell r="B13">
            <v>4.1500000000000004</v>
          </cell>
          <cell r="C13">
            <v>2.4</v>
          </cell>
          <cell r="D13">
            <v>9.9600000000000009</v>
          </cell>
        </row>
        <row r="14">
          <cell r="A14" t="str">
            <v>M-2</v>
          </cell>
          <cell r="B14">
            <v>3.2</v>
          </cell>
          <cell r="C14">
            <v>2.4</v>
          </cell>
          <cell r="D14">
            <v>7.68</v>
          </cell>
        </row>
        <row r="15">
          <cell r="A15" t="str">
            <v>M-3</v>
          </cell>
          <cell r="B15">
            <v>3.5</v>
          </cell>
          <cell r="C15">
            <v>2.2999999999999998</v>
          </cell>
          <cell r="D15">
            <v>8.0499999999999989</v>
          </cell>
        </row>
        <row r="16">
          <cell r="A16" t="str">
            <v>M-4</v>
          </cell>
          <cell r="B16">
            <v>4.3</v>
          </cell>
          <cell r="C16">
            <v>2.2999999999999998</v>
          </cell>
          <cell r="D16">
            <v>9.8899999999999988</v>
          </cell>
        </row>
        <row r="17">
          <cell r="A17" t="str">
            <v>M-5</v>
          </cell>
          <cell r="B17">
            <v>3.2</v>
          </cell>
          <cell r="C17">
            <v>2.2999999999999998</v>
          </cell>
          <cell r="D17">
            <v>7.3599999999999994</v>
          </cell>
        </row>
        <row r="18">
          <cell r="A18" t="str">
            <v>M-6</v>
          </cell>
          <cell r="B18">
            <v>3.2</v>
          </cell>
          <cell r="C18">
            <v>2.2999999999999998</v>
          </cell>
          <cell r="D18">
            <v>7.3599999999999994</v>
          </cell>
        </row>
        <row r="19">
          <cell r="A19" t="str">
            <v>M-7</v>
          </cell>
          <cell r="B19">
            <v>2.15</v>
          </cell>
          <cell r="C19">
            <v>2.2999999999999998</v>
          </cell>
          <cell r="D19">
            <v>4.9449999999999994</v>
          </cell>
        </row>
        <row r="20">
          <cell r="A20" t="str">
            <v>M-8</v>
          </cell>
          <cell r="B20">
            <v>2.15</v>
          </cell>
          <cell r="C20">
            <v>2.2999999999999998</v>
          </cell>
          <cell r="D20">
            <v>4.9449999999999994</v>
          </cell>
        </row>
        <row r="21">
          <cell r="A21" t="str">
            <v>M-9</v>
          </cell>
          <cell r="B21">
            <v>3.2</v>
          </cell>
          <cell r="C21">
            <v>2.2999999999999998</v>
          </cell>
          <cell r="D21">
            <v>7.3599999999999994</v>
          </cell>
        </row>
        <row r="22">
          <cell r="A22" t="str">
            <v>M-10</v>
          </cell>
          <cell r="B22">
            <v>3.2</v>
          </cell>
          <cell r="C22">
            <v>2.2999999999999998</v>
          </cell>
          <cell r="D22">
            <v>7.3599999999999994</v>
          </cell>
        </row>
        <row r="23">
          <cell r="A23" t="str">
            <v>M-11</v>
          </cell>
          <cell r="B23">
            <v>1.45</v>
          </cell>
          <cell r="C23">
            <v>2.2999999999999998</v>
          </cell>
          <cell r="D23">
            <v>3.3349999999999995</v>
          </cell>
        </row>
        <row r="24">
          <cell r="A24" t="str">
            <v>M-12</v>
          </cell>
          <cell r="B24">
            <v>1.45</v>
          </cell>
          <cell r="C24">
            <v>2.2999999999999998</v>
          </cell>
          <cell r="D24">
            <v>3.3349999999999995</v>
          </cell>
        </row>
        <row r="25">
          <cell r="A25" t="str">
            <v>M-13</v>
          </cell>
          <cell r="B25">
            <v>1.45</v>
          </cell>
          <cell r="C25">
            <v>2.2999999999999998</v>
          </cell>
          <cell r="D25">
            <v>3.3349999999999995</v>
          </cell>
        </row>
        <row r="26">
          <cell r="A26" t="str">
            <v>M-14</v>
          </cell>
          <cell r="B26">
            <v>2.1</v>
          </cell>
          <cell r="C26">
            <v>2.2999999999999998</v>
          </cell>
          <cell r="D26">
            <v>4.83</v>
          </cell>
        </row>
        <row r="27">
          <cell r="A27" t="str">
            <v>M-15</v>
          </cell>
          <cell r="B27">
            <v>3.2</v>
          </cell>
          <cell r="C27">
            <v>5.05</v>
          </cell>
          <cell r="D27">
            <v>16.16</v>
          </cell>
        </row>
        <row r="28">
          <cell r="A28" t="str">
            <v>M-16</v>
          </cell>
          <cell r="B28">
            <v>3.2</v>
          </cell>
          <cell r="C28">
            <v>2.4</v>
          </cell>
          <cell r="D28">
            <v>7.68</v>
          </cell>
        </row>
        <row r="29">
          <cell r="A29" t="str">
            <v>M-17</v>
          </cell>
          <cell r="B29">
            <v>3.2</v>
          </cell>
          <cell r="C29">
            <v>2.4</v>
          </cell>
          <cell r="D29">
            <v>7.68</v>
          </cell>
        </row>
        <row r="30">
          <cell r="A30" t="str">
            <v>M-18</v>
          </cell>
          <cell r="B30">
            <v>3.2</v>
          </cell>
          <cell r="C30">
            <v>2.4</v>
          </cell>
          <cell r="D30">
            <v>7.68</v>
          </cell>
        </row>
        <row r="31">
          <cell r="A31" t="str">
            <v>M-19</v>
          </cell>
          <cell r="B31">
            <v>3.25</v>
          </cell>
          <cell r="C31">
            <v>2.4</v>
          </cell>
          <cell r="D31">
            <v>7.8</v>
          </cell>
        </row>
        <row r="32">
          <cell r="D32">
            <v>0</v>
          </cell>
        </row>
        <row r="33">
          <cell r="A33" t="str">
            <v>Puertas de madera</v>
          </cell>
          <cell r="D33">
            <v>0</v>
          </cell>
        </row>
        <row r="34">
          <cell r="A34" t="str">
            <v>P-1</v>
          </cell>
          <cell r="B34">
            <v>1</v>
          </cell>
          <cell r="C34">
            <v>2.1</v>
          </cell>
          <cell r="D34">
            <v>2.1</v>
          </cell>
        </row>
        <row r="35">
          <cell r="A35" t="str">
            <v>P-2</v>
          </cell>
          <cell r="B35">
            <v>0.9</v>
          </cell>
          <cell r="C35">
            <v>2.1</v>
          </cell>
          <cell r="D35">
            <v>1.8900000000000001</v>
          </cell>
        </row>
        <row r="36">
          <cell r="A36" t="str">
            <v>P-3</v>
          </cell>
          <cell r="B36">
            <v>0.8</v>
          </cell>
          <cell r="C36">
            <v>2.1</v>
          </cell>
          <cell r="D36">
            <v>1.6800000000000002</v>
          </cell>
        </row>
        <row r="37">
          <cell r="A37" t="str">
            <v>P-4</v>
          </cell>
          <cell r="B37">
            <v>0.7</v>
          </cell>
          <cell r="C37">
            <v>2.1</v>
          </cell>
          <cell r="D37">
            <v>1.47</v>
          </cell>
        </row>
        <row r="38">
          <cell r="A38" t="str">
            <v>P-5</v>
          </cell>
          <cell r="B38">
            <v>1</v>
          </cell>
          <cell r="C38">
            <v>2.2999999999999998</v>
          </cell>
          <cell r="D38">
            <v>2.2999999999999998</v>
          </cell>
        </row>
        <row r="39">
          <cell r="A39" t="str">
            <v>P-6</v>
          </cell>
          <cell r="B39">
            <v>0.9</v>
          </cell>
          <cell r="C39">
            <v>2.2999999999999998</v>
          </cell>
          <cell r="D39">
            <v>2.0699999999999998</v>
          </cell>
        </row>
        <row r="40">
          <cell r="A40" t="str">
            <v>P-7</v>
          </cell>
          <cell r="B40">
            <v>0.8</v>
          </cell>
          <cell r="C40">
            <v>2.2999999999999998</v>
          </cell>
          <cell r="D40">
            <v>1.8399999999999999</v>
          </cell>
        </row>
        <row r="41">
          <cell r="A41" t="str">
            <v>P-8</v>
          </cell>
          <cell r="B41">
            <v>0.7</v>
          </cell>
          <cell r="C41">
            <v>2.2999999999999998</v>
          </cell>
          <cell r="D41">
            <v>1.6099999999999999</v>
          </cell>
        </row>
        <row r="42">
          <cell r="A42" t="str">
            <v>PM-1</v>
          </cell>
          <cell r="B42">
            <v>0.9</v>
          </cell>
          <cell r="C42">
            <v>2.1</v>
          </cell>
          <cell r="D42">
            <v>1.8900000000000001</v>
          </cell>
        </row>
        <row r="43">
          <cell r="A43" t="str">
            <v>Cl-1</v>
          </cell>
          <cell r="B43">
            <v>0.6</v>
          </cell>
          <cell r="C43">
            <v>2.2000000000000002</v>
          </cell>
          <cell r="D43">
            <v>1.32</v>
          </cell>
        </row>
        <row r="44">
          <cell r="A44" t="str">
            <v>Cl-2</v>
          </cell>
          <cell r="B44">
            <v>3.1</v>
          </cell>
          <cell r="C44">
            <v>2.2000000000000002</v>
          </cell>
          <cell r="D44">
            <v>6.8200000000000012</v>
          </cell>
        </row>
        <row r="45">
          <cell r="A45" t="str">
            <v>Cl-3</v>
          </cell>
          <cell r="B45">
            <v>1.5</v>
          </cell>
          <cell r="C45">
            <v>2.2000000000000002</v>
          </cell>
          <cell r="D45">
            <v>3.3000000000000003</v>
          </cell>
        </row>
        <row r="46">
          <cell r="A46" t="str">
            <v>Cl-4</v>
          </cell>
          <cell r="B46">
            <v>2</v>
          </cell>
          <cell r="C46">
            <v>2.2000000000000002</v>
          </cell>
          <cell r="D46">
            <v>4.4000000000000004</v>
          </cell>
        </row>
        <row r="47">
          <cell r="A47" t="str">
            <v>Cl-5</v>
          </cell>
          <cell r="B47">
            <v>0.75</v>
          </cell>
          <cell r="C47">
            <v>2.2000000000000002</v>
          </cell>
          <cell r="D47">
            <v>1.6500000000000001</v>
          </cell>
        </row>
        <row r="48">
          <cell r="A48" t="str">
            <v>Cl-6</v>
          </cell>
          <cell r="B48">
            <v>1.1000000000000001</v>
          </cell>
          <cell r="C48">
            <v>2.2000000000000002</v>
          </cell>
          <cell r="D48">
            <v>2.4200000000000004</v>
          </cell>
        </row>
        <row r="49">
          <cell r="A49" t="str">
            <v>Cl-7</v>
          </cell>
          <cell r="B49">
            <v>1.78</v>
          </cell>
          <cell r="C49">
            <v>2.2000000000000002</v>
          </cell>
          <cell r="D49">
            <v>3.9160000000000004</v>
          </cell>
        </row>
        <row r="50">
          <cell r="A50" t="str">
            <v>Cl-8</v>
          </cell>
          <cell r="B50">
            <v>1.45</v>
          </cell>
          <cell r="C50">
            <v>2.2000000000000002</v>
          </cell>
          <cell r="D50">
            <v>3.19</v>
          </cell>
        </row>
        <row r="51">
          <cell r="A51" t="str">
            <v>Cl-9</v>
          </cell>
          <cell r="B51">
            <v>3.4</v>
          </cell>
          <cell r="C51">
            <v>2.2000000000000002</v>
          </cell>
          <cell r="D51">
            <v>7.48</v>
          </cell>
        </row>
        <row r="52">
          <cell r="A52" t="str">
            <v>Cl-10</v>
          </cell>
          <cell r="B52">
            <v>3.3</v>
          </cell>
          <cell r="C52">
            <v>2.2000000000000002</v>
          </cell>
          <cell r="D52">
            <v>7.26</v>
          </cell>
        </row>
        <row r="53">
          <cell r="A53" t="str">
            <v>Cl-11</v>
          </cell>
          <cell r="B53">
            <v>1.05</v>
          </cell>
          <cell r="C53">
            <v>2.2000000000000002</v>
          </cell>
          <cell r="D53">
            <v>2.3100000000000005</v>
          </cell>
        </row>
        <row r="54">
          <cell r="A54" t="str">
            <v>Cl-12</v>
          </cell>
          <cell r="B54">
            <v>1.7</v>
          </cell>
          <cell r="C54">
            <v>2.2000000000000002</v>
          </cell>
          <cell r="D54">
            <v>3.74</v>
          </cell>
        </row>
        <row r="55">
          <cell r="A55" t="str">
            <v>Cl-13</v>
          </cell>
          <cell r="B55">
            <v>2.25</v>
          </cell>
          <cell r="C55">
            <v>2.2000000000000002</v>
          </cell>
          <cell r="D55">
            <v>4.95</v>
          </cell>
        </row>
        <row r="56">
          <cell r="A56" t="str">
            <v>Cl-14</v>
          </cell>
          <cell r="B56">
            <v>0.7</v>
          </cell>
          <cell r="C56">
            <v>2.2000000000000002</v>
          </cell>
          <cell r="D56">
            <v>1.54</v>
          </cell>
        </row>
        <row r="57">
          <cell r="A57" t="str">
            <v>Cl-15</v>
          </cell>
          <cell r="B57">
            <v>1.35</v>
          </cell>
          <cell r="C57">
            <v>2.2000000000000002</v>
          </cell>
          <cell r="D57">
            <v>2.9700000000000006</v>
          </cell>
        </row>
        <row r="58">
          <cell r="A58" t="str">
            <v>Cl-16</v>
          </cell>
          <cell r="B58">
            <v>2.0499999999999998</v>
          </cell>
          <cell r="C58">
            <v>2.2000000000000002</v>
          </cell>
          <cell r="D58">
            <v>4.51</v>
          </cell>
        </row>
        <row r="59">
          <cell r="A59" t="str">
            <v>Cl-17</v>
          </cell>
          <cell r="B59">
            <v>1.6</v>
          </cell>
          <cell r="C59">
            <v>2.2000000000000002</v>
          </cell>
          <cell r="D59">
            <v>3.5200000000000005</v>
          </cell>
        </row>
        <row r="60">
          <cell r="A60" t="str">
            <v>Cl-18</v>
          </cell>
          <cell r="B60">
            <v>1.75</v>
          </cell>
          <cell r="C60">
            <v>2.2000000000000002</v>
          </cell>
          <cell r="D60">
            <v>3.8500000000000005</v>
          </cell>
        </row>
        <row r="61">
          <cell r="A61" t="str">
            <v>Cl-19</v>
          </cell>
          <cell r="B61">
            <v>3.1</v>
          </cell>
          <cell r="C61">
            <v>2.2000000000000002</v>
          </cell>
          <cell r="D61">
            <v>6.8200000000000012</v>
          </cell>
        </row>
        <row r="62">
          <cell r="A62" t="str">
            <v>Cl-20</v>
          </cell>
          <cell r="B62">
            <v>2.4</v>
          </cell>
          <cell r="C62">
            <v>2.2000000000000002</v>
          </cell>
          <cell r="D62">
            <v>5.28</v>
          </cell>
        </row>
        <row r="63">
          <cell r="A63" t="str">
            <v>Cl-21</v>
          </cell>
          <cell r="D63">
            <v>0</v>
          </cell>
        </row>
        <row r="65">
          <cell r="D65">
            <v>0</v>
          </cell>
        </row>
        <row r="66">
          <cell r="A66" t="str">
            <v>Ventanas y rejilla</v>
          </cell>
          <cell r="D66">
            <v>0</v>
          </cell>
        </row>
        <row r="67">
          <cell r="A67" t="str">
            <v>V-1</v>
          </cell>
          <cell r="B67">
            <v>3.2</v>
          </cell>
          <cell r="C67">
            <v>1.9</v>
          </cell>
          <cell r="D67">
            <v>6.08</v>
          </cell>
        </row>
        <row r="68">
          <cell r="A68" t="str">
            <v>V-2</v>
          </cell>
          <cell r="B68">
            <v>3.2</v>
          </cell>
          <cell r="C68">
            <v>1.9</v>
          </cell>
          <cell r="D68">
            <v>6.08</v>
          </cell>
        </row>
        <row r="69">
          <cell r="A69" t="str">
            <v>V-3</v>
          </cell>
          <cell r="B69">
            <v>1.8</v>
          </cell>
          <cell r="C69">
            <v>1.5</v>
          </cell>
          <cell r="D69">
            <v>2.7</v>
          </cell>
        </row>
        <row r="70">
          <cell r="A70" t="str">
            <v>V-4</v>
          </cell>
          <cell r="B70">
            <v>0.6</v>
          </cell>
          <cell r="C70">
            <v>0.6</v>
          </cell>
          <cell r="D70">
            <v>0.36</v>
          </cell>
        </row>
        <row r="71">
          <cell r="A71" t="str">
            <v>V-5</v>
          </cell>
          <cell r="B71">
            <v>0.6</v>
          </cell>
          <cell r="C71">
            <v>0.6</v>
          </cell>
          <cell r="D71">
            <v>0.36</v>
          </cell>
        </row>
        <row r="72">
          <cell r="A72" t="str">
            <v>V-6</v>
          </cell>
          <cell r="B72">
            <v>0.6</v>
          </cell>
          <cell r="C72">
            <v>0.6</v>
          </cell>
          <cell r="D72">
            <v>0.36</v>
          </cell>
        </row>
        <row r="73">
          <cell r="A73" t="str">
            <v>V-7</v>
          </cell>
          <cell r="B73">
            <v>2.1</v>
          </cell>
          <cell r="C73">
            <v>1.8</v>
          </cell>
          <cell r="D73">
            <v>3.7800000000000002</v>
          </cell>
        </row>
        <row r="74">
          <cell r="A74" t="str">
            <v>V-8</v>
          </cell>
          <cell r="B74">
            <v>3</v>
          </cell>
          <cell r="C74">
            <v>1.5</v>
          </cell>
          <cell r="D74">
            <v>4.5</v>
          </cell>
        </row>
        <row r="75">
          <cell r="A75" t="str">
            <v>V-9</v>
          </cell>
          <cell r="B75">
            <v>3.25</v>
          </cell>
          <cell r="C75">
            <v>1.5</v>
          </cell>
          <cell r="D75">
            <v>4.875</v>
          </cell>
        </row>
        <row r="76">
          <cell r="A76" t="str">
            <v>V-10</v>
          </cell>
          <cell r="B76">
            <v>3</v>
          </cell>
          <cell r="C76">
            <v>1.9</v>
          </cell>
          <cell r="D76">
            <v>5.6999999999999993</v>
          </cell>
        </row>
        <row r="77">
          <cell r="A77" t="str">
            <v>V-11</v>
          </cell>
          <cell r="B77">
            <v>3</v>
          </cell>
          <cell r="C77">
            <v>1.9</v>
          </cell>
          <cell r="D77">
            <v>5.6999999999999993</v>
          </cell>
        </row>
        <row r="78">
          <cell r="A78" t="str">
            <v>V-12</v>
          </cell>
          <cell r="B78">
            <v>3.2</v>
          </cell>
          <cell r="C78">
            <v>4.1500000000000004</v>
          </cell>
          <cell r="D78">
            <v>13.280000000000001</v>
          </cell>
        </row>
        <row r="79">
          <cell r="A79" t="str">
            <v>V-13</v>
          </cell>
          <cell r="B79">
            <v>3.85</v>
          </cell>
          <cell r="C79">
            <v>1.1000000000000001</v>
          </cell>
          <cell r="D79">
            <v>4.2350000000000003</v>
          </cell>
        </row>
        <row r="80">
          <cell r="A80" t="str">
            <v>V-14</v>
          </cell>
          <cell r="B80">
            <v>0.6</v>
          </cell>
          <cell r="C80">
            <v>1.1000000000000001</v>
          </cell>
          <cell r="D80">
            <v>0.66</v>
          </cell>
        </row>
        <row r="81">
          <cell r="A81" t="str">
            <v>V-15</v>
          </cell>
          <cell r="B81">
            <v>0.7</v>
          </cell>
          <cell r="C81">
            <v>1.1000000000000001</v>
          </cell>
          <cell r="D81">
            <v>0.77</v>
          </cell>
        </row>
        <row r="82">
          <cell r="A82" t="str">
            <v>V-16</v>
          </cell>
          <cell r="B82">
            <v>0.5</v>
          </cell>
          <cell r="C82">
            <v>0.5</v>
          </cell>
          <cell r="D82">
            <v>0.25</v>
          </cell>
        </row>
        <row r="83">
          <cell r="A83" t="str">
            <v>V-17</v>
          </cell>
          <cell r="B83">
            <v>0.6</v>
          </cell>
          <cell r="C83">
            <v>0.6</v>
          </cell>
          <cell r="D83">
            <v>0.36</v>
          </cell>
        </row>
        <row r="84">
          <cell r="A84" t="str">
            <v>V-18</v>
          </cell>
          <cell r="B84">
            <v>1.5</v>
          </cell>
          <cell r="C84">
            <v>1.5</v>
          </cell>
          <cell r="D84">
            <v>2.25</v>
          </cell>
        </row>
        <row r="85">
          <cell r="A85" t="str">
            <v>V-19</v>
          </cell>
          <cell r="B85">
            <v>0.75</v>
          </cell>
          <cell r="C85">
            <v>1.3</v>
          </cell>
          <cell r="D85">
            <v>0.97500000000000009</v>
          </cell>
        </row>
        <row r="86">
          <cell r="A86" t="str">
            <v>V-20</v>
          </cell>
          <cell r="B86">
            <v>2.73</v>
          </cell>
          <cell r="C86">
            <v>1.3</v>
          </cell>
          <cell r="D86">
            <v>3.5489999999999999</v>
          </cell>
        </row>
        <row r="87">
          <cell r="A87" t="str">
            <v>V-21</v>
          </cell>
          <cell r="B87">
            <v>1.6</v>
          </cell>
          <cell r="C87">
            <v>1.3</v>
          </cell>
          <cell r="D87">
            <v>2.08</v>
          </cell>
        </row>
        <row r="88">
          <cell r="A88" t="str">
            <v>V-22</v>
          </cell>
          <cell r="B88">
            <v>2.15</v>
          </cell>
          <cell r="C88">
            <v>1.2</v>
          </cell>
          <cell r="D88">
            <v>2.5799999999999996</v>
          </cell>
        </row>
        <row r="89">
          <cell r="A89" t="str">
            <v>V-23</v>
          </cell>
          <cell r="B89">
            <v>0.2</v>
          </cell>
          <cell r="C89">
            <v>1.1000000000000001</v>
          </cell>
          <cell r="D89">
            <v>0.22000000000000003</v>
          </cell>
        </row>
        <row r="90">
          <cell r="A90" t="str">
            <v>V-24</v>
          </cell>
          <cell r="B90">
            <v>0.8</v>
          </cell>
          <cell r="C90">
            <v>0.2</v>
          </cell>
          <cell r="D90">
            <v>0.16000000000000003</v>
          </cell>
        </row>
        <row r="91">
          <cell r="A91" t="str">
            <v>V-25</v>
          </cell>
          <cell r="B91">
            <v>0.4</v>
          </cell>
          <cell r="C91">
            <v>0.2</v>
          </cell>
          <cell r="D91">
            <v>8.0000000000000016E-2</v>
          </cell>
        </row>
        <row r="92">
          <cell r="A92" t="str">
            <v>V-26</v>
          </cell>
          <cell r="B92">
            <v>0.6</v>
          </cell>
          <cell r="C92">
            <v>0.2</v>
          </cell>
          <cell r="D92">
            <v>0.12</v>
          </cell>
        </row>
        <row r="93">
          <cell r="A93" t="str">
            <v>V-27</v>
          </cell>
          <cell r="B93">
            <v>0.9</v>
          </cell>
          <cell r="C93">
            <v>0.2</v>
          </cell>
          <cell r="D93">
            <v>0.18000000000000002</v>
          </cell>
        </row>
        <row r="94">
          <cell r="A94" t="str">
            <v>V-28</v>
          </cell>
          <cell r="B94">
            <v>2.5499999999999998</v>
          </cell>
          <cell r="C94">
            <v>1.3</v>
          </cell>
          <cell r="D94">
            <v>3.3149999999999999</v>
          </cell>
        </row>
        <row r="95">
          <cell r="A95" t="str">
            <v>V-29</v>
          </cell>
          <cell r="B95">
            <v>2.1</v>
          </cell>
          <cell r="C95">
            <v>1.5</v>
          </cell>
          <cell r="D95">
            <v>3.1500000000000004</v>
          </cell>
        </row>
        <row r="96">
          <cell r="A96" t="str">
            <v>V-30</v>
          </cell>
          <cell r="B96">
            <v>1.2</v>
          </cell>
          <cell r="C96">
            <v>1.3</v>
          </cell>
          <cell r="D96">
            <v>1.56</v>
          </cell>
        </row>
        <row r="97">
          <cell r="A97" t="str">
            <v>V-31</v>
          </cell>
          <cell r="B97">
            <v>0.4</v>
          </cell>
          <cell r="C97">
            <v>0.35</v>
          </cell>
          <cell r="D97">
            <v>0.13999999999999999</v>
          </cell>
        </row>
        <row r="98">
          <cell r="A98" t="str">
            <v>V-32</v>
          </cell>
          <cell r="B98">
            <v>1.5</v>
          </cell>
          <cell r="C98">
            <v>1.3</v>
          </cell>
          <cell r="D98">
            <v>1.9500000000000002</v>
          </cell>
        </row>
        <row r="99">
          <cell r="A99" t="str">
            <v>V-33</v>
          </cell>
          <cell r="B99">
            <v>0.6</v>
          </cell>
          <cell r="C99">
            <v>1.3</v>
          </cell>
          <cell r="D99">
            <v>0.78</v>
          </cell>
        </row>
        <row r="100">
          <cell r="A100" t="str">
            <v>V-34</v>
          </cell>
          <cell r="B100">
            <v>2.2000000000000002</v>
          </cell>
          <cell r="C100">
            <v>1.5</v>
          </cell>
          <cell r="D100">
            <v>3.3000000000000003</v>
          </cell>
        </row>
        <row r="101">
          <cell r="A101" t="str">
            <v>V-35</v>
          </cell>
          <cell r="B101">
            <v>1.95</v>
          </cell>
          <cell r="C101">
            <v>1.3</v>
          </cell>
          <cell r="D101">
            <v>2.5350000000000001</v>
          </cell>
        </row>
        <row r="102">
          <cell r="A102" t="str">
            <v>V-36</v>
          </cell>
          <cell r="B102">
            <v>1.45</v>
          </cell>
          <cell r="C102">
            <v>1.5</v>
          </cell>
          <cell r="D102">
            <v>2.1749999999999998</v>
          </cell>
        </row>
        <row r="103">
          <cell r="A103" t="str">
            <v>V-37</v>
          </cell>
          <cell r="B103">
            <v>0.6</v>
          </cell>
          <cell r="C103">
            <v>1.8</v>
          </cell>
          <cell r="D103">
            <v>1.08</v>
          </cell>
        </row>
        <row r="104">
          <cell r="A104" t="str">
            <v>V-38</v>
          </cell>
          <cell r="B104">
            <v>1.3</v>
          </cell>
          <cell r="C104">
            <v>0.2</v>
          </cell>
          <cell r="D104">
            <v>0.26</v>
          </cell>
        </row>
        <row r="105">
          <cell r="A105" t="str">
            <v>V-39</v>
          </cell>
          <cell r="B105">
            <v>0.25</v>
          </cell>
          <cell r="C105">
            <v>0.2</v>
          </cell>
          <cell r="D105">
            <v>0.05</v>
          </cell>
        </row>
        <row r="106">
          <cell r="A106" t="str">
            <v>V-40</v>
          </cell>
          <cell r="B106">
            <v>4.9000000000000004</v>
          </cell>
          <cell r="C106">
            <v>1.2</v>
          </cell>
          <cell r="D106">
            <v>5.88</v>
          </cell>
        </row>
        <row r="107">
          <cell r="A107" t="str">
            <v>V-41</v>
          </cell>
          <cell r="B107">
            <v>1</v>
          </cell>
          <cell r="C107">
            <v>1.2</v>
          </cell>
          <cell r="D107">
            <v>1.2</v>
          </cell>
        </row>
        <row r="108">
          <cell r="A108" t="str">
            <v>V-42</v>
          </cell>
          <cell r="B108">
            <v>1</v>
          </cell>
          <cell r="C108">
            <v>1.2</v>
          </cell>
          <cell r="D108">
            <v>1.2</v>
          </cell>
        </row>
        <row r="109">
          <cell r="D109">
            <v>0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_rev"/>
      <sheetName val="partidas observadas"/>
      <sheetName val="revision"/>
      <sheetName val="rev por partidas"/>
      <sheetName val="base"/>
      <sheetName val="PPTO formato"/>
      <sheetName val="Plan de fases detall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ALGARROBOS II"/>
      <sheetName val="CONSIDERACIONES"/>
      <sheetName val="Obr.Prelim."/>
      <sheetName val="Cist.+Cto.Bomb."/>
      <sheetName val="Instalaciones"/>
      <sheetName val="Obr. Ext. 2da. Etapa"/>
      <sheetName val="Hab Urbana lote B1"/>
      <sheetName val="Estr. 40 Dptos.(5p.)"/>
      <sheetName val="Estr. 60 Dptos. (5p.)"/>
      <sheetName val="Estr. 32 Dptos. (8p.)"/>
      <sheetName val="Estr. 64 Dptos. (8p.)"/>
      <sheetName val="Arq. 40 Dptos.(5p.)"/>
      <sheetName val="Arq. 60 Dptos.(5p.)"/>
      <sheetName val="Arq. 32 Dptos.(8p.) "/>
      <sheetName val="Arq. 64 Dptos.(8p.) "/>
      <sheetName val="ACUs"/>
      <sheetName val="PRECIOS "/>
      <sheetName val="INDIRECTO LIDER "/>
    </sheetNames>
    <sheetDataSet>
      <sheetData sheetId="0"/>
      <sheetData sheetId="1">
        <row r="2">
          <cell r="L2">
            <v>3512</v>
          </cell>
        </row>
        <row r="3">
          <cell r="L3">
            <v>440</v>
          </cell>
        </row>
        <row r="4">
          <cell r="L4">
            <v>1</v>
          </cell>
        </row>
        <row r="5">
          <cell r="L5">
            <v>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este"/>
      <sheetName val="oeste"/>
      <sheetName val="Metrado"/>
      <sheetName val="Hoja3"/>
    </sheetNames>
    <sheetDataSet>
      <sheetData sheetId="0" refreshError="1">
        <row r="4">
          <cell r="A4" t="str">
            <v>M-1</v>
          </cell>
          <cell r="B4">
            <v>1</v>
          </cell>
          <cell r="C4">
            <v>0.3</v>
          </cell>
          <cell r="D4">
            <v>0.5</v>
          </cell>
          <cell r="E4">
            <v>0.5</v>
          </cell>
          <cell r="F4">
            <v>2.6</v>
          </cell>
        </row>
        <row r="5">
          <cell r="A5" t="str">
            <v>M-10</v>
          </cell>
          <cell r="B5">
            <v>3</v>
          </cell>
          <cell r="C5">
            <v>0.2</v>
          </cell>
          <cell r="D5">
            <v>0.25</v>
          </cell>
          <cell r="E5">
            <v>0.25</v>
          </cell>
          <cell r="F5">
            <v>0.85</v>
          </cell>
        </row>
        <row r="6">
          <cell r="A6" t="str">
            <v>M-11</v>
          </cell>
          <cell r="B6">
            <v>3</v>
          </cell>
          <cell r="C6">
            <v>0.2</v>
          </cell>
          <cell r="D6">
            <v>0.2</v>
          </cell>
          <cell r="E6">
            <v>0.25</v>
          </cell>
          <cell r="F6">
            <v>0.7</v>
          </cell>
        </row>
        <row r="7">
          <cell r="A7" t="str">
            <v>M-1A</v>
          </cell>
          <cell r="B7">
            <v>1</v>
          </cell>
          <cell r="C7">
            <v>0.3</v>
          </cell>
          <cell r="D7">
            <v>0.55000000000000004</v>
          </cell>
          <cell r="E7">
            <v>0.55000000000000004</v>
          </cell>
          <cell r="F7">
            <v>2.85</v>
          </cell>
        </row>
        <row r="8">
          <cell r="A8" t="str">
            <v>M-2</v>
          </cell>
          <cell r="B8">
            <v>1</v>
          </cell>
          <cell r="C8">
            <v>0.3</v>
          </cell>
          <cell r="D8">
            <v>0.5</v>
          </cell>
          <cell r="E8">
            <v>0.5</v>
          </cell>
          <cell r="F8">
            <v>2.4500000000000002</v>
          </cell>
        </row>
        <row r="9">
          <cell r="A9" t="str">
            <v>M-3</v>
          </cell>
          <cell r="B9">
            <v>1</v>
          </cell>
          <cell r="C9">
            <v>0.3</v>
          </cell>
          <cell r="D9">
            <v>0.45</v>
          </cell>
          <cell r="E9">
            <v>0.45</v>
          </cell>
          <cell r="F9">
            <v>2.25</v>
          </cell>
        </row>
        <row r="10">
          <cell r="A10" t="str">
            <v>M-4</v>
          </cell>
          <cell r="B10">
            <v>1</v>
          </cell>
          <cell r="C10">
            <v>0.3</v>
          </cell>
          <cell r="D10">
            <v>0.4</v>
          </cell>
          <cell r="E10">
            <v>0.45</v>
          </cell>
          <cell r="F10">
            <v>2.1</v>
          </cell>
        </row>
        <row r="11">
          <cell r="A11" t="str">
            <v>M-5</v>
          </cell>
          <cell r="B11">
            <v>1</v>
          </cell>
          <cell r="C11">
            <v>0.3</v>
          </cell>
          <cell r="D11">
            <v>0.4</v>
          </cell>
          <cell r="E11">
            <v>0.4</v>
          </cell>
          <cell r="F11">
            <v>1.95</v>
          </cell>
        </row>
        <row r="12">
          <cell r="A12" t="str">
            <v>M-6</v>
          </cell>
          <cell r="B12">
            <v>1</v>
          </cell>
          <cell r="C12">
            <v>0.25</v>
          </cell>
          <cell r="D12">
            <v>0.35</v>
          </cell>
          <cell r="E12">
            <v>0.4</v>
          </cell>
          <cell r="F12">
            <v>1.75</v>
          </cell>
        </row>
        <row r="13">
          <cell r="A13" t="str">
            <v>M-7</v>
          </cell>
          <cell r="B13">
            <v>1</v>
          </cell>
          <cell r="C13">
            <v>0.25</v>
          </cell>
          <cell r="D13">
            <v>0.35</v>
          </cell>
          <cell r="E13">
            <v>0.35</v>
          </cell>
          <cell r="F13">
            <v>1.65</v>
          </cell>
        </row>
        <row r="14">
          <cell r="A14" t="str">
            <v>M-8</v>
          </cell>
          <cell r="B14">
            <v>2</v>
          </cell>
          <cell r="C14">
            <v>0.25</v>
          </cell>
          <cell r="D14">
            <v>0.3</v>
          </cell>
          <cell r="E14">
            <v>0.35</v>
          </cell>
          <cell r="F14">
            <v>1.25</v>
          </cell>
        </row>
        <row r="15">
          <cell r="A15" t="str">
            <v>M-9</v>
          </cell>
          <cell r="B15">
            <v>2</v>
          </cell>
          <cell r="C15">
            <v>0.2</v>
          </cell>
          <cell r="D15">
            <v>0.25</v>
          </cell>
          <cell r="E15">
            <v>0.3</v>
          </cell>
          <cell r="F15">
            <v>1.1000000000000001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LISTA-PR"/>
      <sheetName val="DETALLE"/>
      <sheetName val="RESUMEN"/>
      <sheetName val="COSTOS"/>
      <sheetName val="N°1"/>
      <sheetName val="ado ati demussy LDH"/>
      <sheetName val="PRECIOS MATERIALES"/>
      <sheetName val="BASES"/>
      <sheetName val="CIERRE"/>
      <sheetName val="Escarpe"/>
      <sheetName val="Indexes"/>
      <sheetName val="Shares"/>
      <sheetName val="Plan de fases detallado"/>
      <sheetName val="ado_ati_demussy_LDH"/>
      <sheetName val="PRECIOS_MATERIALES"/>
      <sheetName val="RES F1"/>
      <sheetName val="Encofrado BVR Unispan"/>
      <sheetName val="POSESIÓN 2003"/>
      <sheetName val="RESUMEN DE COTIZACION"/>
      <sheetName val="OBRA CIVIL"/>
      <sheetName val="ESTRUCTURA DE HORMIGON"/>
      <sheetName val="INSTALACION ELECTRICA"/>
      <sheetName val="INFRAESTRUCTURA"/>
      <sheetName val="analisis"/>
      <sheetName val="TABLEROS"/>
      <sheetName val="Hoja4"/>
      <sheetName val="hps slit coil (centralia)"/>
      <sheetName val="RESUMEN ATI"/>
      <sheetName val="ep n°1"/>
      <sheetName val="DAT"/>
      <sheetName val="bd"/>
      <sheetName val="IISS"/>
      <sheetName val="CRITERIA1"/>
      <sheetName val="Avance financiero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CARATULA"/>
      <sheetName val="PRESUPUESTO"/>
      <sheetName val="GG (5 MESES)"/>
      <sheetName val="detalle PREV"/>
      <sheetName val="Materiales"/>
      <sheetName val="Mano de obra "/>
      <sheetName val="Gastos Generales "/>
      <sheetName val="Total General"/>
      <sheetName val="Agua Potable"/>
      <sheetName val="Alcantarillado"/>
      <sheetName val="Aguas lluvias"/>
      <sheetName val="Gas BP"/>
      <sheetName val="Mix"/>
      <sheetName val="general"/>
      <sheetName val="Direct_Lbr"/>
    </sheetNames>
    <sheetDataSet>
      <sheetData sheetId="0" refreshError="1">
        <row r="197">
          <cell r="G197" t="str">
            <v xml:space="preserve">ERROR-ERROR-ERROR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Casa"/>
      <sheetName val="acabados"/>
      <sheetName val="movdetierras"/>
      <sheetName val="Concreto final"/>
      <sheetName val="Concreto"/>
      <sheetName val="CONSIDERACIONES"/>
      <sheetName val="SOPORTE"/>
      <sheetName val="Placas_Alicorp"/>
      <sheetName val="#¡REF"/>
      <sheetName val="Concreto_final"/>
      <sheetName val="Concreto_final1"/>
      <sheetName val="Concreto_final2"/>
      <sheetName val="Concreto_final3"/>
      <sheetName val="Concreto_final4"/>
      <sheetName val="Concreto_final8"/>
      <sheetName val="Concreto_final5"/>
      <sheetName val="Concreto_final6"/>
      <sheetName val="Concreto_final7"/>
      <sheetName val="Concreto_final9"/>
      <sheetName val="Hoja1"/>
      <sheetName val="CIERRE"/>
      <sheetName val="Plan de fases detallado"/>
      <sheetName val="Ingreso-Egreso"/>
      <sheetName val="Concreto_final10"/>
      <sheetName val="Plan_de_fases_detall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B9" t="str">
            <v>6mm</v>
          </cell>
          <cell r="C9">
            <v>0.219</v>
          </cell>
        </row>
        <row r="10">
          <cell r="B10" t="str">
            <v>1/4</v>
          </cell>
          <cell r="C10">
            <v>0.25</v>
          </cell>
        </row>
        <row r="11">
          <cell r="B11" t="str">
            <v>8mm</v>
          </cell>
          <cell r="C11">
            <v>0.39500000000000002</v>
          </cell>
        </row>
        <row r="12">
          <cell r="B12" t="str">
            <v>3/8</v>
          </cell>
          <cell r="C12">
            <v>0.57999999999999996</v>
          </cell>
        </row>
        <row r="13">
          <cell r="B13" t="str">
            <v>12mm</v>
          </cell>
          <cell r="C13">
            <v>0.88800000000000001</v>
          </cell>
        </row>
        <row r="14">
          <cell r="B14" t="str">
            <v>1/2</v>
          </cell>
          <cell r="C14">
            <v>1.02</v>
          </cell>
        </row>
        <row r="15">
          <cell r="B15" t="str">
            <v>5/8</v>
          </cell>
          <cell r="C15">
            <v>1.6</v>
          </cell>
        </row>
        <row r="16">
          <cell r="B16" t="str">
            <v>3/4</v>
          </cell>
          <cell r="C16">
            <v>2.2599999999999998</v>
          </cell>
        </row>
        <row r="17">
          <cell r="B17" t="str">
            <v>1</v>
          </cell>
          <cell r="C17">
            <v>4.04</v>
          </cell>
        </row>
        <row r="18">
          <cell r="B18" t="str">
            <v>1 3/8</v>
          </cell>
          <cell r="C18">
            <v>7.907</v>
          </cell>
        </row>
      </sheetData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US"/>
      <sheetName val="MATERIALES"/>
      <sheetName val="Mano de Obra"/>
    </sheetNames>
    <sheetDataSet>
      <sheetData sheetId="0"/>
      <sheetData sheetId="1">
        <row r="3">
          <cell r="C3" t="str">
            <v>DESCRIPCION</v>
          </cell>
          <cell r="H3" t="str">
            <v>TOTAL</v>
          </cell>
        </row>
        <row r="4">
          <cell r="C4" t="str">
            <v>abrazadera 2" 2 orj</v>
          </cell>
          <cell r="H4">
            <v>2.36</v>
          </cell>
        </row>
        <row r="5">
          <cell r="C5" t="str">
            <v>abrazadera 3"  1 orj o orej</v>
          </cell>
          <cell r="H5">
            <v>1.18</v>
          </cell>
        </row>
        <row r="6">
          <cell r="C6" t="str">
            <v>abrazadera 3/4 1 orj o 2orj</v>
          </cell>
          <cell r="H6">
            <v>0.23600000000000002</v>
          </cell>
        </row>
        <row r="7">
          <cell r="C7" t="str">
            <v>abrazadera gota  1/2</v>
          </cell>
          <cell r="H7">
            <v>1.77</v>
          </cell>
        </row>
        <row r="8">
          <cell r="C8" t="str">
            <v>abrazadera gota 1"</v>
          </cell>
          <cell r="H8">
            <v>2.95</v>
          </cell>
        </row>
        <row r="9">
          <cell r="C9" t="str">
            <v>abrazadera gota 3"</v>
          </cell>
          <cell r="H9">
            <v>5.31</v>
          </cell>
        </row>
        <row r="10">
          <cell r="C10" t="str">
            <v>abrazadera gota 3/4</v>
          </cell>
          <cell r="H10">
            <v>2.36</v>
          </cell>
        </row>
        <row r="11">
          <cell r="C11" t="str">
            <v>abrazadera unistru t 1/2"</v>
          </cell>
          <cell r="H11">
            <v>1.534</v>
          </cell>
        </row>
        <row r="12">
          <cell r="C12" t="str">
            <v>abrazadera unistru t 3/4"</v>
          </cell>
          <cell r="H12">
            <v>1.534</v>
          </cell>
        </row>
        <row r="13">
          <cell r="C13" t="str">
            <v>abrazadera unistrut  3"</v>
          </cell>
          <cell r="H13">
            <v>3.54</v>
          </cell>
        </row>
        <row r="14">
          <cell r="C14" t="str">
            <v>abrazadrea unistrut 1  1/4"</v>
          </cell>
          <cell r="H14">
            <v>1.8880000000000001</v>
          </cell>
        </row>
        <row r="15">
          <cell r="C15" t="str">
            <v>abrazadrea unistrut 1"</v>
          </cell>
          <cell r="H15">
            <v>1.534</v>
          </cell>
        </row>
        <row r="16">
          <cell r="C16" t="str">
            <v>abrazadrea unistrut 3"</v>
          </cell>
          <cell r="H16">
            <v>3.54</v>
          </cell>
        </row>
        <row r="17">
          <cell r="C17" t="str">
            <v>abrazadrea unistrut 4"</v>
          </cell>
          <cell r="H17">
            <v>4.72</v>
          </cell>
        </row>
        <row r="18">
          <cell r="C18" t="str">
            <v>arandela 3/8.</v>
          </cell>
          <cell r="H18">
            <v>9.4399999999999998E-2</v>
          </cell>
        </row>
        <row r="19">
          <cell r="C19" t="str">
            <v>arandela de 1/2</v>
          </cell>
          <cell r="H19">
            <v>0.1416</v>
          </cell>
        </row>
        <row r="20">
          <cell r="C20" t="str">
            <v>autorroscante tarugo naranja</v>
          </cell>
          <cell r="H20">
            <v>0.17699999999999999</v>
          </cell>
        </row>
        <row r="21">
          <cell r="C21" t="str">
            <v>autorroscante tarugo verde</v>
          </cell>
          <cell r="H21">
            <v>5.9</v>
          </cell>
        </row>
        <row r="22">
          <cell r="C22" t="str">
            <v>bandeja escalera de 1,000 x 150 mm con tapa</v>
          </cell>
          <cell r="H22">
            <v>56.958600000000004</v>
          </cell>
        </row>
        <row r="23">
          <cell r="C23" t="str">
            <v>bandeja escalera de 400 x 100 mm con tapa</v>
          </cell>
          <cell r="H23">
            <v>28.308199999999999</v>
          </cell>
        </row>
        <row r="24">
          <cell r="C24" t="str">
            <v>bandeja escalera de 600 x 100 mm con tapa</v>
          </cell>
          <cell r="H24">
            <v>35.4</v>
          </cell>
        </row>
        <row r="25">
          <cell r="C25" t="str">
            <v>bandeja perforada de 100 x 50 mm con tapa</v>
          </cell>
          <cell r="H25">
            <v>12.850200000000001</v>
          </cell>
        </row>
        <row r="26">
          <cell r="C26" t="str">
            <v>bandeja perforada de 1000 x 100 mm con tapa</v>
          </cell>
          <cell r="H26">
            <v>89.963200000000001</v>
          </cell>
        </row>
        <row r="27">
          <cell r="C27" t="str">
            <v>bandeja perforada de 200 x 100 mm con tapa</v>
          </cell>
          <cell r="H27">
            <v>20.697199999999999</v>
          </cell>
        </row>
        <row r="28">
          <cell r="C28" t="str">
            <v>bandeja perforada de 300 x 100 mm con tapa</v>
          </cell>
          <cell r="H28">
            <v>26.892199999999999</v>
          </cell>
        </row>
        <row r="29">
          <cell r="C29" t="str">
            <v>bandeja perforada de 400 x 100 mm con tapa</v>
          </cell>
          <cell r="H29">
            <v>32.249399999999994</v>
          </cell>
        </row>
        <row r="30">
          <cell r="C30" t="str">
            <v>bandeja perforada de 600 x 100 mm con tapa</v>
          </cell>
          <cell r="H30">
            <v>44.084800000000001</v>
          </cell>
        </row>
        <row r="31">
          <cell r="C31" t="str">
            <v>bandeja perforada de 800 x 100 mm con tapa</v>
          </cell>
          <cell r="H31">
            <v>56.014600000000002</v>
          </cell>
        </row>
        <row r="32">
          <cell r="C32" t="str">
            <v>bandeja rejilla de 100 x 105 mm ebfr / l = 3 mt</v>
          </cell>
          <cell r="H32">
            <v>8.4488000000000003</v>
          </cell>
        </row>
        <row r="33">
          <cell r="C33" t="str">
            <v>bandeja rejilla de 200 x 105 mm ebfr / l = 3 mt</v>
          </cell>
          <cell r="H33">
            <v>17.523</v>
          </cell>
        </row>
        <row r="34">
          <cell r="C34" t="str">
            <v>bandeja rejilla de 400 x 105 mm ebfr / l = 3 mt</v>
          </cell>
          <cell r="H34">
            <v>29.098800000000001</v>
          </cell>
        </row>
        <row r="35">
          <cell r="C35" t="str">
            <v>bte de 1000x150x2400mm pl 2mm</v>
          </cell>
          <cell r="H35">
            <v>31.27</v>
          </cell>
        </row>
        <row r="36">
          <cell r="C36" t="str">
            <v>bte de 400x100x2400mm pl 1.5mm</v>
          </cell>
          <cell r="H36">
            <v>14.9152</v>
          </cell>
        </row>
        <row r="37">
          <cell r="C37" t="str">
            <v>bte de 600x100x2400mm pl 1.5mm</v>
          </cell>
          <cell r="H37">
            <v>17.2988</v>
          </cell>
        </row>
        <row r="38">
          <cell r="C38" t="str">
            <v>btlr de 100x50x2400mm pl 1.5mm</v>
          </cell>
          <cell r="H38">
            <v>9.4518000000000004</v>
          </cell>
        </row>
        <row r="39">
          <cell r="C39" t="str">
            <v>btlr de 200x100x2400mm pl 1.5mm</v>
          </cell>
          <cell r="H39">
            <v>19.0806</v>
          </cell>
        </row>
        <row r="40">
          <cell r="C40" t="str">
            <v>btlr de 300x100x2400mm pl 1.5mm</v>
          </cell>
          <cell r="H40">
            <v>24.484999999999999</v>
          </cell>
        </row>
        <row r="41">
          <cell r="C41" t="str">
            <v>btlr de 400x100x2400mm pl 1.5mm</v>
          </cell>
          <cell r="H41">
            <v>28.709399999999999</v>
          </cell>
        </row>
        <row r="42">
          <cell r="C42" t="str">
            <v>btlr de 600x100x2400mm pl 1.5mm</v>
          </cell>
          <cell r="H42">
            <v>38.361799999999995</v>
          </cell>
        </row>
        <row r="43">
          <cell r="C43" t="str">
            <v>btlr de 800x100x2400mm pl 2mm</v>
          </cell>
          <cell r="H43">
            <v>44.226399999999998</v>
          </cell>
        </row>
        <row r="44">
          <cell r="C44" t="str">
            <v>cable n2xoh 0.6-1 kv 50 mm2</v>
          </cell>
          <cell r="H44">
            <v>18.657687999999997</v>
          </cell>
        </row>
        <row r="45">
          <cell r="C45" t="str">
            <v>cable nh-80 0.45-0.75 kv 10 mm2 negro</v>
          </cell>
          <cell r="H45">
            <v>3.9755379999999998</v>
          </cell>
        </row>
        <row r="46">
          <cell r="C46" t="str">
            <v>cable nh-80 0.45-0.75 kv 16 mm2 negro</v>
          </cell>
          <cell r="H46">
            <v>6.2144110000000001</v>
          </cell>
        </row>
        <row r="47">
          <cell r="C47" t="str">
            <v>cable nh-80 0.45-0.75 kv 2,5 mm2 negro</v>
          </cell>
          <cell r="H47">
            <v>1.15193134</v>
          </cell>
        </row>
        <row r="48">
          <cell r="C48" t="str">
            <v>cable nh-80 0.45-0.75 kv 35 mm2 negro</v>
          </cell>
          <cell r="H48">
            <v>13.148268000000002</v>
          </cell>
        </row>
        <row r="49">
          <cell r="C49" t="str">
            <v>cable nh-80 0.45-0.75 kv 4 mm2 negro</v>
          </cell>
          <cell r="H49">
            <v>1.6457513100000001</v>
          </cell>
        </row>
        <row r="50">
          <cell r="C50" t="str">
            <v>cable nh-80 0.45-0.75 kv 6 mm2 negro</v>
          </cell>
          <cell r="H50">
            <v>2.5043906999999996</v>
          </cell>
        </row>
        <row r="51">
          <cell r="C51" t="str">
            <v>cable gpt n°18</v>
          </cell>
          <cell r="H51">
            <v>82.6</v>
          </cell>
        </row>
        <row r="52">
          <cell r="C52" t="str">
            <v>cable n2xoh  0.6-1  kv  70 mm2</v>
          </cell>
          <cell r="H52">
            <v>26.412175999999999</v>
          </cell>
        </row>
        <row r="53">
          <cell r="C53" t="str">
            <v>cable n2xoh 0.6-1  kv  150  mm2</v>
          </cell>
          <cell r="H53">
            <v>56.64</v>
          </cell>
        </row>
        <row r="54">
          <cell r="C54" t="str">
            <v>cable n2xoh 0.6-1  kv  120  mm2</v>
          </cell>
          <cell r="H54">
            <v>45.43</v>
          </cell>
        </row>
        <row r="55">
          <cell r="C55" t="str">
            <v>cable n2xoh 0.6-1  kv  185  mm2</v>
          </cell>
          <cell r="H55">
            <v>76.7</v>
          </cell>
        </row>
        <row r="56">
          <cell r="C56" t="str">
            <v>cable n2xoh 0.6-1  kv  95  mm2</v>
          </cell>
          <cell r="H56">
            <v>37.857231999999996</v>
          </cell>
        </row>
        <row r="57">
          <cell r="C57" t="str">
            <v>cable n2xoh 0.6-1  kv  240  mm2</v>
          </cell>
          <cell r="H57">
            <v>95.580314666666652</v>
          </cell>
        </row>
        <row r="58">
          <cell r="C58" t="str">
            <v>cable n2xoh 0.6-1  kv  500  mm2</v>
          </cell>
          <cell r="H58">
            <v>218.3</v>
          </cell>
        </row>
        <row r="59">
          <cell r="C59" t="str">
            <v>cable nh-80  0.45-0.75 kv 25  mm2 negro</v>
          </cell>
          <cell r="H59">
            <v>9.6815459999999991</v>
          </cell>
        </row>
        <row r="60">
          <cell r="C60" t="str">
            <v>cable vulcanizado3x12</v>
          </cell>
          <cell r="H60">
            <v>5.9</v>
          </cell>
        </row>
        <row r="61">
          <cell r="C61" t="str">
            <v>caja 100x100x50 c/s  3/4</v>
          </cell>
          <cell r="H61">
            <v>3.54</v>
          </cell>
        </row>
        <row r="62">
          <cell r="C62" t="str">
            <v>caja 300x300x100</v>
          </cell>
          <cell r="H62">
            <v>33.04</v>
          </cell>
        </row>
        <row r="63">
          <cell r="C63" t="str">
            <v>caja 50x50x20  1/20</v>
          </cell>
          <cell r="H63">
            <v>112.1</v>
          </cell>
        </row>
        <row r="64">
          <cell r="C64" t="str">
            <v xml:space="preserve">caja de paso 100x100x50mm ciego </v>
          </cell>
          <cell r="H64">
            <v>4.72</v>
          </cell>
        </row>
        <row r="65">
          <cell r="C65" t="str">
            <v xml:space="preserve">caja de paso 150x150x100mm ciego </v>
          </cell>
          <cell r="H65">
            <v>10.502000000000001</v>
          </cell>
        </row>
        <row r="66">
          <cell r="C66" t="str">
            <v xml:space="preserve">caja de paso 200x200x150mm ciego </v>
          </cell>
          <cell r="H66">
            <v>20.000999999999998</v>
          </cell>
        </row>
        <row r="67">
          <cell r="C67" t="str">
            <v xml:space="preserve">caja de paso 250x250x150mm ciego </v>
          </cell>
          <cell r="H67">
            <v>27.482199999999999</v>
          </cell>
        </row>
        <row r="68">
          <cell r="C68" t="str">
            <v>caja de paso 300x300x150mm ciego</v>
          </cell>
          <cell r="H68">
            <v>35.9664</v>
          </cell>
        </row>
        <row r="69">
          <cell r="C69" t="str">
            <v xml:space="preserve">caja de paso 400x400x200mm ciego </v>
          </cell>
          <cell r="H69">
            <v>67.944400000000002</v>
          </cell>
        </row>
        <row r="70">
          <cell r="C70" t="str">
            <v xml:space="preserve">caja de paso 500x500x300mm ciego </v>
          </cell>
          <cell r="H70">
            <v>116.77279999999999</v>
          </cell>
        </row>
        <row r="71">
          <cell r="C71" t="str">
            <v xml:space="preserve">caja de paso 600x350x200mm ciego </v>
          </cell>
          <cell r="H71">
            <v>84.924599999999998</v>
          </cell>
        </row>
        <row r="72">
          <cell r="C72" t="str">
            <v xml:space="preserve">caja de paso 600x600x400mm ciego </v>
          </cell>
          <cell r="H72">
            <v>178.357</v>
          </cell>
        </row>
        <row r="73">
          <cell r="C73" t="str">
            <v>caja octagonal pvc  1/2</v>
          </cell>
          <cell r="H73">
            <v>0.59</v>
          </cell>
        </row>
        <row r="74">
          <cell r="C74" t="str">
            <v>caja octogonal de 100x40mm c/s 3/4''</v>
          </cell>
          <cell r="H74">
            <v>2.95</v>
          </cell>
        </row>
        <row r="75">
          <cell r="C75" t="str">
            <v>caja rectangular c/s  3/4</v>
          </cell>
          <cell r="H75">
            <v>1.4159999999999999</v>
          </cell>
        </row>
        <row r="76">
          <cell r="C76" t="str">
            <v>caja rectangular de 100x50x40mm c/s 3/4''</v>
          </cell>
          <cell r="H76">
            <v>2.95</v>
          </cell>
        </row>
        <row r="77">
          <cell r="C77" t="str">
            <v>caja condulet tipo L 100x50</v>
          </cell>
          <cell r="H77">
            <v>12.98</v>
          </cell>
        </row>
        <row r="78">
          <cell r="C78" t="str">
            <v>cajas 20x20</v>
          </cell>
          <cell r="H78">
            <v>20.059999999999999</v>
          </cell>
        </row>
        <row r="79">
          <cell r="C79" t="str">
            <v>cajas 25x25</v>
          </cell>
          <cell r="H79">
            <v>31.86</v>
          </cell>
        </row>
        <row r="80">
          <cell r="C80" t="str">
            <v>cajas 4x4x2</v>
          </cell>
          <cell r="H80">
            <v>3.3039999999999998</v>
          </cell>
        </row>
        <row r="81">
          <cell r="C81" t="str">
            <v>canal unistrut  2.40  bajo</v>
          </cell>
          <cell r="H81">
            <v>15.34</v>
          </cell>
        </row>
        <row r="82">
          <cell r="C82" t="str">
            <v>cinta  3m  1700</v>
          </cell>
          <cell r="H82">
            <v>5.6639999999999997</v>
          </cell>
        </row>
        <row r="83">
          <cell r="C83" t="str">
            <v>cinta masking tape 2"</v>
          </cell>
          <cell r="H83">
            <v>5.9</v>
          </cell>
        </row>
        <row r="84">
          <cell r="C84" t="str">
            <v>cintillo nylon 100x2.5</v>
          </cell>
          <cell r="H84">
            <v>2.36</v>
          </cell>
        </row>
        <row r="85">
          <cell r="C85" t="str">
            <v>cintillo nylon 200 x 4.8</v>
          </cell>
          <cell r="H85">
            <v>5.9</v>
          </cell>
        </row>
        <row r="86">
          <cell r="C86" t="str">
            <v>cintillo nylon 250 x 4.8</v>
          </cell>
          <cell r="H86">
            <v>7.08</v>
          </cell>
        </row>
        <row r="87">
          <cell r="C87" t="str">
            <v>clavo 3/4</v>
          </cell>
          <cell r="H87">
            <v>17.7</v>
          </cell>
        </row>
        <row r="88">
          <cell r="C88" t="str">
            <v>conector  pvc  sap  1 " (mat)</v>
          </cell>
          <cell r="H88">
            <v>0.36580000000000001</v>
          </cell>
        </row>
        <row r="89">
          <cell r="C89" t="str">
            <v>conector  pvc  sap  1 1/2" (mat)</v>
          </cell>
          <cell r="H89">
            <v>0.87319999999999998</v>
          </cell>
        </row>
        <row r="90">
          <cell r="C90" t="str">
            <v>conector  pvc  sap  1 1/4" (mat)</v>
          </cell>
          <cell r="H90">
            <v>0.66080000000000005</v>
          </cell>
        </row>
        <row r="91">
          <cell r="C91" t="str">
            <v>conector  pvc  sap  1" (mat)</v>
          </cell>
          <cell r="H91">
            <v>0.34219999999999995</v>
          </cell>
        </row>
        <row r="92">
          <cell r="C92" t="str">
            <v>conector  pvc  sap  1/2" (mat)</v>
          </cell>
          <cell r="H92">
            <v>0.24779999999999999</v>
          </cell>
        </row>
        <row r="93">
          <cell r="C93" t="str">
            <v>conector  pvc  sap  2" (mat)</v>
          </cell>
          <cell r="H93">
            <v>0.99119999999999997</v>
          </cell>
        </row>
        <row r="94">
          <cell r="C94" t="str">
            <v>conector  pvc  sap  3" (mat)</v>
          </cell>
          <cell r="H94">
            <v>0.62540000000000007</v>
          </cell>
        </row>
        <row r="95">
          <cell r="C95" t="str">
            <v>conector  pvc  sap  3/4" (mat)</v>
          </cell>
          <cell r="H95">
            <v>0.27140000000000003</v>
          </cell>
        </row>
        <row r="96">
          <cell r="C96" t="str">
            <v>conector  pvc  sap  3/4" (mat)</v>
          </cell>
          <cell r="H96">
            <v>0.28320000000000001</v>
          </cell>
        </row>
        <row r="97">
          <cell r="C97" t="str">
            <v>conector  pvc  sap  4" (mat)</v>
          </cell>
          <cell r="H97">
            <v>4.4603999999999999</v>
          </cell>
        </row>
        <row r="98">
          <cell r="C98" t="str">
            <v>conector emt 1"</v>
          </cell>
          <cell r="H98">
            <v>2.5960000000000001</v>
          </cell>
        </row>
        <row r="99">
          <cell r="C99" t="str">
            <v>conector emt 1" alex</v>
          </cell>
          <cell r="H99">
            <v>1.829472</v>
          </cell>
        </row>
        <row r="100">
          <cell r="C100" t="str">
            <v>conector emt 1/2" alex</v>
          </cell>
          <cell r="H100">
            <v>0.88424480000000005</v>
          </cell>
        </row>
        <row r="101">
          <cell r="C101" t="str">
            <v>conector emt 2" alex</v>
          </cell>
          <cell r="H101">
            <v>6.5211708800000006</v>
          </cell>
        </row>
        <row r="102">
          <cell r="C102" t="str">
            <v>conector emt 3"</v>
          </cell>
          <cell r="H102">
            <v>15.34</v>
          </cell>
        </row>
        <row r="103">
          <cell r="C103" t="str">
            <v>conector emt 3/4" alex</v>
          </cell>
          <cell r="H103">
            <v>1.2806303999999999</v>
          </cell>
        </row>
        <row r="104">
          <cell r="C104" t="str">
            <v>conector hermetico 1"</v>
          </cell>
          <cell r="H104">
            <v>2.36</v>
          </cell>
        </row>
        <row r="105">
          <cell r="C105" t="str">
            <v>conector hermetico 1/2</v>
          </cell>
          <cell r="H105">
            <v>2.36</v>
          </cell>
        </row>
        <row r="106">
          <cell r="C106" t="str">
            <v>cruz de (100x100x100x100)x100mm pl 1.5mm</v>
          </cell>
          <cell r="H106">
            <v>24.296199999999999</v>
          </cell>
        </row>
        <row r="107">
          <cell r="C107" t="str">
            <v>cruz de (100x100x100x100)x100mm pl 1.5mm</v>
          </cell>
          <cell r="H107">
            <v>23.7652</v>
          </cell>
        </row>
        <row r="108">
          <cell r="C108" t="str">
            <v>cruz horizontal escalera de 100 x 100 x 100 x 100 mm con tapa</v>
          </cell>
          <cell r="H108">
            <v>56.616399999999999</v>
          </cell>
        </row>
        <row r="109">
          <cell r="C109" t="str">
            <v>cruz horizontal ranurada de 100 x 100 x 100 x 100 mm con tapa</v>
          </cell>
          <cell r="H109">
            <v>26.986600000000003</v>
          </cell>
        </row>
        <row r="110">
          <cell r="C110" t="str">
            <v>curva  pvc - 1/2</v>
          </cell>
          <cell r="H110">
            <v>1.18</v>
          </cell>
        </row>
        <row r="111">
          <cell r="C111" t="str">
            <v>curva  pvc  sap  1 1/2" x 90 (mat)</v>
          </cell>
          <cell r="H111">
            <v>3.4810000000000003</v>
          </cell>
        </row>
        <row r="112">
          <cell r="C112" t="str">
            <v>curva  pvc  sap  1 1/4" x 90 (mat)</v>
          </cell>
          <cell r="H112">
            <v>2.6903999999999999</v>
          </cell>
        </row>
        <row r="113">
          <cell r="C113" t="str">
            <v>curva  pvc  sap  1" x 90 (mat)</v>
          </cell>
          <cell r="H113">
            <v>1.1681999999999999</v>
          </cell>
        </row>
        <row r="114">
          <cell r="C114" t="str">
            <v>curva  pvc  sap  1" x 90 (mat)</v>
          </cell>
          <cell r="H114">
            <v>1.1092</v>
          </cell>
        </row>
        <row r="115">
          <cell r="C115" t="str">
            <v>curva  pvc  sap  1/2" x 90 (mat)</v>
          </cell>
          <cell r="H115">
            <v>0.55459999999999998</v>
          </cell>
        </row>
        <row r="116">
          <cell r="C116" t="str">
            <v>curva  pvc  sap  3" x 90 (mat)</v>
          </cell>
          <cell r="H116">
            <v>3.3275999999999999</v>
          </cell>
        </row>
        <row r="117">
          <cell r="C117" t="str">
            <v>curva  pvc  sap  3/4" x 90 (mat)</v>
          </cell>
          <cell r="H117">
            <v>0.79060000000000008</v>
          </cell>
        </row>
        <row r="118">
          <cell r="C118" t="str">
            <v>curva  pvc  sap  3/4" x 90 (mat)</v>
          </cell>
          <cell r="H118">
            <v>0.75519999999999998</v>
          </cell>
        </row>
        <row r="119">
          <cell r="C119" t="str">
            <v>curva  pvc  sap  4" x 90° (mat)</v>
          </cell>
          <cell r="H119">
            <v>30.373199999999997</v>
          </cell>
        </row>
        <row r="120">
          <cell r="C120" t="str">
            <v>curva emt 3"</v>
          </cell>
          <cell r="H120">
            <v>47.2</v>
          </cell>
        </row>
        <row r="121">
          <cell r="C121" t="str">
            <v>curva emt 3/4"</v>
          </cell>
          <cell r="H121">
            <v>2.95</v>
          </cell>
        </row>
        <row r="122">
          <cell r="C122" t="str">
            <v>curva horizontal 90° de 1000x150mm pl 2mm</v>
          </cell>
          <cell r="H122">
            <v>75.154200000000003</v>
          </cell>
        </row>
        <row r="123">
          <cell r="C123" t="str">
            <v>curva horizontal 90° de 100x50mm pl 1.5mm</v>
          </cell>
          <cell r="H123">
            <v>7.8470000000000004</v>
          </cell>
        </row>
        <row r="124">
          <cell r="C124" t="str">
            <v>curva horizontal 90° de 100x50mm pl 1.5mm</v>
          </cell>
          <cell r="H124">
            <v>9.1804000000000006</v>
          </cell>
        </row>
        <row r="125">
          <cell r="C125" t="str">
            <v>curva horizontal 90° de 200x100mm pl 1.5mm</v>
          </cell>
          <cell r="H125">
            <v>14.608400000000001</v>
          </cell>
        </row>
        <row r="126">
          <cell r="C126" t="str">
            <v>curva horizontal 90° de 200x100mm pl 1.5mm</v>
          </cell>
          <cell r="H126">
            <v>17.688200000000002</v>
          </cell>
        </row>
        <row r="127">
          <cell r="C127" t="str">
            <v>curva horizontal 90° de 300x100mm pl 1.5mm</v>
          </cell>
          <cell r="H127">
            <v>23.387599999999999</v>
          </cell>
        </row>
        <row r="128">
          <cell r="C128" t="str">
            <v>curva horizontal 90° de 400x100mm pl 1.5mm</v>
          </cell>
          <cell r="H128">
            <v>21.440600000000003</v>
          </cell>
        </row>
        <row r="129">
          <cell r="C129" t="str">
            <v>curva horizontal 90° de 400x100mm pl 1.5mm</v>
          </cell>
          <cell r="H129">
            <v>21.440600000000003</v>
          </cell>
        </row>
        <row r="130">
          <cell r="C130" t="str">
            <v>curva horizontal 90° de 400x100mm pl 1.5mm</v>
          </cell>
          <cell r="H130">
            <v>29.747800000000002</v>
          </cell>
        </row>
        <row r="131">
          <cell r="C131" t="str">
            <v>curva horizontal 90° de 600x100mm pl 1.5mm</v>
          </cell>
          <cell r="H131">
            <v>30.503</v>
          </cell>
        </row>
        <row r="132">
          <cell r="C132" t="str">
            <v>curva horizontal 90° de 600x100mm pl 1.5mm</v>
          </cell>
          <cell r="H132">
            <v>44.379800000000003</v>
          </cell>
        </row>
        <row r="133">
          <cell r="C133" t="str">
            <v>curva horizontal escalera de 1,000 x 100 mm con tapa</v>
          </cell>
          <cell r="H133">
            <v>74.045000000000002</v>
          </cell>
        </row>
        <row r="134">
          <cell r="C134" t="str">
            <v>curva horizontal escalera de 100 x 100 mm con tapa</v>
          </cell>
          <cell r="H134">
            <v>19.859399999999997</v>
          </cell>
        </row>
        <row r="135">
          <cell r="C135" t="str">
            <v>curva horizontal escalera de 200 x 100 mm con tapa</v>
          </cell>
          <cell r="H135">
            <v>29.086999999999996</v>
          </cell>
        </row>
        <row r="136">
          <cell r="C136" t="str">
            <v>curva horizontal escalera de 400 x 100 mm con tapa</v>
          </cell>
          <cell r="H136">
            <v>36.804200000000002</v>
          </cell>
        </row>
        <row r="137">
          <cell r="C137" t="str">
            <v>curva horizontal escalera de 400 x 100 mm con tapa</v>
          </cell>
          <cell r="H137">
            <v>36.804200000000002</v>
          </cell>
        </row>
        <row r="138">
          <cell r="C138" t="str">
            <v>curva horizontal escalera de 600 x 100 mm con tapa</v>
          </cell>
          <cell r="H138">
            <v>47.459599999999995</v>
          </cell>
        </row>
        <row r="139">
          <cell r="C139" t="str">
            <v>curva horizontal ranurada de 100 x 50 mm con tapa</v>
          </cell>
          <cell r="H139">
            <v>16.7088</v>
          </cell>
        </row>
        <row r="140">
          <cell r="C140" t="str">
            <v>curva horizontal ranurada de 200 x 100 mm con tapa</v>
          </cell>
          <cell r="H140">
            <v>27.210799999999999</v>
          </cell>
        </row>
        <row r="141">
          <cell r="C141" t="str">
            <v>curva horizontal ranurada de 300 x 100 mm con tapa</v>
          </cell>
          <cell r="H141">
            <v>34.9634</v>
          </cell>
        </row>
        <row r="142">
          <cell r="C142" t="str">
            <v>curva horizontal ranurada de 400 x 100 mm con tapa</v>
          </cell>
          <cell r="H142">
            <v>41.925400000000003</v>
          </cell>
        </row>
        <row r="143">
          <cell r="C143" t="str">
            <v>curva horizontal ranurada de 600 x 100 mm con tapa</v>
          </cell>
          <cell r="H143">
            <v>57.312600000000003</v>
          </cell>
        </row>
        <row r="144">
          <cell r="C144" t="str">
            <v>curvas emt 1"</v>
          </cell>
          <cell r="H144">
            <v>4.484</v>
          </cell>
        </row>
        <row r="145">
          <cell r="C145" t="str">
            <v>curvas emt 2" alex</v>
          </cell>
          <cell r="H145">
            <v>17.379535600000001</v>
          </cell>
        </row>
        <row r="146">
          <cell r="C146" t="str">
            <v>diferencial 25 amp</v>
          </cell>
          <cell r="H146">
            <v>100.3</v>
          </cell>
        </row>
        <row r="147">
          <cell r="C147" t="str">
            <v>disco corte metal</v>
          </cell>
          <cell r="H147">
            <v>5.31</v>
          </cell>
        </row>
        <row r="148">
          <cell r="C148" t="str">
            <v>esparrago  3/8</v>
          </cell>
          <cell r="H148">
            <v>5.31</v>
          </cell>
        </row>
        <row r="149">
          <cell r="C149" t="str">
            <v>esparrago  3/8 x 1.80</v>
          </cell>
          <cell r="H149">
            <v>5.31</v>
          </cell>
        </row>
        <row r="150">
          <cell r="C150" t="str">
            <v>flexible conduit  1/2</v>
          </cell>
          <cell r="H150">
            <v>2.36</v>
          </cell>
        </row>
        <row r="151">
          <cell r="C151" t="str">
            <v>fulminante verde</v>
          </cell>
          <cell r="H151">
            <v>17.7</v>
          </cell>
        </row>
        <row r="152">
          <cell r="C152" t="str">
            <v>hoja de sierra</v>
          </cell>
          <cell r="H152">
            <v>5.31</v>
          </cell>
        </row>
        <row r="153">
          <cell r="C153" t="str">
            <v>interruptor 1p 16a-250v 1  matix</v>
          </cell>
          <cell r="H153">
            <v>9.4341000000000008</v>
          </cell>
        </row>
        <row r="154">
          <cell r="C154" t="str">
            <v>interruptor de 3 vías 16a matix</v>
          </cell>
          <cell r="H154">
            <v>10.4312</v>
          </cell>
        </row>
        <row r="155">
          <cell r="C155" t="str">
            <v>interruptor de 4 vías 16a matix</v>
          </cell>
          <cell r="H155">
            <v>48.014200000000002</v>
          </cell>
        </row>
        <row r="156">
          <cell r="C156" t="str">
            <v>manga f° 15 negro</v>
          </cell>
          <cell r="H156">
            <v>2.95</v>
          </cell>
        </row>
        <row r="157">
          <cell r="C157" t="str">
            <v>manga termoc n° 8</v>
          </cell>
          <cell r="H157">
            <v>3.54</v>
          </cell>
        </row>
        <row r="158">
          <cell r="C158" t="str">
            <v>manga termocontraible f 06</v>
          </cell>
          <cell r="H158">
            <v>1.18</v>
          </cell>
        </row>
        <row r="159">
          <cell r="C159" t="str">
            <v>manga termocontraible f12</v>
          </cell>
          <cell r="H159">
            <v>2.36</v>
          </cell>
        </row>
        <row r="160">
          <cell r="C160" t="str">
            <v>meneke 16 amp azul macho</v>
          </cell>
          <cell r="H160">
            <v>33.04</v>
          </cell>
        </row>
        <row r="161">
          <cell r="C161" t="str">
            <v>pegamento oatey  pvc  1/4  gln  medio (negro)</v>
          </cell>
          <cell r="H161">
            <v>32.190400000000004</v>
          </cell>
        </row>
        <row r="162">
          <cell r="C162" t="str">
            <v>peine trifasico</v>
          </cell>
          <cell r="H162">
            <v>76.7</v>
          </cell>
        </row>
        <row r="163">
          <cell r="C163" t="str">
            <v>placa doble nylon p/tomacorriente marfil</v>
          </cell>
          <cell r="H163">
            <v>2.2276511999999999</v>
          </cell>
        </row>
        <row r="164">
          <cell r="C164" t="str">
            <v>placa-sop. màtix 1 mód. p</v>
          </cell>
          <cell r="H164">
            <v>8.8971999999999998</v>
          </cell>
        </row>
        <row r="165">
          <cell r="C165" t="str">
            <v>placa-sop. màtix 2 mód. p</v>
          </cell>
          <cell r="H165">
            <v>8.8971999999999998</v>
          </cell>
        </row>
        <row r="166">
          <cell r="C166" t="str">
            <v>placa-sop. màtix 3 mód. p</v>
          </cell>
          <cell r="H166">
            <v>8.8971999999999998</v>
          </cell>
        </row>
        <row r="167">
          <cell r="C167" t="str">
            <v>prensaestopa  pvc 1/2</v>
          </cell>
          <cell r="H167">
            <v>1.18</v>
          </cell>
        </row>
        <row r="168">
          <cell r="C168" t="str">
            <v>pulsador 1p 10a-250v 1 mó</v>
          </cell>
          <cell r="H168">
            <v>9.6641999999999992</v>
          </cell>
        </row>
        <row r="169">
          <cell r="C169" t="str">
            <v>reduccion de 400 a 200x100mm pl 1.5mm</v>
          </cell>
          <cell r="H169">
            <v>12.909199999999998</v>
          </cell>
        </row>
        <row r="170">
          <cell r="C170" t="str">
            <v>reduccion de 400 a 300x100mm pl 1.5mm</v>
          </cell>
          <cell r="H170">
            <v>14.5258</v>
          </cell>
        </row>
        <row r="171">
          <cell r="C171" t="str">
            <v>reducción horizontal ranurada de 400 a 200 mm con tapa</v>
          </cell>
          <cell r="H171">
            <v>38.703999999999994</v>
          </cell>
        </row>
        <row r="172">
          <cell r="C172" t="str">
            <v>reducción horizontal ranurada de 400 a 300 mm con tapa</v>
          </cell>
          <cell r="H172">
            <v>38.703999999999994</v>
          </cell>
        </row>
        <row r="173">
          <cell r="C173" t="str">
            <v>soporte colgante para bandeja de 1,000 x 100 mm</v>
          </cell>
          <cell r="H173">
            <v>17.1218</v>
          </cell>
        </row>
        <row r="174">
          <cell r="C174" t="str">
            <v>soporte colgante para bandeja de 100 x 50 mm</v>
          </cell>
          <cell r="H174">
            <v>7.375</v>
          </cell>
        </row>
        <row r="175">
          <cell r="C175" t="str">
            <v>soporte colgante para bandeja de 200 x 100 mm</v>
          </cell>
          <cell r="H175">
            <v>7.7998000000000003</v>
          </cell>
        </row>
        <row r="176">
          <cell r="C176" t="str">
            <v>soporte colgante para bandeja de 300 x 100 mm</v>
          </cell>
          <cell r="H176">
            <v>8.7202000000000002</v>
          </cell>
        </row>
        <row r="177">
          <cell r="C177" t="str">
            <v>soporte colgante para bandeja de 400 x 100 mm</v>
          </cell>
          <cell r="H177">
            <v>9.0624000000000002</v>
          </cell>
        </row>
        <row r="178">
          <cell r="C178" t="str">
            <v>soporte colgante para bandeja de 400 x 100 mm</v>
          </cell>
          <cell r="H178">
            <v>12.236599999999999</v>
          </cell>
        </row>
        <row r="179">
          <cell r="C179" t="str">
            <v>soporte colgante para bandeja de 600 x 100 mm</v>
          </cell>
          <cell r="H179">
            <v>11.4696</v>
          </cell>
        </row>
        <row r="180">
          <cell r="C180" t="str">
            <v>soporte colgante para bandeja de 600 x 100 mm</v>
          </cell>
          <cell r="H180">
            <v>15.599600000000001</v>
          </cell>
        </row>
        <row r="181">
          <cell r="C181" t="str">
            <v>soporte colgante para bandeja de 800 x 100 mm</v>
          </cell>
          <cell r="H181">
            <v>12.095000000000001</v>
          </cell>
        </row>
        <row r="182">
          <cell r="C182" t="str">
            <v>taco expansivo  3/8</v>
          </cell>
          <cell r="H182">
            <v>0.47200000000000003</v>
          </cell>
        </row>
        <row r="183">
          <cell r="C183" t="str">
            <v>tapa a dos aguas para (400x300x400)x100mm pl 1.5mm</v>
          </cell>
          <cell r="H183">
            <v>40.757199999999997</v>
          </cell>
        </row>
        <row r="184">
          <cell r="C184" t="str">
            <v>tapa a dos aguas para (400x400x400)x100mm pl 1.5mm</v>
          </cell>
          <cell r="H184">
            <v>40.757199999999997</v>
          </cell>
        </row>
        <row r="185">
          <cell r="C185" t="str">
            <v>tapa a dos aguas para bandeja de 1000x2400mm pl 2mm</v>
          </cell>
          <cell r="H185">
            <v>48.356399999999994</v>
          </cell>
        </row>
        <row r="186">
          <cell r="C186" t="str">
            <v>tapa a dos aguas para bandeja de 100x2400mm pl 1.5mm</v>
          </cell>
          <cell r="H186">
            <v>5.1448</v>
          </cell>
        </row>
        <row r="187">
          <cell r="C187" t="str">
            <v>tapa a dos aguas para bandeja de 200x2400mm pl 1.5mm</v>
          </cell>
          <cell r="H187">
            <v>8.8854000000000006</v>
          </cell>
        </row>
        <row r="188">
          <cell r="C188" t="str">
            <v>tapa a dos aguas para bandeja de 300x2400mm pl 1.5mm</v>
          </cell>
          <cell r="H188">
            <v>12.6732</v>
          </cell>
        </row>
        <row r="189">
          <cell r="C189" t="str">
            <v>tapa a dos aguas para bandeja de 400x2400mm pl 1.5mm</v>
          </cell>
          <cell r="H189">
            <v>16.413800000000002</v>
          </cell>
        </row>
        <row r="190">
          <cell r="C190" t="str">
            <v>tapa a dos aguas para bandeja de 400x2400mm pl 1.5mm</v>
          </cell>
          <cell r="H190">
            <v>16.413800000000002</v>
          </cell>
        </row>
        <row r="191">
          <cell r="C191" t="str">
            <v>tapa a dos aguas para bandeja de 600x2400mm pl 1.5mm</v>
          </cell>
          <cell r="H191">
            <v>23.9068</v>
          </cell>
        </row>
        <row r="192">
          <cell r="C192" t="str">
            <v>tapa a dos aguas para bandeja de 600x2400mm pl 1.5mm</v>
          </cell>
          <cell r="H192">
            <v>23.9068</v>
          </cell>
        </row>
        <row r="193">
          <cell r="C193" t="str">
            <v>tapa a dos aguas para bandeja de 800x2400mm pl 2mm</v>
          </cell>
          <cell r="H193">
            <v>39.046200000000006</v>
          </cell>
        </row>
        <row r="194">
          <cell r="C194" t="str">
            <v>tapa a dos aguas para c.h 90° de 1000x150mm pl 2mm</v>
          </cell>
          <cell r="H194">
            <v>102.80160000000001</v>
          </cell>
        </row>
        <row r="195">
          <cell r="C195" t="str">
            <v>tapa a dos aguas para c.h 90° de 100x50mm pl 1.5mm</v>
          </cell>
          <cell r="H195">
            <v>6.3365999999999998</v>
          </cell>
        </row>
        <row r="196">
          <cell r="C196" t="str">
            <v>tapa a dos aguas para c.h 90° de 100x50mm pl 1.5mm</v>
          </cell>
          <cell r="H196">
            <v>6.3365999999999998</v>
          </cell>
        </row>
        <row r="197">
          <cell r="C197" t="str">
            <v>tapa a dos aguas para c.h 90° de 200x100mm pl 1.5mm</v>
          </cell>
          <cell r="H197">
            <v>11.339799999999999</v>
          </cell>
        </row>
        <row r="198">
          <cell r="C198" t="str">
            <v>tapa a dos aguas para c.h 90° de 200x100mm pl 1.5mm</v>
          </cell>
          <cell r="H198">
            <v>11.339799999999999</v>
          </cell>
        </row>
        <row r="199">
          <cell r="C199" t="str">
            <v>tapa a dos aguas para c.h 90° de 300x100mm pl 1.5mm</v>
          </cell>
          <cell r="H199">
            <v>17.1218</v>
          </cell>
        </row>
        <row r="200">
          <cell r="C200" t="str">
            <v>tapa a dos aguas para c.h 90° de 400x100mm pl 1.5mm</v>
          </cell>
          <cell r="H200">
            <v>23.635400000000001</v>
          </cell>
        </row>
        <row r="201">
          <cell r="C201" t="str">
            <v>tapa a dos aguas para c.h 90° de 400x100mm pl 1.5mm</v>
          </cell>
          <cell r="H201">
            <v>23.635400000000001</v>
          </cell>
        </row>
        <row r="202">
          <cell r="C202" t="str">
            <v>tapa a dos aguas para c.h 90° de 400x100mm pl 1.5mm</v>
          </cell>
          <cell r="H202">
            <v>23.635400000000001</v>
          </cell>
        </row>
        <row r="203">
          <cell r="C203" t="str">
            <v>tapa a dos aguas para c.h 90° de 600x100mm pl 1.5mm</v>
          </cell>
          <cell r="H203">
            <v>39.093400000000003</v>
          </cell>
        </row>
        <row r="204">
          <cell r="C204" t="str">
            <v>tapa a dos aguas para c.h 90° de 600x100mm pl 1.5mm</v>
          </cell>
          <cell r="H204">
            <v>39.093400000000003</v>
          </cell>
        </row>
        <row r="205">
          <cell r="C205" t="str">
            <v>tapa a dos aguas para cruz de (100x100x100x100)x100mm pl 1.5mm</v>
          </cell>
          <cell r="H205">
            <v>11.741</v>
          </cell>
        </row>
        <row r="206">
          <cell r="C206" t="str">
            <v>tapa a dos aguas para cruz de (100x100x100x100)x100mm pl 1.5mm</v>
          </cell>
          <cell r="H206">
            <v>14.927</v>
          </cell>
        </row>
        <row r="207">
          <cell r="C207" t="str">
            <v>tapa a dos aguas para reduccion de 400 a 200x100mm pl 1.5mm</v>
          </cell>
          <cell r="H207">
            <v>7.5638000000000005</v>
          </cell>
        </row>
        <row r="208">
          <cell r="C208" t="str">
            <v>tapa a dos aguas para reduccion de 400 a 300x100mm pl 1.5mm</v>
          </cell>
          <cell r="H208">
            <v>8.673</v>
          </cell>
        </row>
        <row r="209">
          <cell r="C209" t="str">
            <v>tapa a dos aguas para tee (1000x1000x1000)x150mm pl 2mm</v>
          </cell>
          <cell r="H209">
            <v>162.76920000000001</v>
          </cell>
        </row>
        <row r="210">
          <cell r="C210" t="str">
            <v>tapa a dos aguas para tee (1000x400x1000)x150mm pl 2mm</v>
          </cell>
          <cell r="H210">
            <v>162.76920000000001</v>
          </cell>
        </row>
        <row r="211">
          <cell r="C211" t="str">
            <v>tapa a dos aguas para tee (1000x600x1000)x150mm pl 2mm</v>
          </cell>
          <cell r="H211">
            <v>162.76920000000001</v>
          </cell>
        </row>
        <row r="212">
          <cell r="C212" t="str">
            <v>tapa a dos aguas para tee (200x200x200)x100mm pl 1.5mm</v>
          </cell>
          <cell r="H212">
            <v>20.449399999999997</v>
          </cell>
        </row>
        <row r="213">
          <cell r="C213" t="str">
            <v>tapa a dos aguas para tee (300x300x300)x100mm pl 1.5mm</v>
          </cell>
          <cell r="H213">
            <v>30.125399999999999</v>
          </cell>
        </row>
        <row r="214">
          <cell r="C214" t="str">
            <v>tapa a dos aguas para tee (400x200x400)x100mm pl 1.5mm</v>
          </cell>
          <cell r="H214">
            <v>40.757199999999997</v>
          </cell>
        </row>
        <row r="215">
          <cell r="C215" t="str">
            <v>tapa a dos aguas para tee (400x200x400)x100mm pl 1.5mm</v>
          </cell>
          <cell r="H215">
            <v>40.757199999999997</v>
          </cell>
        </row>
        <row r="216">
          <cell r="C216" t="str">
            <v>tapa a dos aguas para tee (400x400x400)x100mm pl 1.5mm</v>
          </cell>
          <cell r="H216">
            <v>40.757199999999997</v>
          </cell>
        </row>
        <row r="217">
          <cell r="C217" t="str">
            <v>tapa a dos aguas para tee (600x400x600)x100mm pl 1.5mm</v>
          </cell>
          <cell r="H217">
            <v>65.065200000000004</v>
          </cell>
        </row>
        <row r="218">
          <cell r="C218" t="str">
            <v>tapa a dos aguas para tee (600x600x400)x100mm pl 1.5mm</v>
          </cell>
          <cell r="H218">
            <v>65.065200000000004</v>
          </cell>
        </row>
        <row r="219">
          <cell r="C219" t="str">
            <v>tapa a dos aguas para tee (800x800x800)x100mm pl 2mm</v>
          </cell>
          <cell r="H219">
            <v>120.99720000000001</v>
          </cell>
        </row>
        <row r="220">
          <cell r="C220" t="str">
            <v>tapa ciega octagonal</v>
          </cell>
          <cell r="H220">
            <v>1.4159999999999999</v>
          </cell>
        </row>
        <row r="221">
          <cell r="C221" t="str">
            <v>tarugo naranja</v>
          </cell>
          <cell r="H221">
            <v>0.23600000000000002</v>
          </cell>
        </row>
        <row r="222">
          <cell r="C222" t="str">
            <v>tarugo verde</v>
          </cell>
          <cell r="H222">
            <v>5.9</v>
          </cell>
        </row>
        <row r="223">
          <cell r="C223" t="str">
            <v>tee (1000x1000x1000)x150mm pl 2mm</v>
          </cell>
          <cell r="H223">
            <v>90.812799999999996</v>
          </cell>
        </row>
        <row r="224">
          <cell r="C224" t="str">
            <v>tee (1000x400x1000)x150mm pl 2mm</v>
          </cell>
          <cell r="H224">
            <v>90.812799999999996</v>
          </cell>
        </row>
        <row r="225">
          <cell r="C225" t="str">
            <v>tee (1000x600x1000)x150mm pl 2mm</v>
          </cell>
          <cell r="H225">
            <v>90.812799999999996</v>
          </cell>
        </row>
        <row r="226">
          <cell r="C226" t="str">
            <v>tee (200x200x200)x100mm pl 1.5mm</v>
          </cell>
          <cell r="H226">
            <v>28.874599999999997</v>
          </cell>
        </row>
        <row r="227">
          <cell r="C227" t="str">
            <v>tee (300x300x300)x100mm pl 1.5mm</v>
          </cell>
          <cell r="H227">
            <v>37.807200000000002</v>
          </cell>
        </row>
        <row r="228">
          <cell r="C228" t="str">
            <v>tee (400x200x400)x100mm pl 1.5mm</v>
          </cell>
          <cell r="H228">
            <v>33.748000000000005</v>
          </cell>
        </row>
        <row r="229">
          <cell r="C229" t="str">
            <v>tee (400x200x400)x100mm pl 1.5mm</v>
          </cell>
          <cell r="H229">
            <v>47.577600000000004</v>
          </cell>
        </row>
        <row r="230">
          <cell r="C230" t="str">
            <v>tee (400x300x400)x100mm pl 1.5mm</v>
          </cell>
          <cell r="H230">
            <v>47.577600000000004</v>
          </cell>
        </row>
        <row r="231">
          <cell r="C231" t="str">
            <v>tee (400x400x400)x100mm pl 1.5mm</v>
          </cell>
          <cell r="H231">
            <v>33.748000000000005</v>
          </cell>
        </row>
        <row r="232">
          <cell r="C232" t="str">
            <v>tee (400x400x400)x100mm pl 1.5mm</v>
          </cell>
          <cell r="H232">
            <v>47.577600000000004</v>
          </cell>
        </row>
        <row r="233">
          <cell r="C233" t="str">
            <v>tee (600x400x600)x100mm pl 1.5mm</v>
          </cell>
          <cell r="H233">
            <v>69.62</v>
          </cell>
        </row>
        <row r="234">
          <cell r="C234" t="str">
            <v>tee (600x600x400)x100mm pl 1.5mm</v>
          </cell>
          <cell r="H234">
            <v>43.671799999999998</v>
          </cell>
        </row>
        <row r="235">
          <cell r="C235" t="str">
            <v>tee (800x800x800)x100mm pl 2mm</v>
          </cell>
          <cell r="H235">
            <v>114.56620000000001</v>
          </cell>
        </row>
        <row r="236">
          <cell r="C236" t="str">
            <v>tee horizontal escalera de 1,000 x 1,000 x 1,000 x 100 mm con tapa</v>
          </cell>
          <cell r="H236">
            <v>91.131399999999999</v>
          </cell>
        </row>
        <row r="237">
          <cell r="C237" t="str">
            <v>tee horizontal escalera de 1,000 x 400 x 1,000 x 100 mm con tapa</v>
          </cell>
          <cell r="H237">
            <v>91.249399999999994</v>
          </cell>
        </row>
        <row r="238">
          <cell r="C238" t="str">
            <v>tee horizontal escalera de 1,000 x 600 x 1,000 x 100 mm con tapa</v>
          </cell>
          <cell r="H238">
            <v>91.131399999999999</v>
          </cell>
        </row>
        <row r="239">
          <cell r="C239" t="str">
            <v>tee horizontal escalera de 400 x 200 x 400 x 100 mm con tapa</v>
          </cell>
          <cell r="H239">
            <v>45.288400000000003</v>
          </cell>
        </row>
        <row r="240">
          <cell r="C240" t="str">
            <v>tee horizontal escalera de 400 x 400 x 400 x 100 mm con tapa</v>
          </cell>
          <cell r="H240">
            <v>45.288400000000003</v>
          </cell>
        </row>
        <row r="241">
          <cell r="C241" t="str">
            <v>tee horizontal escalera de 600 x 600 x 400x 100 mm con tapa</v>
          </cell>
          <cell r="H241">
            <v>58.41</v>
          </cell>
        </row>
        <row r="242">
          <cell r="C242" t="str">
            <v>tee horizontal ranurada de 200 x 200 x 200 x 100 mm con tapa</v>
          </cell>
          <cell r="H242">
            <v>33.488399999999999</v>
          </cell>
        </row>
        <row r="243">
          <cell r="C243" t="str">
            <v>tee horizontal ranurada de 300 x 300 x 300 x 100 mm con tapa</v>
          </cell>
          <cell r="H243">
            <v>43.022800000000004</v>
          </cell>
        </row>
        <row r="244">
          <cell r="C244" t="str">
            <v>tee horizontal ranurada de 400 x 200 x 400 x 100 mm con tapa</v>
          </cell>
          <cell r="H244">
            <v>51.601399999999998</v>
          </cell>
        </row>
        <row r="245">
          <cell r="C245" t="str">
            <v>tee horizontal ranurada de 400 x 300 x 400 x 100 mm con tapa</v>
          </cell>
          <cell r="H245">
            <v>51.601399999999998</v>
          </cell>
        </row>
        <row r="246">
          <cell r="C246" t="str">
            <v>tee horizontal ranurada de 400 x 400 x 400 x 100 mm con tapa</v>
          </cell>
          <cell r="H246">
            <v>51.601399999999998</v>
          </cell>
        </row>
        <row r="247">
          <cell r="C247" t="str">
            <v>tee horizontal ranurada de 600 x 400 x 600 x 100 mm con tapa</v>
          </cell>
          <cell r="H247">
            <v>70.540400000000005</v>
          </cell>
        </row>
        <row r="248">
          <cell r="C248" t="str">
            <v>tee horizontal ranurada de 800 x 800 x 800 x 100 mm con tapa</v>
          </cell>
          <cell r="H248">
            <v>89.621000000000009</v>
          </cell>
        </row>
        <row r="249">
          <cell r="C249" t="str">
            <v>terminal 10mm</v>
          </cell>
          <cell r="H249">
            <v>0.82599999999999996</v>
          </cell>
        </row>
        <row r="250">
          <cell r="C250" t="str">
            <v>terminal cobre estañado ojal 16-10</v>
          </cell>
          <cell r="H250">
            <v>1.18</v>
          </cell>
        </row>
        <row r="251">
          <cell r="C251" t="str">
            <v>terminal cobre estañado ojal 50-8</v>
          </cell>
          <cell r="H251">
            <v>2.95</v>
          </cell>
        </row>
        <row r="252">
          <cell r="C252" t="str">
            <v>terminal cobre estañado ojal 95mm-10</v>
          </cell>
          <cell r="H252">
            <v>5.9</v>
          </cell>
        </row>
        <row r="253">
          <cell r="C253" t="str">
            <v>terminal tubular 12 awg gris</v>
          </cell>
          <cell r="H253">
            <v>9.44</v>
          </cell>
        </row>
        <row r="254">
          <cell r="C254" t="str">
            <v>terminal tubular negro</v>
          </cell>
          <cell r="H254">
            <v>11.8</v>
          </cell>
        </row>
        <row r="255">
          <cell r="C255" t="str">
            <v>toma doble empotrable chino 2x15al/t 250 marfil</v>
          </cell>
          <cell r="H255">
            <v>10.983558000000002</v>
          </cell>
        </row>
        <row r="256">
          <cell r="C256" t="str">
            <v>toma duplex 2p-t 16a-127-</v>
          </cell>
          <cell r="H256">
            <v>21.092500000000001</v>
          </cell>
        </row>
        <row r="257">
          <cell r="C257" t="str">
            <v>toma levinton amarillo</v>
          </cell>
          <cell r="H257">
            <v>8.26</v>
          </cell>
        </row>
        <row r="258">
          <cell r="C258" t="str">
            <v>placa hidrobox bticino</v>
          </cell>
          <cell r="H258">
            <v>64.900000000000006</v>
          </cell>
        </row>
        <row r="259">
          <cell r="C259" t="str">
            <v>tornillo autorroscante 1  1/4 x 8</v>
          </cell>
          <cell r="H259">
            <v>8.26</v>
          </cell>
        </row>
        <row r="260">
          <cell r="C260" t="str">
            <v>tornillo autorroscante 1 x 8</v>
          </cell>
          <cell r="H260">
            <v>7.67</v>
          </cell>
        </row>
        <row r="261">
          <cell r="C261" t="str">
            <v>tornillo autorroscante 2 x 6</v>
          </cell>
          <cell r="H261">
            <v>8.85</v>
          </cell>
        </row>
        <row r="262">
          <cell r="C262" t="str">
            <v>tornillo autorroscante 2 x 8</v>
          </cell>
          <cell r="H262">
            <v>10.62</v>
          </cell>
        </row>
        <row r="263">
          <cell r="C263" t="str">
            <v>tornillo autorroscante 3/4 x 8</v>
          </cell>
          <cell r="H263">
            <v>5.9</v>
          </cell>
        </row>
        <row r="264">
          <cell r="C264" t="str">
            <v>tubo de emt 1 1/2" pesado</v>
          </cell>
          <cell r="H264">
            <v>25.96</v>
          </cell>
        </row>
        <row r="265">
          <cell r="C265" t="str">
            <v>tubo de emt 1 1/4" pesado</v>
          </cell>
          <cell r="H265">
            <v>21.24</v>
          </cell>
        </row>
        <row r="266">
          <cell r="C266" t="str">
            <v>tubo de emt 1" de 3mts con ul, alex</v>
          </cell>
          <cell r="H266">
            <v>19.788788799999999</v>
          </cell>
        </row>
        <row r="267">
          <cell r="C267" t="str">
            <v>tubo de emt 1" pesado</v>
          </cell>
          <cell r="H267">
            <v>15.93</v>
          </cell>
        </row>
        <row r="268">
          <cell r="C268" t="str">
            <v>tubo de emt 1/2" pesado</v>
          </cell>
          <cell r="H268">
            <v>9.147359999999999</v>
          </cell>
        </row>
        <row r="269">
          <cell r="C269" t="str">
            <v>tubo de emt 1/2" pesado</v>
          </cell>
          <cell r="H269">
            <v>10.029999999999999</v>
          </cell>
        </row>
        <row r="270">
          <cell r="C270" t="str">
            <v>tubo de emt 2 1/2" pesado</v>
          </cell>
          <cell r="H270">
            <v>62.54</v>
          </cell>
        </row>
        <row r="271">
          <cell r="C271" t="str">
            <v>tubo de emt 2" de 3mts con ul, alex</v>
          </cell>
          <cell r="H271">
            <v>45.340593760000004</v>
          </cell>
        </row>
        <row r="272">
          <cell r="C272" t="str">
            <v>tubo de emt 2" pesado</v>
          </cell>
          <cell r="H272">
            <v>35.4</v>
          </cell>
        </row>
        <row r="273">
          <cell r="C273" t="str">
            <v>tubo de emt 3" pesado</v>
          </cell>
          <cell r="H273">
            <v>76.7</v>
          </cell>
        </row>
        <row r="274">
          <cell r="C274" t="str">
            <v>tubo de emt 3/4" de 3mts con ul, alex</v>
          </cell>
          <cell r="H274">
            <v>13.196142960000001</v>
          </cell>
        </row>
        <row r="275">
          <cell r="C275" t="str">
            <v>tubo de emt 3/4" pesado</v>
          </cell>
          <cell r="H275">
            <v>10.62</v>
          </cell>
        </row>
        <row r="276">
          <cell r="C276" t="str">
            <v>tubo de emt 4" pesado</v>
          </cell>
          <cell r="H276">
            <v>141.6</v>
          </cell>
        </row>
        <row r="277">
          <cell r="C277" t="str">
            <v>tubo emt 3"</v>
          </cell>
          <cell r="H277">
            <v>76.7</v>
          </cell>
        </row>
        <row r="278">
          <cell r="C278" t="str">
            <v>tubo pvc  sap  1 1/2"x  3mts (mat)</v>
          </cell>
          <cell r="H278">
            <v>14.207199999999998</v>
          </cell>
        </row>
        <row r="279">
          <cell r="C279" t="str">
            <v>tubo pvc  sap  1 1/4"x  3mts (mat)</v>
          </cell>
          <cell r="H279">
            <v>8.4605999999999995</v>
          </cell>
        </row>
        <row r="280">
          <cell r="C280" t="str">
            <v>tubo pvc  sap  1"x  3mts (mat)</v>
          </cell>
          <cell r="H280">
            <v>6.0651999999999999</v>
          </cell>
        </row>
        <row r="281">
          <cell r="C281" t="str">
            <v>tubo pvc  sap  2 1/2"x  3mts (mat)</v>
          </cell>
          <cell r="H281">
            <v>24.19</v>
          </cell>
        </row>
        <row r="282">
          <cell r="C282" t="str">
            <v>tubo pvc  sap  2"x  3mts (mat)</v>
          </cell>
          <cell r="H282">
            <v>16.579000000000001</v>
          </cell>
        </row>
        <row r="283">
          <cell r="C283" t="str">
            <v>tubo pvc  sap  3"x  3mts (mat)</v>
          </cell>
          <cell r="H283">
            <v>34.2318</v>
          </cell>
        </row>
        <row r="284">
          <cell r="C284" t="str">
            <v>tubo pvc  sap  3/4"x  3mts (mat)</v>
          </cell>
          <cell r="H284">
            <v>4.8144</v>
          </cell>
        </row>
        <row r="285">
          <cell r="C285" t="str">
            <v>tubo pvc  sap  4"x  3mts (mat)</v>
          </cell>
          <cell r="H285">
            <v>48.108600000000003</v>
          </cell>
        </row>
        <row r="286">
          <cell r="C286" t="str">
            <v>tubo pvc  sap  6"x  3mts (mat)</v>
          </cell>
          <cell r="H286">
            <v>57.82</v>
          </cell>
        </row>
        <row r="287">
          <cell r="C287" t="str">
            <v>tubo pvc  sap 1/2"  x3mts (mat)</v>
          </cell>
          <cell r="H287">
            <v>3.7641999999999998</v>
          </cell>
        </row>
        <row r="288">
          <cell r="C288" t="str">
            <v>tuerca 1/2</v>
          </cell>
          <cell r="H288">
            <v>0.1416</v>
          </cell>
        </row>
        <row r="289">
          <cell r="C289" t="str">
            <v>tuerca 3/8</v>
          </cell>
          <cell r="H289">
            <v>9.4399999999999998E-2</v>
          </cell>
        </row>
        <row r="290">
          <cell r="C290" t="str">
            <v>union  pvc  sap  1 1/2" (mat)</v>
          </cell>
          <cell r="H290">
            <v>1.3333999999999999</v>
          </cell>
        </row>
        <row r="291">
          <cell r="C291" t="str">
            <v>union  pvc  sap  1/2" (mat)</v>
          </cell>
          <cell r="H291">
            <v>0.27140000000000003</v>
          </cell>
        </row>
        <row r="292">
          <cell r="C292" t="str">
            <v>union  pvc  sap  3" (mat)</v>
          </cell>
          <cell r="H292">
            <v>3.3275999999999999</v>
          </cell>
        </row>
        <row r="293">
          <cell r="C293" t="str">
            <v>union  pvc  sap  4" (mat)</v>
          </cell>
          <cell r="H293">
            <v>7.4222000000000001</v>
          </cell>
        </row>
        <row r="294">
          <cell r="C294" t="str">
            <v>union conduit emt 1" alex</v>
          </cell>
          <cell r="H294">
            <v>1.9209456</v>
          </cell>
        </row>
        <row r="295">
          <cell r="C295" t="str">
            <v>union conduit emt 1/2" alex</v>
          </cell>
          <cell r="H295">
            <v>0.9757184000000001</v>
          </cell>
        </row>
        <row r="296">
          <cell r="C296" t="str">
            <v>union conduit emt 2" alex</v>
          </cell>
          <cell r="H296">
            <v>7.1671359199999998</v>
          </cell>
        </row>
        <row r="297">
          <cell r="C297" t="str">
            <v>union conduit emt 3/4" alex</v>
          </cell>
          <cell r="H297">
            <v>1.3416128</v>
          </cell>
        </row>
        <row r="298">
          <cell r="C298" t="str">
            <v>union emt 3"</v>
          </cell>
          <cell r="H298">
            <v>17.7</v>
          </cell>
        </row>
        <row r="299">
          <cell r="C299" t="str">
            <v>union emt 3/4</v>
          </cell>
          <cell r="H299">
            <v>1.4159999999999999</v>
          </cell>
        </row>
        <row r="300">
          <cell r="C300" t="str">
            <v>union pvc sap 1 1/4" (mat)</v>
          </cell>
          <cell r="H300">
            <v>1.0384</v>
          </cell>
        </row>
        <row r="301">
          <cell r="C301" t="str">
            <v>union pvc sap 1" (mat)</v>
          </cell>
          <cell r="H301">
            <v>0.43659999999999999</v>
          </cell>
        </row>
        <row r="302">
          <cell r="C302" t="str">
            <v>union pvc sap 1/2" (mat)</v>
          </cell>
          <cell r="H302">
            <v>0.28320000000000001</v>
          </cell>
        </row>
        <row r="303">
          <cell r="C303" t="str">
            <v>union pvc sap 3/4" (mat)</v>
          </cell>
          <cell r="H303">
            <v>0.34219999999999995</v>
          </cell>
        </row>
      </sheetData>
      <sheetData sheetId="2">
        <row r="4">
          <cell r="C4" t="str">
            <v>DESCRIPCION</v>
          </cell>
          <cell r="E4" t="str">
            <v>PRECIO XHORA</v>
          </cell>
        </row>
        <row r="5">
          <cell r="C5" t="str">
            <v>Capataz electricista</v>
          </cell>
          <cell r="E5">
            <v>27.6</v>
          </cell>
        </row>
        <row r="6">
          <cell r="C6" t="str">
            <v>Operario electricista</v>
          </cell>
          <cell r="E6">
            <v>23</v>
          </cell>
        </row>
        <row r="7">
          <cell r="C7" t="str">
            <v>Oficial electricista</v>
          </cell>
          <cell r="E7">
            <v>18.2</v>
          </cell>
        </row>
        <row r="8">
          <cell r="C8" t="str">
            <v>Peon electricista</v>
          </cell>
          <cell r="E8">
            <v>16.440000000000001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 General"/>
      <sheetName val="Resumen"/>
      <sheetName val="Ofertas Recibidas"/>
      <sheetName val="Ofertas Ecualizadas"/>
      <sheetName val="TABLEROS ELECTRICOS"/>
      <sheetName val="Hoja1"/>
    </sheetNames>
    <sheetDataSet>
      <sheetData sheetId="0" refreshError="1"/>
      <sheetData sheetId="1" refreshError="1">
        <row r="5">
          <cell r="T5">
            <v>2.8029999999999999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greso de datos"/>
      <sheetName val="Datos"/>
      <sheetName val="Alimentador carga"/>
      <sheetName val="Alimentador motor"/>
      <sheetName val="Fact_Correc Bank Duct"/>
      <sheetName val="Derrateos"/>
      <sheetName val="RX"/>
      <sheetName val="Conduit"/>
      <sheetName val="Control"/>
      <sheetName val="criterio %"/>
      <sheetName val="RESUMEN"/>
      <sheetName val="GENERAL"/>
      <sheetName val="Hoja1"/>
      <sheetName val="POLILINEA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10241EQLIST"/>
      <sheetName val="10241PIP1ON-SITE"/>
      <sheetName val="BIP-HOR"/>
      <sheetName val="GeoData"/>
      <sheetName val="COEF. C"/>
      <sheetName val="DOBLE H1-Z4"/>
      <sheetName val="SOPORTE"/>
      <sheetName val="Presup. Estimado"/>
      <sheetName val="Coating"/>
      <sheetName val="EDIFICIO"/>
      <sheetName val="ESTACIONAM."/>
      <sheetName val="OBRAS EXT."/>
      <sheetName val="Rates"/>
      <sheetName val="MET-GENERALES"/>
      <sheetName val="SEMISOTANO"/>
      <sheetName val="1ER PISO"/>
      <sheetName val="2DO PISO"/>
      <sheetName val="3ER PISO"/>
      <sheetName val="4TO PISO"/>
      <sheetName val="5TO PISO"/>
      <sheetName val="PARTIDAS"/>
      <sheetName val="CISTERNA"/>
      <sheetName val="Ingreso_de_datos"/>
      <sheetName val="Alimentador_carga"/>
      <sheetName val="Alimentador_motor"/>
      <sheetName val="Fact_Correc_Bank_Duct"/>
      <sheetName val="criterio_%"/>
      <sheetName val="Pump_Calcs"/>
      <sheetName val="COEF__C"/>
      <sheetName val="DOBLE_H1-Z4"/>
      <sheetName val="PROFORMA"/>
      <sheetName val="4"/>
      <sheetName val="5"/>
      <sheetName val="6"/>
      <sheetName val="7"/>
      <sheetName val="8"/>
      <sheetName val="9"/>
      <sheetName val="10"/>
      <sheetName val="11"/>
      <sheetName val="12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7"/>
      <sheetName val="29"/>
      <sheetName val="30"/>
      <sheetName val="31"/>
      <sheetName val="32"/>
      <sheetName val="33"/>
      <sheetName val="35"/>
      <sheetName val="36"/>
      <sheetName val="38"/>
      <sheetName val="39"/>
      <sheetName val="41"/>
      <sheetName val="42"/>
      <sheetName val="43"/>
      <sheetName val="44"/>
      <sheetName val="45"/>
      <sheetName val="48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3"/>
      <sheetName val="64"/>
      <sheetName val="65"/>
      <sheetName val="66"/>
      <sheetName val="67"/>
      <sheetName val="68"/>
      <sheetName val="69"/>
      <sheetName val="72"/>
      <sheetName val="73"/>
      <sheetName val="74"/>
      <sheetName val="75"/>
      <sheetName val="76"/>
      <sheetName val="77"/>
      <sheetName val="78"/>
      <sheetName val="81"/>
      <sheetName val="82"/>
      <sheetName val="83"/>
      <sheetName val="84"/>
      <sheetName val="86"/>
      <sheetName val="87"/>
      <sheetName val="88"/>
      <sheetName val="89"/>
      <sheetName val="90"/>
      <sheetName val="91"/>
      <sheetName val="H. ADMINISTRATIVAS"/>
      <sheetName val="metrados caviti"/>
      <sheetName val="HABILITADO"/>
      <sheetName val="Ingreso_de_datos1"/>
      <sheetName val="Alimentador_carga1"/>
      <sheetName val="Alimentador_motor1"/>
      <sheetName val="Fact_Correc_Bank_Duct1"/>
      <sheetName val="criterio_%1"/>
      <sheetName val="Pump_Calcs1"/>
      <sheetName val="COEF__C1"/>
      <sheetName val="DOBLE_H1-Z41"/>
      <sheetName val="1ER_PISO"/>
      <sheetName val="2DO_PISO"/>
      <sheetName val="3ER_PISO"/>
      <sheetName val="4TO_PISO"/>
      <sheetName val="5TO_PISO"/>
      <sheetName val="Presup__Estimado"/>
      <sheetName val="ESTACIONAM_"/>
      <sheetName val="OBRAS_EXT_"/>
      <sheetName val="JBRTR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RREYROS NOV-99"/>
      <sheetName val="ANALISIS ALQUILER FERREYROS"/>
      <sheetName val="#REF"/>
      <sheetName val="FERREYROS_NOV-99"/>
      <sheetName val="ANALISIS_ALQUILER_FERREYROS"/>
      <sheetName val="Inst_Index"/>
      <sheetName val="Presupuesto"/>
      <sheetName val="#¡REF"/>
      <sheetName val="FERREYROS_NOV-991"/>
      <sheetName val="ANALISIS_ALQUILER_FERREYROS1"/>
      <sheetName val="FERREYROS_NOV-992"/>
      <sheetName val="ANALISIS_ALQUILER_FERREYROS2"/>
      <sheetName val="FERREYROS_NOV-993"/>
      <sheetName val="ANALISIS_ALQUILER_FERREYROS3"/>
      <sheetName val="FERREYROS_NOV-994"/>
      <sheetName val="ANALISIS_ALQUILER_FERREYROS4"/>
      <sheetName val="Parametros"/>
      <sheetName val="Formato Resumen"/>
      <sheetName val="Rate"/>
      <sheetName val="SE_Chimbote1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Paramonga_Nueva"/>
      <sheetName val="SE_Chavarria"/>
      <sheetName val="FERREYROS_NOV-998"/>
      <sheetName val="ANALISIS_ALQUILER_FERREYROS8"/>
      <sheetName val="FERREYROS_NOV-995"/>
      <sheetName val="ANALISIS_ALQUILER_FERREYROS5"/>
      <sheetName val="FERREYROS_NOV-996"/>
      <sheetName val="ANALISIS_ALQUILER_FERREYROS6"/>
      <sheetName val="FERREYROS_NOV-997"/>
      <sheetName val="ANALISIS_ALQUILER_FERREYROS7"/>
      <sheetName val="FERREYROS_NOV-999"/>
      <sheetName val="ANALISIS_ALQUILER_FERREYROS9"/>
      <sheetName val="Datos"/>
      <sheetName val="Edificio A"/>
      <sheetName val="Edificio B"/>
      <sheetName val="SOPORTE"/>
      <sheetName val="P.U. Est"/>
      <sheetName val="P.U. arq"/>
      <sheetName val="P_U__Est"/>
      <sheetName val="P_U__arq"/>
      <sheetName val="Presup"/>
      <sheetName val="P13 Tabiqueria y Albañileria"/>
      <sheetName val="ALTERNATIVA EQUIPOS"/>
      <sheetName val="RESUMEN"/>
      <sheetName val="Materiales"/>
      <sheetName val="Planificacion"/>
      <sheetName val="Medidas"/>
      <sheetName val="Pared 2"/>
      <sheetName val="Pared 3"/>
      <sheetName val="LISTADO DOCUMENTO"/>
      <sheetName val="Producción"/>
      <sheetName val="Forecast"/>
      <sheetName val="P_U__Est1"/>
      <sheetName val="P_U__arq1"/>
      <sheetName val="P13_Tabiqueria_y_Albañileria"/>
      <sheetName val="ALTERNATIVA_EQUIPOS"/>
      <sheetName val="Formato_Resumen"/>
      <sheetName val="MILESTONE"/>
      <sheetName val="MO(8-hh)"/>
      <sheetName val="APU"/>
      <sheetName val="POSESIÓN 2003"/>
      <sheetName val="Sem_64"/>
      <sheetName val="FERREYROS_NOV-9910"/>
      <sheetName val="ANALISIS_ALQUILER_FERREYROS10"/>
      <sheetName val="P_U__Est2"/>
      <sheetName val="P_U__arq2"/>
      <sheetName val="P13_Tabiqueria_y_Albañileria1"/>
      <sheetName val="ALTERNATIVA_EQUIPOS1"/>
      <sheetName val="Formato_Resumen1"/>
      <sheetName val="Edificio_A"/>
      <sheetName val="Edificio_B"/>
      <sheetName val="Pared_2"/>
      <sheetName val="Pared_3"/>
      <sheetName val="LISTADO_DOCUMENTO"/>
      <sheetName val="POSESIÓN_2003"/>
      <sheetName val="Quantity"/>
      <sheetName val="in"/>
      <sheetName val="Escondida"/>
      <sheetName val="Ok_Tedi"/>
      <sheetName val="Selbaie"/>
      <sheetName val="Tintaya"/>
      <sheetName val="Parameters"/>
      <sheetName val="Pesos"/>
      <sheetName val="Risk"/>
      <sheetName val="FORMA-LS3"/>
      <sheetName val="FORMA-LS1-LS2"/>
      <sheetName val="FORMA- RE1"/>
      <sheetName val="FORMA-RL1"/>
      <sheetName val="FORMA-SE2"/>
      <sheetName val="FORMA-ST1"/>
      <sheetName val="Limit_ACC_A"/>
      <sheetName val="POSESIÓN 2002"/>
      <sheetName val="POSESIÓN_2002"/>
      <sheetName val="Valorización"/>
      <sheetName val="FlujoTJ"/>
      <sheetName val="07"/>
      <sheetName val="Fig 4-14"/>
      <sheetName val="Caratula"/>
      <sheetName val="Indice"/>
      <sheetName val="1.-Flash Report"/>
      <sheetName val="2.- Información gral contrato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Hoja2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PAC"/>
      <sheetName val="LA"/>
      <sheetName val="MILES"/>
      <sheetName val="DIFERENCIA LB0-FC01"/>
      <sheetName val="Hoja1"/>
      <sheetName val="M.O."/>
      <sheetName val="Ins"/>
    </sheetNames>
    <sheetDataSet>
      <sheetData sheetId="0"/>
      <sheetData sheetId="1" refreshError="1">
        <row r="3">
          <cell r="D3" t="str">
            <v>5HM00950</v>
          </cell>
          <cell r="E3">
            <v>36224</v>
          </cell>
          <cell r="H3">
            <v>36250</v>
          </cell>
          <cell r="I3">
            <v>27</v>
          </cell>
          <cell r="J3">
            <v>30</v>
          </cell>
          <cell r="K3">
            <v>36280</v>
          </cell>
          <cell r="L3">
            <v>0</v>
          </cell>
          <cell r="M3">
            <v>0</v>
          </cell>
          <cell r="N3">
            <v>4819959</v>
          </cell>
          <cell r="O3">
            <v>36337</v>
          </cell>
          <cell r="P3">
            <v>3</v>
          </cell>
          <cell r="Q3">
            <v>24</v>
          </cell>
          <cell r="R3">
            <v>120000</v>
          </cell>
          <cell r="S3">
            <v>0</v>
          </cell>
          <cell r="T3">
            <v>0</v>
          </cell>
          <cell r="U3">
            <v>178517</v>
          </cell>
          <cell r="V3">
            <v>2416.4</v>
          </cell>
          <cell r="W3">
            <v>11750.815999999995</v>
          </cell>
          <cell r="X3">
            <v>76259.945762711854</v>
          </cell>
          <cell r="Y3">
            <v>13073.133559322032</v>
          </cell>
          <cell r="Z3">
            <v>45.084745762711862</v>
          </cell>
          <cell r="AA3">
            <v>165665</v>
          </cell>
          <cell r="AB3">
            <v>64319.81711186441</v>
          </cell>
          <cell r="AC3">
            <v>101345.18288813559</v>
          </cell>
          <cell r="AD3">
            <v>178517</v>
          </cell>
          <cell r="AE3">
            <v>64319.81711186441</v>
          </cell>
          <cell r="AF3">
            <v>114197.18288813559</v>
          </cell>
          <cell r="AG3" t="str">
            <v xml:space="preserve"> </v>
          </cell>
          <cell r="AH3">
            <v>0</v>
          </cell>
          <cell r="AI3">
            <v>9958.3186440677928</v>
          </cell>
          <cell r="AJ3">
            <v>11232.714124293791</v>
          </cell>
          <cell r="AK3">
            <v>11414.255367231637</v>
          </cell>
          <cell r="AL3">
            <v>7458.2192090395492</v>
          </cell>
          <cell r="AM3">
            <v>8826.3909604519758</v>
          </cell>
          <cell r="AN3">
            <v>6720.0316384180824</v>
          </cell>
          <cell r="AO3">
            <v>7362.639548022591</v>
          </cell>
          <cell r="AP3">
            <v>3021.2790960452107</v>
          </cell>
          <cell r="AR3">
            <v>65993.848587570625</v>
          </cell>
          <cell r="AS3">
            <v>47515.570983050849</v>
          </cell>
        </row>
        <row r="4">
          <cell r="D4" t="str">
            <v>5HM01300</v>
          </cell>
          <cell r="E4">
            <v>36239</v>
          </cell>
          <cell r="H4">
            <v>36250</v>
          </cell>
          <cell r="I4">
            <v>12</v>
          </cell>
          <cell r="J4">
            <v>30</v>
          </cell>
          <cell r="K4">
            <v>36280</v>
          </cell>
          <cell r="L4">
            <v>0</v>
          </cell>
          <cell r="M4">
            <v>0</v>
          </cell>
          <cell r="N4">
            <v>2142204</v>
          </cell>
          <cell r="O4">
            <v>36322</v>
          </cell>
          <cell r="P4">
            <v>1</v>
          </cell>
          <cell r="Q4">
            <v>11</v>
          </cell>
          <cell r="R4">
            <v>150000</v>
          </cell>
          <cell r="S4">
            <v>0</v>
          </cell>
          <cell r="T4">
            <v>0</v>
          </cell>
          <cell r="U4">
            <v>178517</v>
          </cell>
          <cell r="V4">
            <v>987.2</v>
          </cell>
          <cell r="W4">
            <v>6088.9173333333329</v>
          </cell>
          <cell r="X4">
            <v>31155.362711864404</v>
          </cell>
          <cell r="Y4">
            <v>5340.9193220338984</v>
          </cell>
          <cell r="Z4">
            <v>45.084745762711862</v>
          </cell>
          <cell r="AA4">
            <v>165665</v>
          </cell>
          <cell r="AB4">
            <v>26277.323064406781</v>
          </cell>
          <cell r="AC4">
            <v>139387.67693559322</v>
          </cell>
          <cell r="AD4">
            <v>178517</v>
          </cell>
          <cell r="AE4">
            <v>26277.323064406781</v>
          </cell>
          <cell r="AF4">
            <v>152239.67693559322</v>
          </cell>
          <cell r="AG4" t="str">
            <v xml:space="preserve"> </v>
          </cell>
          <cell r="AH4">
            <v>0</v>
          </cell>
          <cell r="AI4">
            <v>5160.0994350282481</v>
          </cell>
          <cell r="AJ4">
            <v>14767.959322033901</v>
          </cell>
          <cell r="AK4">
            <v>12059.868926553674</v>
          </cell>
          <cell r="AL4">
            <v>13777.297175141239</v>
          </cell>
          <cell r="AM4">
            <v>6168.1943502824915</v>
          </cell>
          <cell r="AN4">
            <v>7623.5299435028182</v>
          </cell>
          <cell r="AO4">
            <v>4241.5728813559372</v>
          </cell>
          <cell r="AP4">
            <v>0</v>
          </cell>
          <cell r="AR4">
            <v>63798.52203389832</v>
          </cell>
          <cell r="AS4">
            <v>45934.935864406791</v>
          </cell>
        </row>
        <row r="5">
          <cell r="D5" t="str">
            <v>5HM01360</v>
          </cell>
          <cell r="E5">
            <v>36197</v>
          </cell>
          <cell r="F5">
            <v>28</v>
          </cell>
          <cell r="G5">
            <v>28</v>
          </cell>
          <cell r="H5">
            <v>36250</v>
          </cell>
          <cell r="I5">
            <v>54</v>
          </cell>
          <cell r="J5">
            <v>30</v>
          </cell>
          <cell r="L5">
            <v>4998476</v>
          </cell>
          <cell r="M5">
            <v>4998476</v>
          </cell>
          <cell r="N5">
            <v>9639918</v>
          </cell>
          <cell r="O5">
            <v>140</v>
          </cell>
          <cell r="P5">
            <v>0</v>
          </cell>
          <cell r="Q5">
            <v>54</v>
          </cell>
          <cell r="R5">
            <v>178517</v>
          </cell>
          <cell r="S5">
            <v>178517</v>
          </cell>
          <cell r="T5">
            <v>178517</v>
          </cell>
          <cell r="U5">
            <v>178517</v>
          </cell>
          <cell r="V5">
            <v>8.9</v>
          </cell>
          <cell r="W5">
            <v>16015.328000000001</v>
          </cell>
          <cell r="X5">
            <v>280.87796610169488</v>
          </cell>
          <cell r="Y5">
            <v>48.150508474576263</v>
          </cell>
          <cell r="Z5">
            <v>45.084745762711862</v>
          </cell>
          <cell r="AA5">
            <v>165665</v>
          </cell>
          <cell r="AB5">
            <v>236.90050169491528</v>
          </cell>
          <cell r="AC5">
            <v>165428.09949830509</v>
          </cell>
          <cell r="AD5">
            <v>178517</v>
          </cell>
          <cell r="AE5">
            <v>236.90050169491528</v>
          </cell>
          <cell r="AF5">
            <v>178280.09949830509</v>
          </cell>
          <cell r="AG5">
            <v>8303.4067796610179</v>
          </cell>
          <cell r="AH5">
            <v>9630.1016949152545</v>
          </cell>
          <cell r="AI5">
            <v>13572.311864406782</v>
          </cell>
          <cell r="AJ5">
            <v>11563.936723163844</v>
          </cell>
          <cell r="AK5">
            <v>12456.013559322037</v>
          </cell>
          <cell r="AL5">
            <v>8484.3480225988696</v>
          </cell>
          <cell r="AM5">
            <v>11390.811299435032</v>
          </cell>
          <cell r="AN5">
            <v>6551.1141242937838</v>
          </cell>
          <cell r="AO5">
            <v>6409.8485875706201</v>
          </cell>
          <cell r="AP5">
            <v>5535.8056497175176</v>
          </cell>
          <cell r="AQ5">
            <v>10129.64</v>
          </cell>
          <cell r="AR5">
            <v>104027.33830508476</v>
          </cell>
          <cell r="AS5">
            <v>74899.683579661025</v>
          </cell>
        </row>
        <row r="6">
          <cell r="D6" t="str">
            <v>7WN00453</v>
          </cell>
          <cell r="E6">
            <v>36223</v>
          </cell>
          <cell r="I6">
            <v>25</v>
          </cell>
          <cell r="J6">
            <v>30</v>
          </cell>
          <cell r="L6">
            <v>0</v>
          </cell>
          <cell r="M6">
            <v>0</v>
          </cell>
          <cell r="N6">
            <v>2197500</v>
          </cell>
          <cell r="O6">
            <v>55</v>
          </cell>
          <cell r="Q6">
            <v>36182</v>
          </cell>
          <cell r="R6">
            <v>87900</v>
          </cell>
          <cell r="S6">
            <v>0</v>
          </cell>
          <cell r="T6">
            <v>0</v>
          </cell>
          <cell r="U6">
            <v>87900</v>
          </cell>
          <cell r="V6">
            <v>6.7</v>
          </cell>
          <cell r="W6">
            <v>4207</v>
          </cell>
          <cell r="X6">
            <v>94.396186440677965</v>
          </cell>
          <cell r="Y6">
            <v>16.182203389830509</v>
          </cell>
          <cell r="Z6">
            <v>20.127118644067799</v>
          </cell>
          <cell r="AA6">
            <v>64490</v>
          </cell>
          <cell r="AB6">
            <v>79.616440677966125</v>
          </cell>
          <cell r="AC6">
            <v>64410.383559322036</v>
          </cell>
          <cell r="AD6">
            <v>82210</v>
          </cell>
          <cell r="AE6">
            <v>79.616440677966125</v>
          </cell>
          <cell r="AF6">
            <v>82130.383559322028</v>
          </cell>
          <cell r="AG6">
            <v>0</v>
          </cell>
          <cell r="AH6">
            <v>0</v>
          </cell>
          <cell r="AI6">
            <v>2389.2231638418084</v>
          </cell>
          <cell r="AJ6">
            <v>1595.6779661016951</v>
          </cell>
          <cell r="AK6">
            <v>2078.4604519774011</v>
          </cell>
          <cell r="AL6">
            <v>3757.5988700564976</v>
          </cell>
          <cell r="AM6">
            <v>3783.898305084746</v>
          </cell>
          <cell r="AN6">
            <v>2656.7796610169494</v>
          </cell>
          <cell r="AO6">
            <v>3086.158192090395</v>
          </cell>
          <cell r="AP6">
            <v>4274.5974576271183</v>
          </cell>
          <cell r="AQ6">
            <v>4194.09</v>
          </cell>
          <cell r="AR6">
            <v>27816.484067796609</v>
          </cell>
          <cell r="AS6">
            <v>20027.868528813557</v>
          </cell>
        </row>
        <row r="7">
          <cell r="D7" t="str">
            <v>7EJ07634</v>
          </cell>
          <cell r="E7">
            <v>36241</v>
          </cell>
          <cell r="H7">
            <v>36250</v>
          </cell>
          <cell r="I7">
            <v>10</v>
          </cell>
          <cell r="J7">
            <v>30</v>
          </cell>
          <cell r="K7">
            <v>36280</v>
          </cell>
          <cell r="L7">
            <v>0</v>
          </cell>
          <cell r="M7">
            <v>0</v>
          </cell>
          <cell r="N7">
            <v>879000</v>
          </cell>
          <cell r="O7">
            <v>36320</v>
          </cell>
          <cell r="P7">
            <v>3</v>
          </cell>
          <cell r="Q7">
            <v>7</v>
          </cell>
          <cell r="R7">
            <v>60000</v>
          </cell>
          <cell r="S7">
            <v>0</v>
          </cell>
          <cell r="T7">
            <v>0</v>
          </cell>
          <cell r="U7">
            <v>87900</v>
          </cell>
          <cell r="V7">
            <v>3730</v>
          </cell>
          <cell r="W7">
            <v>1130.5</v>
          </cell>
          <cell r="X7">
            <v>52551.906779661025</v>
          </cell>
          <cell r="Y7">
            <v>9008.8983050847473</v>
          </cell>
          <cell r="Z7">
            <v>20.127118644067799</v>
          </cell>
          <cell r="AA7">
            <v>64490</v>
          </cell>
          <cell r="AB7">
            <v>44323.779661016953</v>
          </cell>
          <cell r="AC7">
            <v>20166.220338983047</v>
          </cell>
          <cell r="AD7">
            <v>100000</v>
          </cell>
          <cell r="AE7">
            <v>44323.779661016953</v>
          </cell>
          <cell r="AF7">
            <v>55676.220338983047</v>
          </cell>
          <cell r="AG7">
            <v>0</v>
          </cell>
          <cell r="AH7">
            <v>0</v>
          </cell>
          <cell r="AI7">
            <v>958.05084745762713</v>
          </cell>
          <cell r="AJ7">
            <v>2687.909604519773</v>
          </cell>
          <cell r="AK7">
            <v>2623.7711864406824</v>
          </cell>
          <cell r="AL7">
            <v>1713.7570621468917</v>
          </cell>
          <cell r="AM7">
            <v>1179.7175141242922</v>
          </cell>
          <cell r="AN7">
            <v>2656.7796610169494</v>
          </cell>
          <cell r="AO7">
            <v>1411.045197740116</v>
          </cell>
          <cell r="AP7">
            <v>3220.3389830508477</v>
          </cell>
          <cell r="AQ7">
            <v>1395.48</v>
          </cell>
          <cell r="AR7">
            <v>17846.85005649718</v>
          </cell>
          <cell r="AS7">
            <v>12849.732040677969</v>
          </cell>
        </row>
        <row r="8">
          <cell r="D8" t="str">
            <v>7EJ07711</v>
          </cell>
          <cell r="E8">
            <v>36182</v>
          </cell>
          <cell r="F8">
            <v>7</v>
          </cell>
          <cell r="G8">
            <v>28</v>
          </cell>
          <cell r="I8">
            <v>31</v>
          </cell>
          <cell r="J8">
            <v>30</v>
          </cell>
          <cell r="L8">
            <v>615300</v>
          </cell>
          <cell r="M8">
            <v>2461200</v>
          </cell>
          <cell r="N8">
            <v>2724900</v>
          </cell>
          <cell r="O8">
            <v>96</v>
          </cell>
          <cell r="Q8">
            <v>36182</v>
          </cell>
          <cell r="R8">
            <v>54329.01</v>
          </cell>
          <cell r="S8">
            <v>87900</v>
          </cell>
          <cell r="T8">
            <v>87900</v>
          </cell>
          <cell r="U8">
            <v>87900</v>
          </cell>
          <cell r="V8">
            <v>4144.3999999999996</v>
          </cell>
          <cell r="W8">
            <v>4207</v>
          </cell>
          <cell r="X8">
            <v>58390.381355932201</v>
          </cell>
          <cell r="Y8">
            <v>10009.77966101695</v>
          </cell>
          <cell r="Z8">
            <v>20.127118644067799</v>
          </cell>
          <cell r="AA8">
            <v>64490</v>
          </cell>
          <cell r="AB8">
            <v>49248.115932203393</v>
          </cell>
          <cell r="AC8">
            <v>15241.884067796607</v>
          </cell>
          <cell r="AD8">
            <v>100000</v>
          </cell>
          <cell r="AE8">
            <v>49248.115932203393</v>
          </cell>
          <cell r="AF8">
            <v>50751.884067796607</v>
          </cell>
          <cell r="AG8">
            <v>1067.5423728813589</v>
          </cell>
          <cell r="AH8">
            <v>2414.7175141242969</v>
          </cell>
          <cell r="AI8">
            <v>2720.6497175141199</v>
          </cell>
          <cell r="AJ8">
            <v>3459.9858757062175</v>
          </cell>
          <cell r="AK8">
            <v>5026.94915254237</v>
          </cell>
          <cell r="AL8">
            <v>3651.5960451977439</v>
          </cell>
          <cell r="AM8">
            <v>3973.6299435028218</v>
          </cell>
          <cell r="AN8">
            <v>2285.9039548022629</v>
          </cell>
          <cell r="AO8">
            <v>2441.2853107344604</v>
          </cell>
          <cell r="AP8">
            <v>3653.2062146892686</v>
          </cell>
          <cell r="AQ8">
            <v>1583.33</v>
          </cell>
          <cell r="AR8">
            <v>32278.796101694919</v>
          </cell>
          <cell r="AS8">
            <v>23240.733193220341</v>
          </cell>
        </row>
        <row r="9">
          <cell r="D9" t="str">
            <v>7EJ07725</v>
          </cell>
          <cell r="E9">
            <v>36164</v>
          </cell>
          <cell r="G9">
            <v>28</v>
          </cell>
          <cell r="H9">
            <v>36250</v>
          </cell>
          <cell r="I9">
            <v>87</v>
          </cell>
          <cell r="J9">
            <v>30</v>
          </cell>
          <cell r="K9">
            <v>36280</v>
          </cell>
          <cell r="L9">
            <v>0</v>
          </cell>
          <cell r="M9">
            <v>2461200</v>
          </cell>
          <cell r="N9">
            <v>7647300</v>
          </cell>
          <cell r="O9">
            <v>36425</v>
          </cell>
          <cell r="P9">
            <v>0</v>
          </cell>
          <cell r="Q9">
            <v>87</v>
          </cell>
          <cell r="R9">
            <v>64575</v>
          </cell>
          <cell r="S9">
            <v>0</v>
          </cell>
          <cell r="T9">
            <v>87900</v>
          </cell>
          <cell r="U9">
            <v>87900</v>
          </cell>
          <cell r="V9">
            <v>4291</v>
          </cell>
          <cell r="W9">
            <v>5126.2000000000035</v>
          </cell>
          <cell r="X9">
            <v>60455.826271186445</v>
          </cell>
          <cell r="Y9">
            <v>10363.855932203391</v>
          </cell>
          <cell r="Z9">
            <v>20.127118644067799</v>
          </cell>
          <cell r="AA9">
            <v>64490</v>
          </cell>
          <cell r="AB9">
            <v>50990.17118644069</v>
          </cell>
          <cell r="AC9">
            <v>13499.82881355931</v>
          </cell>
          <cell r="AD9">
            <v>100000</v>
          </cell>
          <cell r="AE9">
            <v>50990.17118644069</v>
          </cell>
          <cell r="AF9">
            <v>49009.82881355931</v>
          </cell>
          <cell r="AG9">
            <v>3359.8898305084749</v>
          </cell>
          <cell r="AH9">
            <v>3405.5508474576272</v>
          </cell>
          <cell r="AI9">
            <v>4344.2372881355968</v>
          </cell>
          <cell r="AJ9">
            <v>2146.8926553672318</v>
          </cell>
          <cell r="AK9">
            <v>2656.7796610169494</v>
          </cell>
          <cell r="AL9">
            <v>1757.231638418082</v>
          </cell>
          <cell r="AM9">
            <v>3796.242937853106</v>
          </cell>
          <cell r="AN9">
            <v>402.54237288135556</v>
          </cell>
          <cell r="AO9">
            <v>2263.0932203389862</v>
          </cell>
          <cell r="AP9">
            <v>1905.3672316384184</v>
          </cell>
          <cell r="AQ9">
            <v>3274.01</v>
          </cell>
          <cell r="AR9">
            <v>29311.837683615828</v>
          </cell>
          <cell r="AS9">
            <v>21104.523132203394</v>
          </cell>
        </row>
        <row r="10">
          <cell r="D10" t="str">
            <v>7EJ09367</v>
          </cell>
          <cell r="E10">
            <v>36164</v>
          </cell>
          <cell r="F10">
            <v>11</v>
          </cell>
          <cell r="G10">
            <v>28</v>
          </cell>
          <cell r="H10">
            <v>36250</v>
          </cell>
          <cell r="I10">
            <v>87</v>
          </cell>
          <cell r="J10">
            <v>30</v>
          </cell>
          <cell r="K10">
            <v>36280</v>
          </cell>
          <cell r="L10">
            <v>966900</v>
          </cell>
          <cell r="M10">
            <v>2461200</v>
          </cell>
          <cell r="N10">
            <v>7647300</v>
          </cell>
          <cell r="O10">
            <v>36436</v>
          </cell>
          <cell r="P10">
            <v>0</v>
          </cell>
          <cell r="Q10">
            <v>87</v>
          </cell>
          <cell r="R10">
            <v>64575</v>
          </cell>
          <cell r="S10">
            <v>87900</v>
          </cell>
          <cell r="T10">
            <v>87900</v>
          </cell>
          <cell r="U10">
            <v>87900</v>
          </cell>
          <cell r="V10">
            <v>2038.3</v>
          </cell>
          <cell r="W10">
            <v>6897</v>
          </cell>
          <cell r="X10">
            <v>28717.574152542376</v>
          </cell>
          <cell r="Y10">
            <v>4923.0127118644077</v>
          </cell>
          <cell r="Z10">
            <v>20.127118644067799</v>
          </cell>
          <cell r="AA10">
            <v>64490</v>
          </cell>
          <cell r="AB10">
            <v>24221.222542372889</v>
          </cell>
          <cell r="AC10">
            <v>40268.777457627111</v>
          </cell>
          <cell r="AD10">
            <v>100000</v>
          </cell>
          <cell r="AE10">
            <v>24221.222542372889</v>
          </cell>
          <cell r="AF10">
            <v>75778.777457627119</v>
          </cell>
          <cell r="AG10">
            <v>3451.398305084746</v>
          </cell>
          <cell r="AH10">
            <v>4685.593220338983</v>
          </cell>
          <cell r="AI10">
            <v>5844.9152542372885</v>
          </cell>
          <cell r="AJ10">
            <v>4538.5310734463292</v>
          </cell>
          <cell r="AK10">
            <v>4159.6045197740114</v>
          </cell>
          <cell r="AL10">
            <v>3961.2853107344663</v>
          </cell>
          <cell r="AM10">
            <v>2792.5706214689253</v>
          </cell>
          <cell r="AN10">
            <v>2603.9124293785303</v>
          </cell>
          <cell r="AO10">
            <v>2448.5310734463292</v>
          </cell>
          <cell r="AP10">
            <v>3032.4858757062148</v>
          </cell>
          <cell r="AQ10">
            <v>1090.6400000000001</v>
          </cell>
          <cell r="AR10">
            <v>38609.467683615825</v>
          </cell>
          <cell r="AS10">
            <v>27798.816732203391</v>
          </cell>
        </row>
        <row r="11">
          <cell r="D11" t="str">
            <v>7EJ07710</v>
          </cell>
          <cell r="E11">
            <v>36263</v>
          </cell>
          <cell r="J11">
            <v>18</v>
          </cell>
          <cell r="V11">
            <v>4386.8999999999996</v>
          </cell>
          <cell r="X11">
            <v>61806.95974576271</v>
          </cell>
          <cell r="Y11">
            <v>10595.478813559323</v>
          </cell>
          <cell r="Z11">
            <v>20.127118644067799</v>
          </cell>
          <cell r="AA11">
            <v>64490</v>
          </cell>
          <cell r="AB11">
            <v>52129.755762711873</v>
          </cell>
          <cell r="AC11">
            <v>12360.244237288127</v>
          </cell>
          <cell r="AD11">
            <v>100000</v>
          </cell>
          <cell r="AE11">
            <v>52129.755762711873</v>
          </cell>
          <cell r="AF11">
            <v>47870.244237288127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2832.2881355932223</v>
          </cell>
          <cell r="AL11">
            <v>997.23163841807764</v>
          </cell>
          <cell r="AM11">
            <v>2317.3022598870057</v>
          </cell>
          <cell r="AN11">
            <v>2468.9265536723165</v>
          </cell>
          <cell r="AO11">
            <v>1411.8502824858742</v>
          </cell>
          <cell r="AP11">
            <v>2656.7796610169494</v>
          </cell>
          <cell r="AQ11">
            <v>268.36</v>
          </cell>
          <cell r="AR11">
            <v>12952.738531073446</v>
          </cell>
          <cell r="AS11">
            <v>9325.9717423728816</v>
          </cell>
        </row>
        <row r="12">
          <cell r="D12" t="str">
            <v>2WN00181</v>
          </cell>
          <cell r="E12">
            <v>36164</v>
          </cell>
          <cell r="F12">
            <v>28</v>
          </cell>
          <cell r="G12">
            <v>28</v>
          </cell>
          <cell r="H12">
            <v>36250</v>
          </cell>
          <cell r="I12">
            <v>87</v>
          </cell>
          <cell r="J12">
            <v>30</v>
          </cell>
          <cell r="K12">
            <v>36280</v>
          </cell>
          <cell r="L12">
            <v>2581796</v>
          </cell>
          <cell r="M12">
            <v>2581796</v>
          </cell>
          <cell r="N12">
            <v>8022009</v>
          </cell>
          <cell r="O12">
            <v>36453</v>
          </cell>
          <cell r="P12">
            <v>0</v>
          </cell>
          <cell r="Q12">
            <v>87</v>
          </cell>
          <cell r="R12">
            <v>66427.320000000007</v>
          </cell>
          <cell r="S12">
            <v>92207</v>
          </cell>
          <cell r="T12">
            <v>92207</v>
          </cell>
          <cell r="U12">
            <v>92207</v>
          </cell>
          <cell r="V12">
            <v>177.7</v>
          </cell>
          <cell r="W12">
            <v>7911.6000000000013</v>
          </cell>
          <cell r="X12">
            <v>3004.3347457627115</v>
          </cell>
          <cell r="Y12">
            <v>515.02881355932209</v>
          </cell>
          <cell r="Z12">
            <v>24.152542372881356</v>
          </cell>
          <cell r="AA12">
            <v>92207</v>
          </cell>
          <cell r="AB12">
            <v>2533.9417627118646</v>
          </cell>
          <cell r="AC12">
            <v>89673.058237288133</v>
          </cell>
          <cell r="AD12">
            <v>92207</v>
          </cell>
          <cell r="AE12">
            <v>2533.9417627118646</v>
          </cell>
          <cell r="AF12">
            <v>89673.058237288133</v>
          </cell>
          <cell r="AG12">
            <v>4256.9661016949158</v>
          </cell>
          <cell r="AH12">
            <v>4250.8474576271192</v>
          </cell>
          <cell r="AI12">
            <v>6704.7457627118656</v>
          </cell>
          <cell r="AJ12">
            <v>6701.2033898305099</v>
          </cell>
          <cell r="AK12">
            <v>6440.0338983050879</v>
          </cell>
          <cell r="AL12">
            <v>4618.9322033898306</v>
          </cell>
          <cell r="AM12">
            <v>5784.6949152542384</v>
          </cell>
          <cell r="AN12">
            <v>3113.4237288135596</v>
          </cell>
          <cell r="AO12">
            <v>3019.7118644067814</v>
          </cell>
          <cell r="AP12">
            <v>2316.389830508474</v>
          </cell>
          <cell r="AQ12">
            <v>3252.54</v>
          </cell>
          <cell r="AR12">
            <v>50459.489152542381</v>
          </cell>
          <cell r="AS12">
            <v>36330.832189830515</v>
          </cell>
        </row>
        <row r="13">
          <cell r="D13" t="str">
            <v>2WN00231</v>
          </cell>
          <cell r="E13">
            <v>36164</v>
          </cell>
          <cell r="F13">
            <v>24</v>
          </cell>
          <cell r="G13">
            <v>28</v>
          </cell>
          <cell r="H13">
            <v>36250</v>
          </cell>
          <cell r="I13">
            <v>87</v>
          </cell>
          <cell r="J13">
            <v>30</v>
          </cell>
          <cell r="K13">
            <v>36280</v>
          </cell>
          <cell r="L13">
            <v>2212968</v>
          </cell>
          <cell r="M13">
            <v>2581796</v>
          </cell>
          <cell r="N13">
            <v>8022009</v>
          </cell>
          <cell r="O13">
            <v>36449</v>
          </cell>
          <cell r="P13">
            <v>0</v>
          </cell>
          <cell r="Q13">
            <v>87</v>
          </cell>
          <cell r="R13">
            <v>66338.350000000006</v>
          </cell>
          <cell r="S13">
            <v>92207</v>
          </cell>
          <cell r="T13">
            <v>92207</v>
          </cell>
          <cell r="U13">
            <v>92207</v>
          </cell>
          <cell r="V13">
            <v>710.1</v>
          </cell>
          <cell r="W13">
            <v>8113.3800000000019</v>
          </cell>
          <cell r="X13">
            <v>12005.504237288136</v>
          </cell>
          <cell r="Y13">
            <v>2058.0864406779665</v>
          </cell>
          <cell r="Z13">
            <v>24.152542372881356</v>
          </cell>
          <cell r="AA13">
            <v>92207</v>
          </cell>
          <cell r="AB13">
            <v>10125.785288135596</v>
          </cell>
          <cell r="AC13">
            <v>82081.214711864406</v>
          </cell>
          <cell r="AD13">
            <v>92207</v>
          </cell>
          <cell r="AE13">
            <v>10125.785288135596</v>
          </cell>
          <cell r="AF13">
            <v>82081.214711864406</v>
          </cell>
          <cell r="AG13">
            <v>3542.3728813559323</v>
          </cell>
          <cell r="AH13">
            <v>5216.9491525423728</v>
          </cell>
          <cell r="AI13">
            <v>6875.7457627118665</v>
          </cell>
          <cell r="AJ13">
            <v>6251</v>
          </cell>
          <cell r="AK13">
            <v>6325.0677966101694</v>
          </cell>
          <cell r="AL13">
            <v>4610.2372881355968</v>
          </cell>
          <cell r="AM13">
            <v>5799.1864406779659</v>
          </cell>
          <cell r="AN13">
            <v>3587.4576271186447</v>
          </cell>
          <cell r="AO13">
            <v>2579.4915254237289</v>
          </cell>
          <cell r="AP13">
            <v>4540.6779661016963</v>
          </cell>
          <cell r="AQ13">
            <v>4830.51</v>
          </cell>
          <cell r="AR13">
            <v>54158.696440677973</v>
          </cell>
          <cell r="AS13">
            <v>38994.261437288136</v>
          </cell>
        </row>
        <row r="14">
          <cell r="D14" t="str">
            <v>2WN00233</v>
          </cell>
          <cell r="E14">
            <v>36226</v>
          </cell>
          <cell r="H14">
            <v>36250</v>
          </cell>
          <cell r="I14">
            <v>25</v>
          </cell>
          <cell r="J14">
            <v>30</v>
          </cell>
          <cell r="K14">
            <v>36280</v>
          </cell>
          <cell r="L14">
            <v>0</v>
          </cell>
          <cell r="M14">
            <v>0</v>
          </cell>
          <cell r="N14">
            <v>2305175</v>
          </cell>
          <cell r="O14">
            <v>36335</v>
          </cell>
          <cell r="P14">
            <v>5</v>
          </cell>
          <cell r="Q14">
            <v>20</v>
          </cell>
          <cell r="R14">
            <v>60000</v>
          </cell>
          <cell r="S14">
            <v>0</v>
          </cell>
          <cell r="T14">
            <v>0</v>
          </cell>
          <cell r="U14">
            <v>92207</v>
          </cell>
          <cell r="V14">
            <v>1839.2</v>
          </cell>
          <cell r="W14">
            <v>3815.2000000000007</v>
          </cell>
          <cell r="X14">
            <v>31094.949152542376</v>
          </cell>
          <cell r="Y14">
            <v>5330.562711864407</v>
          </cell>
          <cell r="Z14">
            <v>24.152542372881356</v>
          </cell>
          <cell r="AA14">
            <v>92207</v>
          </cell>
          <cell r="AB14">
            <v>26226.368542372886</v>
          </cell>
          <cell r="AC14">
            <v>65980.631457627111</v>
          </cell>
          <cell r="AD14">
            <v>92207</v>
          </cell>
          <cell r="AE14">
            <v>26226.368542372886</v>
          </cell>
          <cell r="AF14">
            <v>65980.631457627111</v>
          </cell>
          <cell r="AG14">
            <v>0</v>
          </cell>
          <cell r="AH14">
            <v>0</v>
          </cell>
          <cell r="AI14">
            <v>3233.2203389830515</v>
          </cell>
          <cell r="AJ14">
            <v>4393.5084745762706</v>
          </cell>
          <cell r="AK14">
            <v>4991.5254237288145</v>
          </cell>
          <cell r="AL14">
            <v>4980.2542372881362</v>
          </cell>
          <cell r="AM14">
            <v>3188.1355932203401</v>
          </cell>
          <cell r="AN14">
            <v>1714.8305084745766</v>
          </cell>
          <cell r="AO14">
            <v>1395.0508474576284</v>
          </cell>
          <cell r="AP14">
            <v>3188.1355932203401</v>
          </cell>
          <cell r="AQ14">
            <v>4154.24</v>
          </cell>
          <cell r="AR14">
            <v>31238.901016949159</v>
          </cell>
          <cell r="AS14">
            <v>22492.008732203394</v>
          </cell>
        </row>
        <row r="15">
          <cell r="D15" t="str">
            <v>2WN00253</v>
          </cell>
          <cell r="E15">
            <v>36263</v>
          </cell>
          <cell r="H15">
            <v>36250</v>
          </cell>
          <cell r="I15">
            <v>-12</v>
          </cell>
          <cell r="J15">
            <v>12</v>
          </cell>
          <cell r="K15">
            <v>36262</v>
          </cell>
          <cell r="L15">
            <v>0</v>
          </cell>
          <cell r="M15">
            <v>0</v>
          </cell>
          <cell r="N15">
            <v>-1106484</v>
          </cell>
          <cell r="O15">
            <v>36262</v>
          </cell>
          <cell r="P15">
            <v>0</v>
          </cell>
          <cell r="Q15">
            <v>-12</v>
          </cell>
          <cell r="R15">
            <v>60000</v>
          </cell>
          <cell r="S15">
            <v>0</v>
          </cell>
          <cell r="T15">
            <v>0</v>
          </cell>
          <cell r="U15">
            <v>92207</v>
          </cell>
          <cell r="V15">
            <v>1872</v>
          </cell>
          <cell r="W15">
            <v>5282.76</v>
          </cell>
          <cell r="X15">
            <v>31649.491525423728</v>
          </cell>
          <cell r="Y15">
            <v>5425.6271186440681</v>
          </cell>
          <cell r="Z15">
            <v>24.152542372881356</v>
          </cell>
          <cell r="AA15">
            <v>92207</v>
          </cell>
          <cell r="AB15">
            <v>26694.085423728815</v>
          </cell>
          <cell r="AC15">
            <v>65512.914576271185</v>
          </cell>
          <cell r="AD15">
            <v>92207</v>
          </cell>
          <cell r="AE15">
            <v>26694.085423728815</v>
          </cell>
          <cell r="AF15">
            <v>65512.914576271185</v>
          </cell>
          <cell r="AG15">
            <v>0</v>
          </cell>
          <cell r="AH15">
            <v>0</v>
          </cell>
          <cell r="AI15">
            <v>0</v>
          </cell>
          <cell r="AJ15">
            <v>2963.0338983050856</v>
          </cell>
          <cell r="AK15">
            <v>4991.5254237288145</v>
          </cell>
          <cell r="AL15">
            <v>4830.5084745762724</v>
          </cell>
          <cell r="AM15">
            <v>4790.2542372881362</v>
          </cell>
          <cell r="AN15">
            <v>3410.0169491525453</v>
          </cell>
          <cell r="AO15">
            <v>2183.0677966101671</v>
          </cell>
          <cell r="AP15">
            <v>3239.6610169491528</v>
          </cell>
          <cell r="AQ15">
            <v>4830.51</v>
          </cell>
          <cell r="AR15">
            <v>31238.577796610174</v>
          </cell>
          <cell r="AS15">
            <v>22491.776013559323</v>
          </cell>
        </row>
        <row r="16">
          <cell r="D16" t="str">
            <v>2WN00271</v>
          </cell>
          <cell r="E16">
            <v>36226</v>
          </cell>
          <cell r="H16">
            <v>36250</v>
          </cell>
          <cell r="I16">
            <v>25</v>
          </cell>
          <cell r="J16">
            <v>30</v>
          </cell>
          <cell r="K16">
            <v>36280</v>
          </cell>
          <cell r="L16">
            <v>0</v>
          </cell>
          <cell r="M16">
            <v>0</v>
          </cell>
          <cell r="N16">
            <v>2305175</v>
          </cell>
          <cell r="O16">
            <v>36335</v>
          </cell>
          <cell r="P16">
            <v>1</v>
          </cell>
          <cell r="Q16">
            <v>24</v>
          </cell>
          <cell r="R16">
            <v>66427.320000000007</v>
          </cell>
          <cell r="S16">
            <v>0</v>
          </cell>
          <cell r="T16">
            <v>0</v>
          </cell>
          <cell r="U16">
            <v>92207</v>
          </cell>
          <cell r="V16">
            <v>119.3</v>
          </cell>
          <cell r="W16">
            <v>3686.0000000000005</v>
          </cell>
          <cell r="X16">
            <v>2016.9788135593219</v>
          </cell>
          <cell r="Y16">
            <v>345.76779661016951</v>
          </cell>
          <cell r="Z16">
            <v>24.152542372881356</v>
          </cell>
          <cell r="AA16">
            <v>92207</v>
          </cell>
          <cell r="AB16">
            <v>1701.1775593220339</v>
          </cell>
          <cell r="AC16">
            <v>90505.822440677963</v>
          </cell>
          <cell r="AD16">
            <v>92207</v>
          </cell>
          <cell r="AE16">
            <v>1701.1775593220339</v>
          </cell>
          <cell r="AF16">
            <v>90505.822440677963</v>
          </cell>
          <cell r="AG16">
            <v>0</v>
          </cell>
          <cell r="AH16">
            <v>0</v>
          </cell>
          <cell r="AI16">
            <v>3123.7288135593226</v>
          </cell>
          <cell r="AJ16">
            <v>5140.627118644069</v>
          </cell>
          <cell r="AK16">
            <v>3188.1355932203401</v>
          </cell>
          <cell r="AL16">
            <v>4384.1694915254247</v>
          </cell>
          <cell r="AM16">
            <v>4233.4576271186443</v>
          </cell>
          <cell r="AN16">
            <v>3276.6949152542384</v>
          </cell>
          <cell r="AO16">
            <v>2236.8474576271192</v>
          </cell>
          <cell r="AP16">
            <v>2571.4406779661026</v>
          </cell>
          <cell r="AQ16">
            <v>5127.1000000000004</v>
          </cell>
          <cell r="AR16">
            <v>33282.20169491526</v>
          </cell>
          <cell r="AS16">
            <v>23963.185220338986</v>
          </cell>
        </row>
        <row r="17">
          <cell r="D17" t="str">
            <v>2XN00443</v>
          </cell>
          <cell r="E17">
            <v>36175</v>
          </cell>
          <cell r="F17">
            <v>17</v>
          </cell>
          <cell r="G17">
            <v>28</v>
          </cell>
          <cell r="I17">
            <v>31</v>
          </cell>
          <cell r="J17">
            <v>30</v>
          </cell>
          <cell r="L17">
            <v>1567519</v>
          </cell>
          <cell r="M17">
            <v>2581796</v>
          </cell>
          <cell r="N17">
            <v>2858417</v>
          </cell>
          <cell r="O17">
            <v>106</v>
          </cell>
          <cell r="Q17">
            <v>36172</v>
          </cell>
          <cell r="R17">
            <v>92207</v>
          </cell>
          <cell r="S17">
            <v>92207</v>
          </cell>
          <cell r="T17">
            <v>92207</v>
          </cell>
          <cell r="U17">
            <v>92207</v>
          </cell>
          <cell r="V17">
            <v>13.8</v>
          </cell>
          <cell r="W17">
            <v>13.8</v>
          </cell>
          <cell r="X17">
            <v>233.31355932203391</v>
          </cell>
          <cell r="Y17">
            <v>39.996610169491525</v>
          </cell>
          <cell r="Z17">
            <v>24.152542372881356</v>
          </cell>
          <cell r="AA17">
            <v>92207</v>
          </cell>
          <cell r="AB17">
            <v>196.78332203389832</v>
          </cell>
          <cell r="AC17">
            <v>92010.216677966106</v>
          </cell>
          <cell r="AD17">
            <v>92207</v>
          </cell>
          <cell r="AE17">
            <v>196.78332203389832</v>
          </cell>
          <cell r="AF17">
            <v>92010.216677966106</v>
          </cell>
          <cell r="AG17">
            <v>2061.0169491525426</v>
          </cell>
          <cell r="AH17">
            <v>3429.6610169491528</v>
          </cell>
          <cell r="AI17">
            <v>3638.9830508474579</v>
          </cell>
          <cell r="AJ17">
            <v>5769.8813559322034</v>
          </cell>
          <cell r="AK17">
            <v>6771.0847457627133</v>
          </cell>
          <cell r="AL17">
            <v>4656.2881355932204</v>
          </cell>
          <cell r="AM17">
            <v>3864.406779661017</v>
          </cell>
          <cell r="AN17">
            <v>1452.3728813559323</v>
          </cell>
          <cell r="AO17">
            <v>4379.6610169491523</v>
          </cell>
          <cell r="AP17">
            <v>5311.6271186440672</v>
          </cell>
          <cell r="AQ17">
            <v>1919.32</v>
          </cell>
          <cell r="AR17">
            <v>43254.303050847455</v>
          </cell>
          <cell r="AS17">
            <v>31143.098196610168</v>
          </cell>
        </row>
        <row r="18">
          <cell r="D18" t="str">
            <v>7XM01955</v>
          </cell>
          <cell r="E18">
            <v>36220</v>
          </cell>
          <cell r="F18">
            <v>8</v>
          </cell>
          <cell r="G18">
            <v>28</v>
          </cell>
          <cell r="H18">
            <v>36250</v>
          </cell>
          <cell r="I18">
            <v>31</v>
          </cell>
          <cell r="J18">
            <v>30</v>
          </cell>
          <cell r="L18">
            <v>3168080</v>
          </cell>
          <cell r="M18">
            <v>11088280</v>
          </cell>
          <cell r="N18">
            <v>12276310</v>
          </cell>
          <cell r="O18">
            <v>97</v>
          </cell>
          <cell r="P18">
            <v>0</v>
          </cell>
          <cell r="Q18">
            <v>31</v>
          </cell>
          <cell r="R18">
            <v>280000</v>
          </cell>
          <cell r="S18">
            <v>396010</v>
          </cell>
          <cell r="T18">
            <v>396010</v>
          </cell>
          <cell r="U18">
            <v>396010</v>
          </cell>
          <cell r="V18">
            <v>2369.1</v>
          </cell>
          <cell r="W18">
            <v>24293.400000000005</v>
          </cell>
          <cell r="X18">
            <v>133512.83898305087</v>
          </cell>
          <cell r="Y18">
            <v>22887.915254237287</v>
          </cell>
          <cell r="Z18">
            <v>80.508474576271198</v>
          </cell>
          <cell r="AA18">
            <v>366653</v>
          </cell>
          <cell r="AB18">
            <v>112608.54305084748</v>
          </cell>
          <cell r="AC18">
            <v>254044.45694915252</v>
          </cell>
          <cell r="AD18">
            <v>396010</v>
          </cell>
          <cell r="AE18">
            <v>112608.54305084748</v>
          </cell>
          <cell r="AF18">
            <v>283401.45694915252</v>
          </cell>
          <cell r="AG18">
            <v>4293.7881355932204</v>
          </cell>
          <cell r="AH18">
            <v>16047.771186440677</v>
          </cell>
          <cell r="AI18">
            <v>20587.627118644072</v>
          </cell>
          <cell r="AJ18">
            <v>19996.158192090395</v>
          </cell>
          <cell r="AK18">
            <v>9104.9717514124332</v>
          </cell>
          <cell r="AL18">
            <v>15146.32768361582</v>
          </cell>
          <cell r="AM18">
            <v>14444.293785310725</v>
          </cell>
          <cell r="AN18">
            <v>10876.158192090385</v>
          </cell>
          <cell r="AO18">
            <v>12953.276836158211</v>
          </cell>
          <cell r="AP18">
            <v>13064.915254237281</v>
          </cell>
          <cell r="AQ18">
            <v>15028.25</v>
          </cell>
          <cell r="AR18">
            <v>151543.53813559323</v>
          </cell>
          <cell r="AS18">
            <v>109111.34745762713</v>
          </cell>
        </row>
        <row r="19">
          <cell r="D19" t="str">
            <v>8TR01362</v>
          </cell>
          <cell r="E19">
            <v>36261</v>
          </cell>
          <cell r="J19">
            <v>20</v>
          </cell>
          <cell r="L19">
            <v>0</v>
          </cell>
          <cell r="M19">
            <v>0</v>
          </cell>
          <cell r="N19">
            <v>0</v>
          </cell>
          <cell r="O19">
            <v>20</v>
          </cell>
          <cell r="P19">
            <v>0</v>
          </cell>
          <cell r="Q19">
            <v>20</v>
          </cell>
          <cell r="R19">
            <v>220000</v>
          </cell>
          <cell r="S19">
            <v>547.45762711864415</v>
          </cell>
          <cell r="T19">
            <v>220547.45762711865</v>
          </cell>
          <cell r="U19">
            <v>0</v>
          </cell>
          <cell r="V19">
            <v>1856</v>
          </cell>
          <cell r="X19">
            <v>88907.118644067785</v>
          </cell>
          <cell r="Y19">
            <v>15241.22033898305</v>
          </cell>
          <cell r="Z19">
            <v>68.432203389830505</v>
          </cell>
          <cell r="AA19">
            <v>236217</v>
          </cell>
          <cell r="AB19">
            <v>74986.804067796606</v>
          </cell>
          <cell r="AC19">
            <v>161230.19593220338</v>
          </cell>
          <cell r="AD19">
            <v>271096</v>
          </cell>
          <cell r="AE19">
            <v>74986.804067796606</v>
          </cell>
          <cell r="AF19">
            <v>196109.19593220338</v>
          </cell>
          <cell r="AG19">
            <v>0</v>
          </cell>
          <cell r="AH19">
            <v>0</v>
          </cell>
          <cell r="AI19">
            <v>0</v>
          </cell>
          <cell r="AJ19">
            <v>12096.988700564969</v>
          </cell>
          <cell r="AK19">
            <v>18481.257062146895</v>
          </cell>
          <cell r="AL19">
            <v>16396.355932203391</v>
          </cell>
          <cell r="AM19">
            <v>13118.909604519773</v>
          </cell>
          <cell r="AN19">
            <v>12615.24858757063</v>
          </cell>
          <cell r="AO19">
            <v>13605.234463276833</v>
          </cell>
          <cell r="AP19">
            <v>6251.0536723163787</v>
          </cell>
          <cell r="AQ19">
            <v>10163.549999999999</v>
          </cell>
          <cell r="AR19">
            <v>102728.59802259888</v>
          </cell>
          <cell r="AS19">
            <v>73964.590576271192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D3" t="str">
            <v>5HM00950</v>
          </cell>
        </row>
      </sheetData>
      <sheetData sheetId="9">
        <row r="3">
          <cell r="D3" t="str">
            <v>5HM00950</v>
          </cell>
        </row>
      </sheetData>
      <sheetData sheetId="10">
        <row r="3">
          <cell r="D3" t="str">
            <v>5HM00950</v>
          </cell>
        </row>
      </sheetData>
      <sheetData sheetId="11">
        <row r="3">
          <cell r="D3" t="str">
            <v>5HM00950</v>
          </cell>
        </row>
      </sheetData>
      <sheetData sheetId="12">
        <row r="3">
          <cell r="D3" t="str">
            <v>5HM00950</v>
          </cell>
        </row>
      </sheetData>
      <sheetData sheetId="13">
        <row r="3">
          <cell r="D3" t="str">
            <v>5HM00950</v>
          </cell>
        </row>
      </sheetData>
      <sheetData sheetId="14">
        <row r="3">
          <cell r="D3" t="str">
            <v>5HM00950</v>
          </cell>
        </row>
      </sheetData>
      <sheetData sheetId="15">
        <row r="3">
          <cell r="D3" t="str">
            <v>5HM00950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>
        <row r="3">
          <cell r="D3" t="str">
            <v>5HM00950</v>
          </cell>
        </row>
      </sheetData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>
        <row r="3">
          <cell r="D3" t="str">
            <v>5HM00950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48">
          <cell r="E48">
            <v>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D4" t="str">
            <v>CORRELATIVO</v>
          </cell>
        </row>
      </sheetData>
      <sheetData sheetId="129" refreshError="1"/>
      <sheetData sheetId="130" refreshError="1"/>
      <sheetData sheetId="13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VA (ok)"/>
      <sheetName val="Avance Detallado (ok)"/>
      <sheetName val="Avance Resumen (ok)"/>
      <sheetName val="RCHH (ok) "/>
      <sheetName val="Fuerza Laboral (ok)"/>
      <sheetName val="Equipos (ok)"/>
      <sheetName val="Semanal (S5)ok"/>
      <sheetName val="Semanal (S6)"/>
      <sheetName val="3 Semanas (S6)"/>
    </sheetNames>
    <sheetDataSet>
      <sheetData sheetId="0"/>
      <sheetData sheetId="1">
        <row r="10">
          <cell r="A10">
            <v>1</v>
          </cell>
          <cell r="B10" t="str">
            <v>CONSTRUCCION DE OBRAS CIVILES Y SERVICIOS ENTERRADOS ESPIGON SUR Y CENTRO</v>
          </cell>
        </row>
        <row r="11">
          <cell r="A11">
            <v>1.1000000000000001</v>
          </cell>
          <cell r="B11" t="str">
            <v>ESPIGON SUR</v>
          </cell>
        </row>
        <row r="12">
          <cell r="A12" t="str">
            <v>1.1.1</v>
          </cell>
          <cell r="B12" t="str">
            <v>FACILIDADES TEMPORALES, TRANSPORTE HORIZONTAL Y VERTICAL</v>
          </cell>
        </row>
        <row r="13">
          <cell r="A13" t="str">
            <v>1.1.1.1</v>
          </cell>
          <cell r="B13" t="str">
            <v>Movilización y desmovilización</v>
          </cell>
          <cell r="C13" t="str">
            <v>glb</v>
          </cell>
          <cell r="D13">
            <v>1</v>
          </cell>
          <cell r="H13">
            <v>0.23650000000000004</v>
          </cell>
        </row>
        <row r="14">
          <cell r="B14" t="str">
            <v xml:space="preserve">  Movilización de Oficina</v>
          </cell>
          <cell r="D14">
            <v>0.05</v>
          </cell>
          <cell r="E14">
            <v>1</v>
          </cell>
          <cell r="F14">
            <v>0.05</v>
          </cell>
          <cell r="G14">
            <v>0.05</v>
          </cell>
        </row>
        <row r="15">
          <cell r="B15" t="str">
            <v xml:space="preserve">  Movilización de SSHH</v>
          </cell>
          <cell r="D15">
            <v>0.05</v>
          </cell>
          <cell r="E15">
            <v>1</v>
          </cell>
          <cell r="F15">
            <v>0.05</v>
          </cell>
          <cell r="G15">
            <v>0.05</v>
          </cell>
        </row>
        <row r="16">
          <cell r="B16" t="str">
            <v xml:space="preserve">  Traslado de Almacén a Obra</v>
          </cell>
          <cell r="D16">
            <v>0.05</v>
          </cell>
          <cell r="E16">
            <v>1</v>
          </cell>
          <cell r="F16">
            <v>0.05</v>
          </cell>
          <cell r="G16">
            <v>0.05</v>
          </cell>
        </row>
        <row r="17">
          <cell r="B17" t="str">
            <v xml:space="preserve">  Traslado de Materiales</v>
          </cell>
          <cell r="D17">
            <v>0.84</v>
          </cell>
          <cell r="E17">
            <v>0.1</v>
          </cell>
          <cell r="F17">
            <v>8.4000000000000005E-2</v>
          </cell>
          <cell r="G17">
            <v>8.4000000000000005E-2</v>
          </cell>
        </row>
        <row r="18">
          <cell r="B18" t="str">
            <v xml:space="preserve">  Señalética de Seguridad</v>
          </cell>
          <cell r="D18">
            <v>0.01</v>
          </cell>
          <cell r="E18">
            <v>0.25</v>
          </cell>
          <cell r="F18">
            <v>2.5000000000000001E-3</v>
          </cell>
          <cell r="G18">
            <v>2.5000000000000001E-3</v>
          </cell>
        </row>
        <row r="19">
          <cell r="D19">
            <v>1</v>
          </cell>
          <cell r="F19">
            <v>0.23650000000000004</v>
          </cell>
          <cell r="G19">
            <v>0.23650000000000004</v>
          </cell>
        </row>
        <row r="21">
          <cell r="A21" t="str">
            <v>1.1.1.2</v>
          </cell>
          <cell r="B21" t="str">
            <v>Construcción y mantenimiento de facilidades</v>
          </cell>
          <cell r="C21" t="str">
            <v>glb</v>
          </cell>
          <cell r="D21">
            <v>1</v>
          </cell>
          <cell r="H21">
            <v>0.55200000000000005</v>
          </cell>
        </row>
        <row r="22">
          <cell r="B22" t="str">
            <v>Desarrollo de Ingeniería</v>
          </cell>
          <cell r="D22">
            <v>0.2</v>
          </cell>
          <cell r="E22">
            <v>0.4</v>
          </cell>
          <cell r="F22">
            <v>8.0000000000000016E-2</v>
          </cell>
          <cell r="G22">
            <v>8.0000000000000016E-2</v>
          </cell>
        </row>
        <row r="23">
          <cell r="B23" t="str">
            <v>Submittals y Transmittals</v>
          </cell>
          <cell r="D23">
            <v>0.06</v>
          </cell>
          <cell r="E23">
            <v>0.35</v>
          </cell>
          <cell r="F23">
            <v>2.0999999999999998E-2</v>
          </cell>
          <cell r="G23">
            <v>2.0999999999999998E-2</v>
          </cell>
        </row>
        <row r="24">
          <cell r="B24" t="str">
            <v>Cartas Fianzas y Pólizas</v>
          </cell>
          <cell r="D24">
            <v>0.45</v>
          </cell>
          <cell r="E24">
            <v>0.6</v>
          </cell>
          <cell r="F24">
            <v>0.27</v>
          </cell>
          <cell r="G24">
            <v>0.27</v>
          </cell>
        </row>
        <row r="25">
          <cell r="B25" t="str">
            <v>Facilidades en Plataformas</v>
          </cell>
          <cell r="D25">
            <v>0.25</v>
          </cell>
          <cell r="E25">
            <v>0.7</v>
          </cell>
          <cell r="F25">
            <v>0.17499999999999999</v>
          </cell>
          <cell r="G25">
            <v>0.17499999999999999</v>
          </cell>
        </row>
        <row r="26">
          <cell r="B26" t="str">
            <v>Autorización Choferes en Plataforma</v>
          </cell>
          <cell r="D26">
            <v>0.02</v>
          </cell>
          <cell r="E26">
            <v>0.15</v>
          </cell>
          <cell r="F26">
            <v>3.0000000000000001E-3</v>
          </cell>
          <cell r="G26">
            <v>3.0000000000000001E-3</v>
          </cell>
        </row>
        <row r="27">
          <cell r="B27" t="str">
            <v>Autorización Tránsito de Vehículos</v>
          </cell>
          <cell r="D27">
            <v>0.02</v>
          </cell>
          <cell r="E27">
            <v>0.15</v>
          </cell>
          <cell r="F27">
            <v>3.0000000000000001E-3</v>
          </cell>
          <cell r="G27">
            <v>3.0000000000000001E-3</v>
          </cell>
        </row>
        <row r="28">
          <cell r="D28">
            <v>1</v>
          </cell>
          <cell r="F28">
            <v>0.55200000000000005</v>
          </cell>
          <cell r="G28">
            <v>0.55200000000000005</v>
          </cell>
        </row>
        <row r="30">
          <cell r="A30" t="str">
            <v>1.1.1.3</v>
          </cell>
          <cell r="B30" t="str">
            <v>Protección de instalaciones existentes</v>
          </cell>
          <cell r="C30" t="str">
            <v>glb</v>
          </cell>
          <cell r="D30">
            <v>1</v>
          </cell>
          <cell r="H30">
            <v>0.10750000000000001</v>
          </cell>
        </row>
        <row r="31">
          <cell r="B31" t="str">
            <v>Suministro de material de proteccion</v>
          </cell>
          <cell r="D31">
            <v>0.45</v>
          </cell>
          <cell r="E31">
            <v>0.15</v>
          </cell>
          <cell r="F31">
            <v>6.7500000000000004E-2</v>
          </cell>
          <cell r="G31">
            <v>6.7500000000000004E-2</v>
          </cell>
        </row>
        <row r="32">
          <cell r="B32" t="str">
            <v>Colocacion de proteccion</v>
          </cell>
          <cell r="D32">
            <v>0.4</v>
          </cell>
          <cell r="E32">
            <v>0.1</v>
          </cell>
          <cell r="F32">
            <v>4.0000000000000008E-2</v>
          </cell>
          <cell r="G32">
            <v>4.0000000000000008E-2</v>
          </cell>
        </row>
        <row r="33">
          <cell r="B33" t="str">
            <v>Desmontaje de proteccion</v>
          </cell>
          <cell r="D33">
            <v>0.15</v>
          </cell>
          <cell r="E33">
            <v>0</v>
          </cell>
          <cell r="F33">
            <v>0</v>
          </cell>
          <cell r="G33">
            <v>0</v>
          </cell>
        </row>
        <row r="34">
          <cell r="D34">
            <v>1</v>
          </cell>
          <cell r="F34">
            <v>0.10750000000000001</v>
          </cell>
          <cell r="G34">
            <v>0.10750000000000001</v>
          </cell>
        </row>
        <row r="36">
          <cell r="A36" t="str">
            <v>1.1.1.4</v>
          </cell>
          <cell r="B36" t="str">
            <v>Letreros de obra</v>
          </cell>
          <cell r="C36" t="str">
            <v>glb</v>
          </cell>
          <cell r="D36">
            <v>1</v>
          </cell>
          <cell r="H36">
            <v>0.25</v>
          </cell>
        </row>
        <row r="37">
          <cell r="B37" t="str">
            <v>Elaboracion de Letreros</v>
          </cell>
          <cell r="D37">
            <v>0.6</v>
          </cell>
          <cell r="E37">
            <v>0.25</v>
          </cell>
          <cell r="F37">
            <v>0.15</v>
          </cell>
          <cell r="G37">
            <v>0.15</v>
          </cell>
        </row>
        <row r="38">
          <cell r="B38" t="str">
            <v>Ubicación de letreros</v>
          </cell>
          <cell r="D38">
            <v>0.4</v>
          </cell>
          <cell r="E38">
            <v>0.25</v>
          </cell>
          <cell r="F38">
            <v>0.1</v>
          </cell>
          <cell r="G38">
            <v>0.1</v>
          </cell>
        </row>
        <row r="39">
          <cell r="D39">
            <v>1</v>
          </cell>
          <cell r="F39">
            <v>0.25</v>
          </cell>
          <cell r="G39">
            <v>0.25</v>
          </cell>
        </row>
        <row r="41">
          <cell r="A41" t="str">
            <v>1.1.1.5</v>
          </cell>
          <cell r="B41" t="str">
            <v>Obras preliminares de construcción</v>
          </cell>
          <cell r="C41" t="str">
            <v>glb</v>
          </cell>
          <cell r="D41">
            <v>1</v>
          </cell>
          <cell r="H41">
            <v>1</v>
          </cell>
        </row>
        <row r="42">
          <cell r="B42" t="str">
            <v>Instalacion de campamento</v>
          </cell>
          <cell r="D42">
            <v>1</v>
          </cell>
          <cell r="E42">
            <v>1</v>
          </cell>
          <cell r="F42">
            <v>1</v>
          </cell>
          <cell r="G42">
            <v>1</v>
          </cell>
        </row>
        <row r="43">
          <cell r="D43">
            <v>1</v>
          </cell>
          <cell r="F43">
            <v>1</v>
          </cell>
          <cell r="G43">
            <v>1</v>
          </cell>
        </row>
        <row r="45">
          <cell r="A45" t="str">
            <v>1.1.1.6</v>
          </cell>
          <cell r="B45" t="str">
            <v>Limpieza permanente y final de obra</v>
          </cell>
          <cell r="C45" t="str">
            <v>glb</v>
          </cell>
          <cell r="D45">
            <v>1</v>
          </cell>
          <cell r="H45">
            <v>0.1</v>
          </cell>
        </row>
        <row r="46">
          <cell r="B46" t="str">
            <v xml:space="preserve">  Limpieza de Zona de Trabajos</v>
          </cell>
          <cell r="D46">
            <v>1</v>
          </cell>
          <cell r="E46">
            <v>0.1</v>
          </cell>
          <cell r="F46">
            <v>0.1</v>
          </cell>
          <cell r="G46">
            <v>0.1</v>
          </cell>
        </row>
        <row r="47">
          <cell r="D47">
            <v>1</v>
          </cell>
          <cell r="F47">
            <v>0.1</v>
          </cell>
          <cell r="G47">
            <v>0.1</v>
          </cell>
        </row>
        <row r="49">
          <cell r="A49" t="str">
            <v>1.1.1.7</v>
          </cell>
          <cell r="B49" t="str">
            <v>Transporte Horizontal y Vertical</v>
          </cell>
          <cell r="C49" t="str">
            <v>glb</v>
          </cell>
          <cell r="D49">
            <v>1</v>
          </cell>
          <cell r="H49">
            <v>0</v>
          </cell>
        </row>
        <row r="50">
          <cell r="B50" t="str">
            <v>Grua y otros</v>
          </cell>
          <cell r="D50">
            <v>0.7</v>
          </cell>
          <cell r="E50">
            <v>0</v>
          </cell>
          <cell r="F50">
            <v>0</v>
          </cell>
          <cell r="G50">
            <v>0</v>
          </cell>
        </row>
        <row r="51">
          <cell r="B51" t="str">
            <v>Operación y mantenimiento</v>
          </cell>
          <cell r="D51">
            <v>0.3</v>
          </cell>
          <cell r="E51">
            <v>0</v>
          </cell>
          <cell r="F51">
            <v>0</v>
          </cell>
          <cell r="G51">
            <v>0</v>
          </cell>
        </row>
        <row r="52">
          <cell r="D52">
            <v>1</v>
          </cell>
          <cell r="F52">
            <v>0</v>
          </cell>
          <cell r="G52">
            <v>0</v>
          </cell>
        </row>
        <row r="54">
          <cell r="A54" t="str">
            <v>1.1.2</v>
          </cell>
          <cell r="B54" t="str">
            <v>OBRAS PRELIMINARES, DEMOLICIONES Y DESMONTAJES</v>
          </cell>
        </row>
        <row r="55">
          <cell r="A55" t="str">
            <v>1.1.2.1</v>
          </cell>
          <cell r="B55" t="str">
            <v>Trazo y replanteo</v>
          </cell>
          <cell r="C55" t="str">
            <v>m2</v>
          </cell>
          <cell r="D55">
            <v>8018.77</v>
          </cell>
          <cell r="H55">
            <v>958.24301500000001</v>
          </cell>
        </row>
        <row r="56">
          <cell r="B56" t="str">
            <v xml:space="preserve">  Replanteo de acuerdo a Plano</v>
          </cell>
          <cell r="D56">
            <v>0.13</v>
          </cell>
          <cell r="E56">
            <v>0.25</v>
          </cell>
          <cell r="F56">
            <v>3.2500000000000001E-2</v>
          </cell>
          <cell r="G56">
            <v>260.61002500000001</v>
          </cell>
        </row>
        <row r="57">
          <cell r="B57" t="str">
            <v xml:space="preserve">  Trazo y colocacion de estacas</v>
          </cell>
          <cell r="D57">
            <v>0.25</v>
          </cell>
          <cell r="E57">
            <v>0.1</v>
          </cell>
          <cell r="F57">
            <v>2.5000000000000001E-2</v>
          </cell>
          <cell r="G57">
            <v>200.46925000000002</v>
          </cell>
        </row>
        <row r="58">
          <cell r="B58" t="str">
            <v xml:space="preserve">  Trazado permanente en obra</v>
          </cell>
          <cell r="D58">
            <v>0.62</v>
          </cell>
          <cell r="E58">
            <v>0.1</v>
          </cell>
          <cell r="F58">
            <v>6.2E-2</v>
          </cell>
          <cell r="G58">
            <v>497.16374000000002</v>
          </cell>
        </row>
        <row r="59">
          <cell r="D59">
            <v>1</v>
          </cell>
          <cell r="F59">
            <v>0.1195</v>
          </cell>
          <cell r="G59">
            <v>958.24301500000001</v>
          </cell>
        </row>
        <row r="61">
          <cell r="A61" t="str">
            <v>1.1.2.2</v>
          </cell>
          <cell r="B61" t="str">
            <v>Protección de instalaciones existentes</v>
          </cell>
          <cell r="C61" t="str">
            <v>glb</v>
          </cell>
          <cell r="D61">
            <v>1</v>
          </cell>
          <cell r="H61">
            <v>0</v>
          </cell>
        </row>
        <row r="62">
          <cell r="B62" t="str">
            <v>Suministro de material de proteccion</v>
          </cell>
          <cell r="D62">
            <v>0.45</v>
          </cell>
          <cell r="E62">
            <v>0</v>
          </cell>
          <cell r="F62">
            <v>0</v>
          </cell>
          <cell r="G62">
            <v>0</v>
          </cell>
        </row>
        <row r="63">
          <cell r="B63" t="str">
            <v>Colocacion de proteccion</v>
          </cell>
          <cell r="D63">
            <v>0.4</v>
          </cell>
          <cell r="E63">
            <v>0</v>
          </cell>
          <cell r="F63">
            <v>0</v>
          </cell>
          <cell r="G63">
            <v>0</v>
          </cell>
        </row>
        <row r="64">
          <cell r="B64" t="str">
            <v>Desmontaje de proteccion</v>
          </cell>
          <cell r="D64">
            <v>0.15</v>
          </cell>
          <cell r="E64">
            <v>0</v>
          </cell>
          <cell r="F64">
            <v>0</v>
          </cell>
          <cell r="G64">
            <v>0</v>
          </cell>
        </row>
        <row r="65">
          <cell r="D65">
            <v>1</v>
          </cell>
          <cell r="F65">
            <v>0</v>
          </cell>
          <cell r="G65">
            <v>0</v>
          </cell>
        </row>
        <row r="67">
          <cell r="A67" t="str">
            <v>1.1.2.3</v>
          </cell>
          <cell r="B67" t="str">
            <v>Señalización de seguridad</v>
          </cell>
          <cell r="C67" t="str">
            <v>glb</v>
          </cell>
          <cell r="D67">
            <v>1</v>
          </cell>
          <cell r="H67">
            <v>0.25</v>
          </cell>
        </row>
        <row r="68">
          <cell r="B68" t="str">
            <v xml:space="preserve"> Elementos de Seguridad</v>
          </cell>
          <cell r="D68">
            <v>0.45</v>
          </cell>
          <cell r="E68">
            <v>0.25</v>
          </cell>
          <cell r="F68">
            <v>0.1125</v>
          </cell>
          <cell r="G68">
            <v>0.1125</v>
          </cell>
        </row>
        <row r="69">
          <cell r="B69" t="str">
            <v xml:space="preserve"> Colocación elementos de Seguridad</v>
          </cell>
          <cell r="D69">
            <v>0.55000000000000004</v>
          </cell>
          <cell r="E69">
            <v>0.25</v>
          </cell>
          <cell r="F69">
            <v>0.13750000000000001</v>
          </cell>
          <cell r="G69">
            <v>0.13750000000000001</v>
          </cell>
        </row>
        <row r="70">
          <cell r="D70">
            <v>1</v>
          </cell>
          <cell r="F70">
            <v>0.25</v>
          </cell>
          <cell r="G70">
            <v>0.25</v>
          </cell>
        </row>
        <row r="72">
          <cell r="A72" t="str">
            <v>1.1.2.4</v>
          </cell>
          <cell r="B72" t="str">
            <v>Mov. y Desm. de Equipos</v>
          </cell>
          <cell r="C72" t="str">
            <v>glb</v>
          </cell>
          <cell r="D72">
            <v>1</v>
          </cell>
          <cell r="H72">
            <v>0</v>
          </cell>
        </row>
        <row r="73">
          <cell r="B73" t="str">
            <v>Mov. y Desm. de Equipos</v>
          </cell>
          <cell r="D73">
            <v>1</v>
          </cell>
          <cell r="E73">
            <v>0</v>
          </cell>
          <cell r="F73">
            <v>0</v>
          </cell>
          <cell r="G73">
            <v>0</v>
          </cell>
        </row>
        <row r="74">
          <cell r="D74">
            <v>1</v>
          </cell>
          <cell r="F74">
            <v>0</v>
          </cell>
          <cell r="G74">
            <v>0</v>
          </cell>
        </row>
        <row r="76">
          <cell r="A76" t="str">
            <v>1.1.2.5</v>
          </cell>
          <cell r="B76" t="str">
            <v>Escalera de acceso p/obra</v>
          </cell>
          <cell r="C76" t="str">
            <v>mes</v>
          </cell>
          <cell r="D76">
            <v>7.2</v>
          </cell>
          <cell r="H76">
            <v>0</v>
          </cell>
        </row>
        <row r="77">
          <cell r="B77" t="str">
            <v>Suministro de escaleras</v>
          </cell>
          <cell r="D77">
            <v>0.55000000000000004</v>
          </cell>
          <cell r="E77">
            <v>0</v>
          </cell>
          <cell r="F77">
            <v>0</v>
          </cell>
          <cell r="G77">
            <v>0</v>
          </cell>
        </row>
        <row r="78">
          <cell r="B78" t="str">
            <v>Instalacion de escaleras</v>
          </cell>
          <cell r="D78">
            <v>0.45</v>
          </cell>
          <cell r="E78">
            <v>0</v>
          </cell>
          <cell r="F78">
            <v>0</v>
          </cell>
          <cell r="G78">
            <v>0</v>
          </cell>
        </row>
        <row r="79">
          <cell r="D79">
            <v>1</v>
          </cell>
          <cell r="F79">
            <v>0</v>
          </cell>
          <cell r="G79">
            <v>0</v>
          </cell>
        </row>
        <row r="81">
          <cell r="A81" t="str">
            <v>1.1.2.6</v>
          </cell>
          <cell r="B81" t="str">
            <v>Demolicion de muros de bloques de concreto</v>
          </cell>
          <cell r="C81" t="str">
            <v>m2</v>
          </cell>
          <cell r="D81">
            <v>75.91</v>
          </cell>
          <cell r="H81">
            <v>0</v>
          </cell>
        </row>
        <row r="82">
          <cell r="B82" t="str">
            <v>Demolicion de muros de bloques de concreto</v>
          </cell>
          <cell r="D82">
            <v>1</v>
          </cell>
          <cell r="E82">
            <v>0</v>
          </cell>
          <cell r="F82">
            <v>0</v>
          </cell>
          <cell r="G82">
            <v>0</v>
          </cell>
        </row>
        <row r="83">
          <cell r="D83">
            <v>1</v>
          </cell>
          <cell r="F83">
            <v>0</v>
          </cell>
          <cell r="G83">
            <v>0</v>
          </cell>
        </row>
        <row r="85">
          <cell r="A85" t="str">
            <v>1.1.2.7</v>
          </cell>
          <cell r="B85" t="str">
            <v>Demoliciones localizadas de estructuras</v>
          </cell>
          <cell r="C85" t="str">
            <v>m3</v>
          </cell>
          <cell r="D85">
            <v>17.21</v>
          </cell>
          <cell r="H85">
            <v>0</v>
          </cell>
        </row>
        <row r="86">
          <cell r="B86" t="str">
            <v>Demoliciones localizadas de estructuras</v>
          </cell>
          <cell r="D86">
            <v>1</v>
          </cell>
          <cell r="E86">
            <v>0</v>
          </cell>
          <cell r="F86">
            <v>0</v>
          </cell>
          <cell r="G86">
            <v>0</v>
          </cell>
        </row>
        <row r="87">
          <cell r="D87">
            <v>1</v>
          </cell>
          <cell r="F87">
            <v>0</v>
          </cell>
          <cell r="G87">
            <v>0</v>
          </cell>
        </row>
        <row r="89">
          <cell r="A89" t="str">
            <v>1.1.2.8</v>
          </cell>
          <cell r="B89" t="str">
            <v>Eliminación y Limpieza de material de demolición</v>
          </cell>
          <cell r="C89" t="str">
            <v>m3</v>
          </cell>
          <cell r="D89">
            <v>48.588000000000001</v>
          </cell>
          <cell r="H89">
            <v>0</v>
          </cell>
        </row>
        <row r="90">
          <cell r="B90" t="str">
            <v xml:space="preserve">  Transporte de Material Demolido a Eliminar</v>
          </cell>
          <cell r="D90">
            <v>0.8</v>
          </cell>
          <cell r="E90">
            <v>0</v>
          </cell>
          <cell r="F90">
            <v>0</v>
          </cell>
          <cell r="G90">
            <v>0</v>
          </cell>
        </row>
        <row r="91">
          <cell r="B91" t="str">
            <v xml:space="preserve">  Limpieza de la Zona Demolida</v>
          </cell>
          <cell r="D91">
            <v>0.2</v>
          </cell>
          <cell r="E91">
            <v>0</v>
          </cell>
          <cell r="F91">
            <v>0</v>
          </cell>
          <cell r="G91">
            <v>0</v>
          </cell>
        </row>
        <row r="92">
          <cell r="D92">
            <v>1</v>
          </cell>
          <cell r="F92">
            <v>0</v>
          </cell>
          <cell r="G92">
            <v>0</v>
          </cell>
        </row>
        <row r="94">
          <cell r="A94" t="str">
            <v>1.1.2.9</v>
          </cell>
          <cell r="B94" t="str">
            <v>Demolicion parcial cimiento existente p/ampliación cimientos</v>
          </cell>
          <cell r="C94" t="str">
            <v>m3</v>
          </cell>
          <cell r="D94">
            <v>36.72</v>
          </cell>
          <cell r="H94">
            <v>0</v>
          </cell>
        </row>
        <row r="95">
          <cell r="B95" t="str">
            <v>Demolicion parcial de cimiento existente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</row>
        <row r="96">
          <cell r="D96">
            <v>1</v>
          </cell>
          <cell r="F96">
            <v>0</v>
          </cell>
          <cell r="G96">
            <v>0</v>
          </cell>
        </row>
        <row r="98">
          <cell r="A98" t="str">
            <v>1.1.2.10</v>
          </cell>
          <cell r="B98" t="str">
            <v>Rebajo de losa existente (hprom=10 cm)</v>
          </cell>
          <cell r="C98" t="str">
            <v>m3</v>
          </cell>
          <cell r="D98">
            <v>42.82</v>
          </cell>
          <cell r="H98">
            <v>0</v>
          </cell>
        </row>
        <row r="99">
          <cell r="B99" t="str">
            <v>Rebajo de losa existente (hprom=10 cm)</v>
          </cell>
          <cell r="D99">
            <v>1</v>
          </cell>
          <cell r="E99">
            <v>0</v>
          </cell>
          <cell r="F99">
            <v>0</v>
          </cell>
          <cell r="G99">
            <v>0</v>
          </cell>
        </row>
        <row r="100">
          <cell r="D100">
            <v>1</v>
          </cell>
          <cell r="F100">
            <v>0</v>
          </cell>
          <cell r="G100">
            <v>0</v>
          </cell>
        </row>
        <row r="102">
          <cell r="A102" t="str">
            <v>1.1.3</v>
          </cell>
          <cell r="B102" t="str">
            <v>ESTRUCTURAS - 1ER PISO EJE C64 - C70</v>
          </cell>
        </row>
        <row r="103">
          <cell r="A103" t="str">
            <v>1.1.3.1</v>
          </cell>
          <cell r="B103" t="str">
            <v>Concreto Pobre</v>
          </cell>
        </row>
        <row r="104">
          <cell r="A104" t="str">
            <v>1.1.3.1.1</v>
          </cell>
          <cell r="B104" t="str">
            <v>Concreto Pobre f'c=20 C-IP Kg/cm2</v>
          </cell>
          <cell r="C104" t="str">
            <v>m3</v>
          </cell>
          <cell r="D104">
            <v>505.81080000000003</v>
          </cell>
          <cell r="H104">
            <v>0</v>
          </cell>
        </row>
        <row r="105">
          <cell r="B105" t="str">
            <v>Liberación Topográfica</v>
          </cell>
          <cell r="D105">
            <v>0.05</v>
          </cell>
          <cell r="E105">
            <v>0</v>
          </cell>
          <cell r="F105">
            <v>0</v>
          </cell>
          <cell r="G105">
            <v>0</v>
          </cell>
        </row>
        <row r="106">
          <cell r="B106" t="str">
            <v>Vaciado de concreto</v>
          </cell>
          <cell r="D106">
            <v>0.95</v>
          </cell>
          <cell r="E106">
            <v>0</v>
          </cell>
          <cell r="F106">
            <v>0</v>
          </cell>
          <cell r="G106">
            <v>0</v>
          </cell>
        </row>
        <row r="107">
          <cell r="D107">
            <v>1</v>
          </cell>
          <cell r="F107">
            <v>0</v>
          </cell>
          <cell r="G107">
            <v>0</v>
          </cell>
        </row>
        <row r="109">
          <cell r="A109" t="str">
            <v>1.1.3.2</v>
          </cell>
          <cell r="B109" t="str">
            <v>Zapatas</v>
          </cell>
        </row>
        <row r="110">
          <cell r="A110" t="str">
            <v>1.1.3.2.1</v>
          </cell>
          <cell r="B110" t="str">
            <v>Concreto f'c=320 Kg/cm2 C-IP - Zapatas</v>
          </cell>
          <cell r="C110" t="str">
            <v>m3</v>
          </cell>
          <cell r="D110">
            <v>252.03</v>
          </cell>
          <cell r="H110">
            <v>0</v>
          </cell>
        </row>
        <row r="111">
          <cell r="B111" t="str">
            <v>Liberación Topográfica</v>
          </cell>
          <cell r="D111">
            <v>0.1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Vaciado de concreto</v>
          </cell>
          <cell r="D112">
            <v>0.88</v>
          </cell>
          <cell r="E112">
            <v>0</v>
          </cell>
          <cell r="F112">
            <v>0</v>
          </cell>
          <cell r="G112">
            <v>0</v>
          </cell>
        </row>
        <row r="113">
          <cell r="B113" t="str">
            <v>Curado de concreto</v>
          </cell>
          <cell r="D113">
            <v>0.02</v>
          </cell>
          <cell r="E113">
            <v>0</v>
          </cell>
          <cell r="F113">
            <v>0</v>
          </cell>
          <cell r="G113">
            <v>0</v>
          </cell>
        </row>
        <row r="114">
          <cell r="D114">
            <v>1</v>
          </cell>
          <cell r="F114">
            <v>0</v>
          </cell>
          <cell r="G114">
            <v>0</v>
          </cell>
        </row>
        <row r="116">
          <cell r="A116" t="str">
            <v>1.1.3.2.2</v>
          </cell>
          <cell r="B116" t="str">
            <v>Acero de refuerzo</v>
          </cell>
          <cell r="C116" t="str">
            <v>kg</v>
          </cell>
          <cell r="D116">
            <v>311.62</v>
          </cell>
          <cell r="H116">
            <v>0</v>
          </cell>
        </row>
        <row r="117">
          <cell r="B117" t="str">
            <v>Habilitacion de Acero de Refuerzo</v>
          </cell>
          <cell r="D117">
            <v>0.86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Instalacion de Acero de Refuerzo</v>
          </cell>
          <cell r="D118">
            <v>0.14000000000000001</v>
          </cell>
          <cell r="E118">
            <v>0</v>
          </cell>
          <cell r="F118">
            <v>0</v>
          </cell>
          <cell r="G118">
            <v>0</v>
          </cell>
        </row>
        <row r="119">
          <cell r="D119">
            <v>1</v>
          </cell>
          <cell r="F119">
            <v>0</v>
          </cell>
          <cell r="G119">
            <v>0</v>
          </cell>
        </row>
        <row r="121">
          <cell r="A121" t="str">
            <v>1.1.3.2.3</v>
          </cell>
          <cell r="B121" t="str">
            <v>Encofrado - Zapatas</v>
          </cell>
          <cell r="C121" t="str">
            <v>m2</v>
          </cell>
          <cell r="D121">
            <v>311.62</v>
          </cell>
          <cell r="H121">
            <v>0</v>
          </cell>
        </row>
        <row r="122">
          <cell r="B122" t="str">
            <v>Habilitación e Instalacion de Encofrado par Zapata</v>
          </cell>
          <cell r="D122">
            <v>0.9</v>
          </cell>
          <cell r="E122">
            <v>0</v>
          </cell>
          <cell r="F122">
            <v>0</v>
          </cell>
          <cell r="G122">
            <v>0</v>
          </cell>
        </row>
        <row r="123">
          <cell r="B123" t="str">
            <v>Desencofrado de Zapata</v>
          </cell>
          <cell r="D123">
            <v>0.1</v>
          </cell>
          <cell r="E123">
            <v>0</v>
          </cell>
          <cell r="F123">
            <v>0</v>
          </cell>
          <cell r="G123">
            <v>0</v>
          </cell>
        </row>
        <row r="124">
          <cell r="D124">
            <v>1</v>
          </cell>
          <cell r="F124">
            <v>0</v>
          </cell>
          <cell r="G124">
            <v>0</v>
          </cell>
        </row>
        <row r="126">
          <cell r="A126" t="str">
            <v>1.1.3.2.4</v>
          </cell>
          <cell r="B126" t="str">
            <v>Encofrado anillo para columnas</v>
          </cell>
          <cell r="C126" t="str">
            <v>m2</v>
          </cell>
          <cell r="D126">
            <v>37.422000000000004</v>
          </cell>
          <cell r="H126">
            <v>0</v>
          </cell>
        </row>
        <row r="127">
          <cell r="B127" t="str">
            <v>Habilitación de Encofrado anillo para columnas</v>
          </cell>
          <cell r="D127">
            <v>0.95</v>
          </cell>
          <cell r="E127">
            <v>0</v>
          </cell>
          <cell r="F127">
            <v>0</v>
          </cell>
          <cell r="G127">
            <v>0</v>
          </cell>
        </row>
        <row r="128">
          <cell r="B128" t="str">
            <v>Desencofrado de anillo para columnas</v>
          </cell>
          <cell r="D128">
            <v>0.05</v>
          </cell>
          <cell r="E128">
            <v>0</v>
          </cell>
          <cell r="F128">
            <v>0</v>
          </cell>
          <cell r="G128">
            <v>0</v>
          </cell>
        </row>
        <row r="129">
          <cell r="D129">
            <v>1</v>
          </cell>
          <cell r="F129">
            <v>0</v>
          </cell>
          <cell r="G129">
            <v>0</v>
          </cell>
        </row>
        <row r="131">
          <cell r="A131" t="str">
            <v>1.1.3.3</v>
          </cell>
          <cell r="B131" t="str">
            <v>Sobrecimiento</v>
          </cell>
        </row>
        <row r="132">
          <cell r="A132" t="str">
            <v>1.1.3.3.1</v>
          </cell>
          <cell r="B132" t="str">
            <v>Concreto f'c=320 Kg/cm2 C-IP - Sobrecimiento</v>
          </cell>
          <cell r="C132" t="str">
            <v>m3</v>
          </cell>
          <cell r="D132">
            <v>11.121000000000002</v>
          </cell>
          <cell r="H132">
            <v>0</v>
          </cell>
        </row>
        <row r="133">
          <cell r="B133" t="str">
            <v>Liberación Topográfica</v>
          </cell>
          <cell r="D133">
            <v>0.05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Vaciado de concreto</v>
          </cell>
          <cell r="D134">
            <v>0.85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Curado de concreto</v>
          </cell>
          <cell r="D135">
            <v>0.1</v>
          </cell>
          <cell r="E135">
            <v>0</v>
          </cell>
          <cell r="F135">
            <v>0</v>
          </cell>
          <cell r="G135">
            <v>0</v>
          </cell>
        </row>
        <row r="136">
          <cell r="D136">
            <v>1</v>
          </cell>
          <cell r="F136">
            <v>0</v>
          </cell>
          <cell r="G136">
            <v>0</v>
          </cell>
        </row>
        <row r="138">
          <cell r="A138" t="str">
            <v>1.1.3.3.2</v>
          </cell>
          <cell r="B138" t="str">
            <v>Encofrado - Sobrecimiento</v>
          </cell>
          <cell r="C138" t="str">
            <v>m2</v>
          </cell>
          <cell r="D138">
            <v>129.0498</v>
          </cell>
          <cell r="H138">
            <v>0</v>
          </cell>
        </row>
        <row r="139">
          <cell r="B139" t="str">
            <v>Habilitación y Colocación de Encofrado par Sobrecimiento</v>
          </cell>
          <cell r="D139">
            <v>0.9</v>
          </cell>
          <cell r="E139">
            <v>0</v>
          </cell>
          <cell r="F139">
            <v>0</v>
          </cell>
          <cell r="G139">
            <v>0</v>
          </cell>
        </row>
        <row r="140">
          <cell r="B140" t="str">
            <v>Desencofrado de Sobrecimiento</v>
          </cell>
          <cell r="D140">
            <v>0.1</v>
          </cell>
          <cell r="E140">
            <v>0</v>
          </cell>
          <cell r="F140">
            <v>0</v>
          </cell>
          <cell r="G140">
            <v>0</v>
          </cell>
        </row>
        <row r="141">
          <cell r="D141">
            <v>1</v>
          </cell>
          <cell r="F141">
            <v>0</v>
          </cell>
          <cell r="G141">
            <v>0</v>
          </cell>
        </row>
        <row r="143">
          <cell r="A143" t="str">
            <v>1.1.3.4</v>
          </cell>
          <cell r="B143" t="str">
            <v>Columnas Circulares - Estructuras Principal</v>
          </cell>
        </row>
        <row r="144">
          <cell r="A144" t="str">
            <v>1.1.3.4.1</v>
          </cell>
          <cell r="B144" t="str">
            <v>Concreto f'c=320 Kg/cm2 C-I - Columnas Circulares</v>
          </cell>
          <cell r="C144" t="str">
            <v>m3</v>
          </cell>
          <cell r="D144">
            <v>100.905</v>
          </cell>
          <cell r="H144">
            <v>0</v>
          </cell>
        </row>
        <row r="145">
          <cell r="B145" t="str">
            <v>Liberación Topográfica</v>
          </cell>
          <cell r="D145">
            <v>0.05</v>
          </cell>
          <cell r="E145">
            <v>0</v>
          </cell>
          <cell r="F145">
            <v>0</v>
          </cell>
          <cell r="G145">
            <v>0</v>
          </cell>
        </row>
        <row r="146">
          <cell r="B146" t="str">
            <v>Vaciado de concreto</v>
          </cell>
          <cell r="D146">
            <v>0.9</v>
          </cell>
          <cell r="E146">
            <v>0</v>
          </cell>
          <cell r="F146">
            <v>0</v>
          </cell>
          <cell r="G146">
            <v>0</v>
          </cell>
        </row>
        <row r="147">
          <cell r="B147" t="str">
            <v>Curado de concreto</v>
          </cell>
          <cell r="D147">
            <v>0.05</v>
          </cell>
          <cell r="E147">
            <v>0</v>
          </cell>
          <cell r="F147">
            <v>0</v>
          </cell>
          <cell r="G147">
            <v>0</v>
          </cell>
        </row>
        <row r="148">
          <cell r="D148">
            <v>1</v>
          </cell>
          <cell r="F148">
            <v>0</v>
          </cell>
          <cell r="G148">
            <v>0</v>
          </cell>
        </row>
        <row r="150">
          <cell r="A150" t="str">
            <v>1.1.3.4.2</v>
          </cell>
          <cell r="B150" t="str">
            <v>Acero de refuerzo</v>
          </cell>
          <cell r="C150" t="str">
            <v>kg</v>
          </cell>
          <cell r="D150">
            <v>24544.400000000001</v>
          </cell>
          <cell r="H150">
            <v>0</v>
          </cell>
        </row>
        <row r="151">
          <cell r="B151" t="str">
            <v>Habilitacion de Acero de Refuerzo</v>
          </cell>
          <cell r="D151">
            <v>0.86</v>
          </cell>
          <cell r="E151">
            <v>0</v>
          </cell>
          <cell r="F151">
            <v>0</v>
          </cell>
          <cell r="G151">
            <v>0</v>
          </cell>
        </row>
        <row r="152">
          <cell r="B152" t="str">
            <v>Instalacion de Acero de Refuerzo</v>
          </cell>
          <cell r="D152">
            <v>0.14000000000000001</v>
          </cell>
          <cell r="E152">
            <v>0</v>
          </cell>
          <cell r="F152">
            <v>0</v>
          </cell>
          <cell r="G152">
            <v>0</v>
          </cell>
        </row>
        <row r="153">
          <cell r="D153">
            <v>1</v>
          </cell>
          <cell r="F153">
            <v>0</v>
          </cell>
          <cell r="G153">
            <v>0</v>
          </cell>
        </row>
        <row r="155">
          <cell r="A155" t="str">
            <v>1.1.3.4.3</v>
          </cell>
          <cell r="B155" t="str">
            <v>Encofrado - Columnas Circulares</v>
          </cell>
          <cell r="C155" t="str">
            <v>m2</v>
          </cell>
          <cell r="D155">
            <v>457.18</v>
          </cell>
          <cell r="H155">
            <v>0</v>
          </cell>
        </row>
        <row r="156">
          <cell r="B156" t="str">
            <v>Habilitación e Instalacion de Encofrado columnas circulares</v>
          </cell>
          <cell r="D156">
            <v>0.85</v>
          </cell>
          <cell r="E156">
            <v>0</v>
          </cell>
          <cell r="F156">
            <v>0</v>
          </cell>
          <cell r="G156">
            <v>0</v>
          </cell>
        </row>
        <row r="157">
          <cell r="B157" t="str">
            <v>Desencofrado de columnas circulares</v>
          </cell>
          <cell r="D157">
            <v>0.15</v>
          </cell>
          <cell r="E157">
            <v>0</v>
          </cell>
          <cell r="F157">
            <v>0</v>
          </cell>
          <cell r="G157">
            <v>0</v>
          </cell>
        </row>
        <row r="158">
          <cell r="D158">
            <v>1</v>
          </cell>
          <cell r="F158">
            <v>0</v>
          </cell>
          <cell r="G158">
            <v>0</v>
          </cell>
        </row>
        <row r="160">
          <cell r="A160" t="str">
            <v>1.1.3.4.4</v>
          </cell>
          <cell r="B160" t="str">
            <v>Empalme mecánico p/varilla de 1"</v>
          </cell>
          <cell r="C160" t="str">
            <v>und</v>
          </cell>
          <cell r="D160">
            <v>0</v>
          </cell>
          <cell r="H160">
            <v>0</v>
          </cell>
        </row>
        <row r="161">
          <cell r="B161" t="str">
            <v>Suministro de empalme mecanico</v>
          </cell>
          <cell r="D161">
            <v>0.85</v>
          </cell>
          <cell r="E161">
            <v>0</v>
          </cell>
          <cell r="F161">
            <v>0</v>
          </cell>
          <cell r="G161">
            <v>0</v>
          </cell>
        </row>
        <row r="162">
          <cell r="B162" t="str">
            <v>Instalacion de empalme mecanico</v>
          </cell>
          <cell r="D162">
            <v>0.15</v>
          </cell>
          <cell r="E162">
            <v>0</v>
          </cell>
          <cell r="F162">
            <v>0</v>
          </cell>
          <cell r="G162">
            <v>0</v>
          </cell>
        </row>
        <row r="163">
          <cell r="D163">
            <v>1</v>
          </cell>
          <cell r="F163">
            <v>0</v>
          </cell>
          <cell r="G163">
            <v>0</v>
          </cell>
        </row>
        <row r="165">
          <cell r="A165" t="str">
            <v>1.1.3.4.5</v>
          </cell>
          <cell r="B165" t="str">
            <v>Doblado de acero de columnas 2do nivel</v>
          </cell>
          <cell r="C165" t="str">
            <v>und</v>
          </cell>
          <cell r="D165">
            <v>0</v>
          </cell>
          <cell r="H165">
            <v>0</v>
          </cell>
        </row>
        <row r="166">
          <cell r="B166" t="str">
            <v>Doblado de acero de columnas 2do nivel</v>
          </cell>
          <cell r="D166">
            <v>1</v>
          </cell>
          <cell r="E166">
            <v>0</v>
          </cell>
          <cell r="F166">
            <v>0</v>
          </cell>
          <cell r="G166">
            <v>0</v>
          </cell>
        </row>
        <row r="167">
          <cell r="D167">
            <v>1</v>
          </cell>
          <cell r="F167">
            <v>0</v>
          </cell>
          <cell r="G167">
            <v>0</v>
          </cell>
        </row>
        <row r="169">
          <cell r="A169" t="str">
            <v>1.1.3.5</v>
          </cell>
          <cell r="B169" t="str">
            <v>Losa de Piso</v>
          </cell>
        </row>
        <row r="170">
          <cell r="A170" t="str">
            <v>1.1.3.5.1</v>
          </cell>
          <cell r="B170" t="str">
            <v>Concreto f'c= 320 kg/cm2 C-IP - Losa de Piso</v>
          </cell>
          <cell r="C170" t="str">
            <v>m3</v>
          </cell>
          <cell r="D170">
            <v>152.4204</v>
          </cell>
          <cell r="H170">
            <v>0</v>
          </cell>
        </row>
        <row r="171">
          <cell r="B171" t="str">
            <v>Liberación Topográfica</v>
          </cell>
          <cell r="D171">
            <v>0.05</v>
          </cell>
          <cell r="E171">
            <v>0</v>
          </cell>
          <cell r="F171">
            <v>0</v>
          </cell>
          <cell r="G171">
            <v>0</v>
          </cell>
        </row>
        <row r="172">
          <cell r="B172" t="str">
            <v>Vaciado de concreto</v>
          </cell>
          <cell r="D172">
            <v>0.87</v>
          </cell>
          <cell r="E172">
            <v>0</v>
          </cell>
          <cell r="F172">
            <v>0</v>
          </cell>
          <cell r="G172">
            <v>0</v>
          </cell>
        </row>
        <row r="173">
          <cell r="B173" t="str">
            <v>Curado de concreto</v>
          </cell>
          <cell r="D173">
            <v>0.08</v>
          </cell>
          <cell r="E173">
            <v>0</v>
          </cell>
          <cell r="F173">
            <v>0</v>
          </cell>
          <cell r="G173">
            <v>0</v>
          </cell>
        </row>
        <row r="174">
          <cell r="D174">
            <v>1</v>
          </cell>
          <cell r="F174">
            <v>0</v>
          </cell>
          <cell r="G174">
            <v>0</v>
          </cell>
        </row>
        <row r="176">
          <cell r="A176" t="str">
            <v>1.1.3.5.2</v>
          </cell>
          <cell r="B176" t="str">
            <v>Acero de refuerzo</v>
          </cell>
          <cell r="C176" t="str">
            <v>kg</v>
          </cell>
          <cell r="D176">
            <v>8859.6828000000005</v>
          </cell>
          <cell r="H176">
            <v>0</v>
          </cell>
        </row>
        <row r="177">
          <cell r="B177" t="str">
            <v>Habilitacion de Acero de Refuerzo</v>
          </cell>
          <cell r="D177">
            <v>0.86</v>
          </cell>
          <cell r="E177">
            <v>0</v>
          </cell>
          <cell r="F177">
            <v>0</v>
          </cell>
          <cell r="G177">
            <v>0</v>
          </cell>
        </row>
        <row r="178">
          <cell r="B178" t="str">
            <v>Instalacion de Acero de Refuerzo</v>
          </cell>
          <cell r="D178">
            <v>0.14000000000000001</v>
          </cell>
          <cell r="E178">
            <v>0</v>
          </cell>
          <cell r="F178">
            <v>0</v>
          </cell>
          <cell r="G178">
            <v>0</v>
          </cell>
        </row>
        <row r="179">
          <cell r="D179">
            <v>1</v>
          </cell>
          <cell r="F179">
            <v>0</v>
          </cell>
          <cell r="G179">
            <v>0</v>
          </cell>
        </row>
        <row r="181">
          <cell r="A181" t="str">
            <v>1.1.3.5.3</v>
          </cell>
          <cell r="B181" t="str">
            <v>Encofrado - Losa de Piso</v>
          </cell>
          <cell r="C181" t="str">
            <v>m2</v>
          </cell>
          <cell r="D181">
            <v>47.098800000000004</v>
          </cell>
          <cell r="H181">
            <v>0</v>
          </cell>
        </row>
        <row r="182">
          <cell r="B182" t="str">
            <v>Habilitación e Instalacion Encofrado Losa de Piso</v>
          </cell>
          <cell r="D182">
            <v>0.9</v>
          </cell>
          <cell r="E182">
            <v>0</v>
          </cell>
          <cell r="F182">
            <v>0</v>
          </cell>
          <cell r="G182">
            <v>0</v>
          </cell>
        </row>
        <row r="183">
          <cell r="B183" t="str">
            <v>Desencofrado de Losa de Piso</v>
          </cell>
          <cell r="D183">
            <v>0.1</v>
          </cell>
          <cell r="E183">
            <v>0</v>
          </cell>
          <cell r="F183">
            <v>0</v>
          </cell>
          <cell r="G183">
            <v>0</v>
          </cell>
        </row>
        <row r="184">
          <cell r="D184">
            <v>1</v>
          </cell>
          <cell r="F184">
            <v>0</v>
          </cell>
          <cell r="G184">
            <v>0</v>
          </cell>
        </row>
        <row r="186">
          <cell r="A186" t="str">
            <v>1.1.3.5.4</v>
          </cell>
          <cell r="B186" t="str">
            <v>Junta de Contracción - Losa de Piso</v>
          </cell>
          <cell r="C186" t="str">
            <v>ml</v>
          </cell>
          <cell r="D186">
            <v>59.740200000000002</v>
          </cell>
          <cell r="H186">
            <v>0</v>
          </cell>
        </row>
        <row r="187">
          <cell r="B187" t="str">
            <v>Colocación de Junta de contraccion</v>
          </cell>
          <cell r="D187">
            <v>1</v>
          </cell>
          <cell r="E187">
            <v>0</v>
          </cell>
          <cell r="F187">
            <v>0</v>
          </cell>
          <cell r="G187">
            <v>0</v>
          </cell>
        </row>
        <row r="188">
          <cell r="D188">
            <v>1</v>
          </cell>
          <cell r="F188">
            <v>0</v>
          </cell>
          <cell r="G188">
            <v>0</v>
          </cell>
        </row>
        <row r="190">
          <cell r="A190" t="str">
            <v>1.1.3.5.5</v>
          </cell>
          <cell r="B190" t="str">
            <v>Junta de Aislamiento - Losa de Piso</v>
          </cell>
          <cell r="C190" t="str">
            <v>ml</v>
          </cell>
          <cell r="D190">
            <v>162.18900000000002</v>
          </cell>
          <cell r="H190">
            <v>0</v>
          </cell>
        </row>
        <row r="191">
          <cell r="B191" t="str">
            <v>Colocación de Junta de Aislamiento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</row>
        <row r="192">
          <cell r="D192">
            <v>1</v>
          </cell>
          <cell r="F192">
            <v>0</v>
          </cell>
          <cell r="G192">
            <v>0</v>
          </cell>
        </row>
        <row r="194">
          <cell r="A194" t="str">
            <v>1.1.3.5.6</v>
          </cell>
          <cell r="B194" t="str">
            <v>Junta de Expansion - Losa de Piso</v>
          </cell>
          <cell r="C194" t="str">
            <v>ml</v>
          </cell>
          <cell r="D194">
            <v>4.8600000000000003</v>
          </cell>
          <cell r="H194">
            <v>0</v>
          </cell>
        </row>
        <row r="195">
          <cell r="B195" t="str">
            <v>Colocación de Junta de Aislamiento</v>
          </cell>
          <cell r="D195">
            <v>1</v>
          </cell>
          <cell r="E195">
            <v>0</v>
          </cell>
          <cell r="F195">
            <v>0</v>
          </cell>
          <cell r="G195">
            <v>0</v>
          </cell>
        </row>
        <row r="196">
          <cell r="D196">
            <v>1</v>
          </cell>
          <cell r="F196">
            <v>0</v>
          </cell>
          <cell r="G196">
            <v>0</v>
          </cell>
        </row>
        <row r="198">
          <cell r="A198" t="str">
            <v>1.1.3.5.7</v>
          </cell>
          <cell r="B198" t="str">
            <v>Manta plastica 0.45mm entre losa nueva y concreto pobre o pavimento ex.</v>
          </cell>
          <cell r="C198" t="str">
            <v>m2</v>
          </cell>
          <cell r="D198">
            <v>248.00579999999999</v>
          </cell>
          <cell r="H198">
            <v>0</v>
          </cell>
        </row>
        <row r="199">
          <cell r="B199" t="str">
            <v>Suministro de manta plastica</v>
          </cell>
          <cell r="D199">
            <v>0.75</v>
          </cell>
          <cell r="E199">
            <v>0</v>
          </cell>
          <cell r="F199">
            <v>0</v>
          </cell>
          <cell r="G199">
            <v>0</v>
          </cell>
        </row>
        <row r="200">
          <cell r="B200" t="str">
            <v>Instalacion de manta plastica</v>
          </cell>
          <cell r="D200">
            <v>0.25</v>
          </cell>
          <cell r="E200">
            <v>0</v>
          </cell>
          <cell r="F200">
            <v>0</v>
          </cell>
          <cell r="G200">
            <v>0</v>
          </cell>
        </row>
        <row r="201">
          <cell r="D201">
            <v>1</v>
          </cell>
          <cell r="F201">
            <v>0</v>
          </cell>
          <cell r="G201">
            <v>0</v>
          </cell>
        </row>
        <row r="203">
          <cell r="A203" t="str">
            <v>1.1.3.5.8</v>
          </cell>
          <cell r="B203" t="str">
            <v>Concreto f'c=20 kg/cm2 para nivelacion</v>
          </cell>
          <cell r="C203" t="str">
            <v>m3</v>
          </cell>
          <cell r="D203">
            <v>18.576000000000001</v>
          </cell>
          <cell r="H203">
            <v>0</v>
          </cell>
        </row>
        <row r="204">
          <cell r="B204" t="str">
            <v>Liberación Topográfica</v>
          </cell>
          <cell r="D204">
            <v>0.05</v>
          </cell>
          <cell r="E204">
            <v>0</v>
          </cell>
          <cell r="F204">
            <v>0</v>
          </cell>
          <cell r="G204">
            <v>0</v>
          </cell>
        </row>
        <row r="205">
          <cell r="B205" t="str">
            <v>Vaciado de concreto</v>
          </cell>
          <cell r="D205">
            <v>0.95</v>
          </cell>
          <cell r="E205">
            <v>0</v>
          </cell>
          <cell r="F205">
            <v>0</v>
          </cell>
          <cell r="G205">
            <v>0</v>
          </cell>
        </row>
        <row r="206">
          <cell r="D206">
            <v>1</v>
          </cell>
          <cell r="F206">
            <v>0</v>
          </cell>
          <cell r="G206">
            <v>0</v>
          </cell>
        </row>
        <row r="208">
          <cell r="A208" t="str">
            <v>1.1.3.5.9</v>
          </cell>
          <cell r="B208" t="str">
            <v>Relleno selecto para nivelacion</v>
          </cell>
          <cell r="C208" t="str">
            <v>m3</v>
          </cell>
          <cell r="D208">
            <v>52.801200000000001</v>
          </cell>
          <cell r="H208">
            <v>0</v>
          </cell>
        </row>
        <row r="209">
          <cell r="B209" t="str">
            <v>Suministro de material selecto</v>
          </cell>
          <cell r="D209">
            <v>0.6</v>
          </cell>
          <cell r="E209">
            <v>0</v>
          </cell>
          <cell r="F209">
            <v>0</v>
          </cell>
          <cell r="G209">
            <v>0</v>
          </cell>
        </row>
        <row r="210">
          <cell r="B210" t="str">
            <v>Verificación de plantillas y niveles topograficos</v>
          </cell>
          <cell r="D210">
            <v>0.02</v>
          </cell>
          <cell r="E210">
            <v>0</v>
          </cell>
          <cell r="F210">
            <v>0</v>
          </cell>
          <cell r="G210">
            <v>0</v>
          </cell>
        </row>
        <row r="211">
          <cell r="B211" t="str">
            <v>Relleno selecto para nivelacion</v>
          </cell>
          <cell r="D211">
            <v>0.15</v>
          </cell>
          <cell r="E211">
            <v>0</v>
          </cell>
          <cell r="F211">
            <v>0</v>
          </cell>
          <cell r="G211">
            <v>0</v>
          </cell>
        </row>
        <row r="212">
          <cell r="B212" t="str">
            <v>Compactacion de relleno selecto</v>
          </cell>
          <cell r="D212">
            <v>0.18</v>
          </cell>
          <cell r="E212">
            <v>0</v>
          </cell>
          <cell r="F212">
            <v>0</v>
          </cell>
          <cell r="G212">
            <v>0</v>
          </cell>
        </row>
        <row r="213">
          <cell r="B213" t="str">
            <v>Liberacion  Topografica</v>
          </cell>
          <cell r="D213">
            <v>0.02</v>
          </cell>
          <cell r="E213">
            <v>0</v>
          </cell>
          <cell r="F213">
            <v>0</v>
          </cell>
          <cell r="G213">
            <v>0</v>
          </cell>
        </row>
        <row r="214">
          <cell r="B214" t="str">
            <v>Prueba de Densidad de campo</v>
          </cell>
          <cell r="D214">
            <v>0.03</v>
          </cell>
          <cell r="E214">
            <v>0</v>
          </cell>
          <cell r="F214">
            <v>0</v>
          </cell>
          <cell r="G214">
            <v>0</v>
          </cell>
        </row>
        <row r="215">
          <cell r="D215">
            <v>1</v>
          </cell>
          <cell r="F215">
            <v>0</v>
          </cell>
          <cell r="G215">
            <v>0</v>
          </cell>
        </row>
        <row r="217">
          <cell r="A217" t="str">
            <v>1.1.3.5.10</v>
          </cell>
          <cell r="B217" t="str">
            <v>Aplicacion de pegamento epoxico</v>
          </cell>
          <cell r="C217" t="str">
            <v>m2</v>
          </cell>
          <cell r="D217">
            <v>61.689599999999999</v>
          </cell>
          <cell r="H217">
            <v>0</v>
          </cell>
        </row>
        <row r="218">
          <cell r="B218" t="str">
            <v>Aplicación de pegamento epoxico</v>
          </cell>
          <cell r="D218">
            <v>1</v>
          </cell>
          <cell r="E218">
            <v>0</v>
          </cell>
          <cell r="F218">
            <v>0</v>
          </cell>
          <cell r="G218">
            <v>0</v>
          </cell>
        </row>
        <row r="219">
          <cell r="D219">
            <v>1</v>
          </cell>
          <cell r="F219">
            <v>0</v>
          </cell>
          <cell r="G219">
            <v>0</v>
          </cell>
        </row>
        <row r="221">
          <cell r="A221" t="str">
            <v>1.1.3.5.11</v>
          </cell>
          <cell r="B221" t="str">
            <v>Escarificado de losa de piso</v>
          </cell>
          <cell r="C221" t="str">
            <v>m2</v>
          </cell>
          <cell r="D221">
            <v>63.066600000000008</v>
          </cell>
          <cell r="H221">
            <v>0</v>
          </cell>
        </row>
        <row r="222">
          <cell r="B222" t="str">
            <v>Escarificado de losa de piso</v>
          </cell>
          <cell r="D222">
            <v>1</v>
          </cell>
          <cell r="E222">
            <v>0</v>
          </cell>
          <cell r="F222">
            <v>0</v>
          </cell>
          <cell r="G222">
            <v>0</v>
          </cell>
        </row>
        <row r="223">
          <cell r="D223">
            <v>1</v>
          </cell>
          <cell r="F223">
            <v>0</v>
          </cell>
          <cell r="G223">
            <v>0</v>
          </cell>
        </row>
        <row r="225">
          <cell r="A225" t="str">
            <v>1.1.3.6</v>
          </cell>
          <cell r="B225" t="str">
            <v>Losa Maciza</v>
          </cell>
        </row>
        <row r="226">
          <cell r="A226" t="str">
            <v>1.1.3.6.1</v>
          </cell>
          <cell r="B226" t="str">
            <v>Concreto f'c=350 Kg/cm2 C-I - Losa Maciza</v>
          </cell>
          <cell r="C226" t="str">
            <v>m3</v>
          </cell>
          <cell r="D226">
            <v>298.41500000000002</v>
          </cell>
          <cell r="H226">
            <v>0</v>
          </cell>
        </row>
        <row r="227">
          <cell r="B227" t="str">
            <v>Liberación Topográfica</v>
          </cell>
          <cell r="D227">
            <v>0.05</v>
          </cell>
          <cell r="E227">
            <v>0</v>
          </cell>
          <cell r="F227">
            <v>0</v>
          </cell>
          <cell r="G227">
            <v>0</v>
          </cell>
        </row>
        <row r="228">
          <cell r="B228" t="str">
            <v>Vaciado de concreto</v>
          </cell>
          <cell r="D228">
            <v>0.8</v>
          </cell>
          <cell r="E228">
            <v>0</v>
          </cell>
          <cell r="F228">
            <v>0</v>
          </cell>
          <cell r="G228">
            <v>0</v>
          </cell>
        </row>
        <row r="229">
          <cell r="B229" t="str">
            <v>Curado de concreto</v>
          </cell>
          <cell r="D229">
            <v>0.15</v>
          </cell>
          <cell r="E229">
            <v>0</v>
          </cell>
          <cell r="F229">
            <v>0</v>
          </cell>
          <cell r="G229">
            <v>0</v>
          </cell>
        </row>
        <row r="230">
          <cell r="D230">
            <v>1</v>
          </cell>
          <cell r="F230">
            <v>0</v>
          </cell>
          <cell r="G230">
            <v>0</v>
          </cell>
        </row>
        <row r="232">
          <cell r="A232" t="str">
            <v>1.1.3.6.2</v>
          </cell>
          <cell r="B232" t="str">
            <v>Acero de refuerzo</v>
          </cell>
          <cell r="C232" t="str">
            <v>kg</v>
          </cell>
          <cell r="D232">
            <v>32718.452499999999</v>
          </cell>
          <cell r="H232">
            <v>0</v>
          </cell>
        </row>
        <row r="233">
          <cell r="B233" t="str">
            <v>Habilitacion de Acero de Refuerzo</v>
          </cell>
          <cell r="D233">
            <v>0.86</v>
          </cell>
          <cell r="E233">
            <v>0</v>
          </cell>
          <cell r="F233">
            <v>0</v>
          </cell>
          <cell r="G233">
            <v>0</v>
          </cell>
        </row>
        <row r="234">
          <cell r="B234" t="str">
            <v>Instalacion de Acero de Refuerzo</v>
          </cell>
          <cell r="D234">
            <v>0.14000000000000001</v>
          </cell>
          <cell r="E234">
            <v>0</v>
          </cell>
          <cell r="F234">
            <v>0</v>
          </cell>
          <cell r="G234">
            <v>0</v>
          </cell>
        </row>
        <row r="235">
          <cell r="D235">
            <v>1</v>
          </cell>
          <cell r="F235">
            <v>0</v>
          </cell>
          <cell r="G235">
            <v>0</v>
          </cell>
        </row>
        <row r="237">
          <cell r="A237" t="str">
            <v>1.1.3.6.3</v>
          </cell>
          <cell r="B237" t="str">
            <v>Encofrado - Losa Maciza</v>
          </cell>
          <cell r="C237" t="str">
            <v>m2</v>
          </cell>
          <cell r="D237">
            <v>1673.4</v>
          </cell>
          <cell r="H237">
            <v>0</v>
          </cell>
        </row>
        <row r="238">
          <cell r="B238" t="str">
            <v>Habilitación y Colocación de Encofrado Losa Maciza</v>
          </cell>
          <cell r="D238">
            <v>0.9</v>
          </cell>
          <cell r="E238">
            <v>0</v>
          </cell>
          <cell r="F238">
            <v>0</v>
          </cell>
          <cell r="G238">
            <v>0</v>
          </cell>
        </row>
        <row r="239">
          <cell r="B239" t="str">
            <v>Desencofrado de Losa Maciza</v>
          </cell>
          <cell r="D239">
            <v>0.1</v>
          </cell>
          <cell r="E239">
            <v>0</v>
          </cell>
          <cell r="F239">
            <v>0</v>
          </cell>
          <cell r="G239">
            <v>0</v>
          </cell>
        </row>
        <row r="240">
          <cell r="D240">
            <v>1</v>
          </cell>
          <cell r="F240">
            <v>0</v>
          </cell>
          <cell r="G240">
            <v>0</v>
          </cell>
        </row>
        <row r="242">
          <cell r="A242" t="str">
            <v>1.1.3.7</v>
          </cell>
          <cell r="B242" t="str">
            <v>Vigas - Estructura Principal</v>
          </cell>
        </row>
        <row r="243">
          <cell r="A243" t="str">
            <v>1.1.3.7.1</v>
          </cell>
          <cell r="B243" t="str">
            <v>Concreto f'c=350 Kg/cm2 C-I - Viga Estructura Principal</v>
          </cell>
          <cell r="C243" t="str">
            <v>m3</v>
          </cell>
          <cell r="D243">
            <v>254.80250000000001</v>
          </cell>
          <cell r="H243">
            <v>0</v>
          </cell>
        </row>
        <row r="244">
          <cell r="B244" t="str">
            <v>Liberación Topográfica</v>
          </cell>
          <cell r="D244">
            <v>0.1</v>
          </cell>
          <cell r="E244">
            <v>0</v>
          </cell>
          <cell r="F244">
            <v>0</v>
          </cell>
          <cell r="G244">
            <v>0</v>
          </cell>
        </row>
        <row r="245">
          <cell r="B245" t="str">
            <v>Vaciado de concreto</v>
          </cell>
          <cell r="D245">
            <v>0.88</v>
          </cell>
          <cell r="E245">
            <v>0</v>
          </cell>
          <cell r="F245">
            <v>0</v>
          </cell>
          <cell r="G245">
            <v>0</v>
          </cell>
        </row>
        <row r="246">
          <cell r="B246" t="str">
            <v>Curado de concreto</v>
          </cell>
          <cell r="D246">
            <v>0.02</v>
          </cell>
          <cell r="E246">
            <v>0</v>
          </cell>
          <cell r="F246">
            <v>0</v>
          </cell>
          <cell r="G246">
            <v>0</v>
          </cell>
        </row>
        <row r="247">
          <cell r="D247">
            <v>1</v>
          </cell>
          <cell r="F247">
            <v>0</v>
          </cell>
          <cell r="G247">
            <v>0</v>
          </cell>
        </row>
        <row r="249">
          <cell r="A249" t="str">
            <v>1.1.3.7.2</v>
          </cell>
          <cell r="B249" t="str">
            <v>Acero de refuerzo</v>
          </cell>
          <cell r="C249" t="str">
            <v>kg</v>
          </cell>
          <cell r="D249">
            <v>43647.264999999999</v>
          </cell>
          <cell r="H249">
            <v>0</v>
          </cell>
        </row>
        <row r="250">
          <cell r="B250" t="str">
            <v>Habilitacion de Acero de Refuerzo</v>
          </cell>
          <cell r="D250">
            <v>0.86</v>
          </cell>
          <cell r="E250">
            <v>0</v>
          </cell>
          <cell r="F250">
            <v>0</v>
          </cell>
          <cell r="G250">
            <v>0</v>
          </cell>
        </row>
        <row r="251">
          <cell r="B251" t="str">
            <v>Instalacion de Acero de Refuerzo</v>
          </cell>
          <cell r="D251">
            <v>0.14000000000000001</v>
          </cell>
          <cell r="E251">
            <v>0</v>
          </cell>
          <cell r="F251">
            <v>0</v>
          </cell>
          <cell r="G251">
            <v>0</v>
          </cell>
        </row>
        <row r="252">
          <cell r="D252">
            <v>1</v>
          </cell>
          <cell r="F252">
            <v>0</v>
          </cell>
          <cell r="G252">
            <v>0</v>
          </cell>
        </row>
        <row r="254">
          <cell r="A254" t="str">
            <v>1.1.3.7.3</v>
          </cell>
          <cell r="B254" t="str">
            <v>Encofrado - Vigas Estructura Principal</v>
          </cell>
          <cell r="C254" t="str">
            <v>m2</v>
          </cell>
          <cell r="D254">
            <v>1271.1099999999999</v>
          </cell>
          <cell r="H254">
            <v>0</v>
          </cell>
        </row>
        <row r="255">
          <cell r="B255" t="str">
            <v>Habilitación y Colocación de Encofrado Vigas Principales</v>
          </cell>
          <cell r="D255">
            <v>0.9</v>
          </cell>
          <cell r="E255">
            <v>0</v>
          </cell>
          <cell r="F255">
            <v>0</v>
          </cell>
          <cell r="G255">
            <v>0</v>
          </cell>
        </row>
        <row r="256">
          <cell r="B256" t="str">
            <v>Desencofrado de Vigas Principales</v>
          </cell>
          <cell r="D256">
            <v>0.1</v>
          </cell>
          <cell r="E256">
            <v>0</v>
          </cell>
          <cell r="F256">
            <v>0</v>
          </cell>
          <cell r="G256">
            <v>0</v>
          </cell>
        </row>
        <row r="257">
          <cell r="D257">
            <v>1</v>
          </cell>
          <cell r="F257">
            <v>0</v>
          </cell>
          <cell r="G257">
            <v>0</v>
          </cell>
        </row>
        <row r="259">
          <cell r="A259" t="str">
            <v>1.1.3.7.4</v>
          </cell>
          <cell r="B259" t="str">
            <v>Escarificado superficial de viga</v>
          </cell>
          <cell r="C259" t="str">
            <v>m2</v>
          </cell>
          <cell r="D259">
            <v>0</v>
          </cell>
          <cell r="H259">
            <v>0</v>
          </cell>
        </row>
        <row r="260">
          <cell r="B260" t="str">
            <v>Escarificado superficial de viga</v>
          </cell>
          <cell r="D260">
            <v>1</v>
          </cell>
          <cell r="E260">
            <v>0</v>
          </cell>
          <cell r="F260">
            <v>0</v>
          </cell>
          <cell r="G260">
            <v>0</v>
          </cell>
        </row>
        <row r="261">
          <cell r="D261">
            <v>1</v>
          </cell>
          <cell r="F261">
            <v>0</v>
          </cell>
          <cell r="G261">
            <v>0</v>
          </cell>
        </row>
        <row r="263">
          <cell r="A263" t="str">
            <v>1.1.3.7.5</v>
          </cell>
          <cell r="B263" t="str">
            <v>Aplicacion de pegamento epoxico</v>
          </cell>
          <cell r="C263" t="str">
            <v>m2</v>
          </cell>
          <cell r="D263">
            <v>0</v>
          </cell>
          <cell r="H263">
            <v>0</v>
          </cell>
        </row>
        <row r="264">
          <cell r="B264" t="str">
            <v>Aplicación de pegamento epoxico</v>
          </cell>
          <cell r="D264">
            <v>1</v>
          </cell>
          <cell r="E264">
            <v>0</v>
          </cell>
          <cell r="F264">
            <v>0</v>
          </cell>
          <cell r="G264">
            <v>0</v>
          </cell>
        </row>
        <row r="265">
          <cell r="D265">
            <v>1</v>
          </cell>
          <cell r="F265">
            <v>0</v>
          </cell>
          <cell r="G265">
            <v>0</v>
          </cell>
        </row>
        <row r="267">
          <cell r="A267" t="str">
            <v>1.1.4</v>
          </cell>
          <cell r="B267" t="str">
            <v>ESTRUCTURAS - 1ER PISO EJE C56 - C63</v>
          </cell>
        </row>
        <row r="268">
          <cell r="A268" t="str">
            <v>1.1.4.1</v>
          </cell>
          <cell r="B268" t="str">
            <v>Concreto Pobre</v>
          </cell>
        </row>
        <row r="269">
          <cell r="A269" t="str">
            <v>1.1.4.1.1</v>
          </cell>
          <cell r="B269" t="str">
            <v>Concreto Pobre f'c=20 C-IP Kg/cm2</v>
          </cell>
          <cell r="C269" t="str">
            <v>m3</v>
          </cell>
          <cell r="D269">
            <v>260.56919999999997</v>
          </cell>
          <cell r="H269">
            <v>0</v>
          </cell>
        </row>
        <row r="270">
          <cell r="B270" t="str">
            <v>Liberación Topográfica</v>
          </cell>
          <cell r="D270">
            <v>0.05</v>
          </cell>
          <cell r="E270">
            <v>0</v>
          </cell>
          <cell r="F270">
            <v>0</v>
          </cell>
          <cell r="G270">
            <v>0</v>
          </cell>
        </row>
        <row r="271">
          <cell r="B271" t="str">
            <v>Vaciado de concreto</v>
          </cell>
          <cell r="D271">
            <v>0.95</v>
          </cell>
          <cell r="E271">
            <v>0</v>
          </cell>
          <cell r="F271">
            <v>0</v>
          </cell>
          <cell r="G271">
            <v>0</v>
          </cell>
        </row>
        <row r="272">
          <cell r="D272">
            <v>1</v>
          </cell>
          <cell r="F272">
            <v>0</v>
          </cell>
          <cell r="G272">
            <v>0</v>
          </cell>
        </row>
        <row r="274">
          <cell r="A274" t="str">
            <v>1.1.4.2</v>
          </cell>
          <cell r="B274" t="str">
            <v>Zapatas</v>
          </cell>
        </row>
        <row r="275">
          <cell r="A275" t="str">
            <v>1.1.4.2.1</v>
          </cell>
          <cell r="B275" t="str">
            <v>Concreto f'c=320 Kg/cm2 C-IP - Zapatas</v>
          </cell>
          <cell r="C275" t="str">
            <v>m3</v>
          </cell>
          <cell r="D275">
            <v>132.1</v>
          </cell>
          <cell r="H275">
            <v>0</v>
          </cell>
        </row>
        <row r="276">
          <cell r="B276" t="str">
            <v>Liberación Topográfica</v>
          </cell>
          <cell r="D276">
            <v>0.1</v>
          </cell>
          <cell r="E276">
            <v>0</v>
          </cell>
          <cell r="F276">
            <v>0</v>
          </cell>
          <cell r="G276">
            <v>0</v>
          </cell>
        </row>
        <row r="277">
          <cell r="B277" t="str">
            <v>Vaciado de concreto</v>
          </cell>
          <cell r="D277">
            <v>0.88</v>
          </cell>
          <cell r="E277">
            <v>0</v>
          </cell>
          <cell r="F277">
            <v>0</v>
          </cell>
          <cell r="G277">
            <v>0</v>
          </cell>
        </row>
        <row r="278">
          <cell r="B278" t="str">
            <v>Curado de concreto</v>
          </cell>
          <cell r="D278">
            <v>0.02</v>
          </cell>
          <cell r="E278">
            <v>0</v>
          </cell>
          <cell r="F278">
            <v>0</v>
          </cell>
          <cell r="G278">
            <v>0</v>
          </cell>
        </row>
        <row r="279">
          <cell r="D279">
            <v>1</v>
          </cell>
          <cell r="F279">
            <v>0</v>
          </cell>
          <cell r="G279">
            <v>0</v>
          </cell>
        </row>
        <row r="281">
          <cell r="A281" t="str">
            <v>1.1.4.2.2</v>
          </cell>
          <cell r="B281" t="str">
            <v>Acero de refuerzo</v>
          </cell>
          <cell r="C281" t="str">
            <v>kg</v>
          </cell>
          <cell r="D281">
            <v>4181.2299999999996</v>
          </cell>
          <cell r="H281">
            <v>0</v>
          </cell>
        </row>
        <row r="282">
          <cell r="B282" t="str">
            <v>Habilitacion de Acero de Refuerzo</v>
          </cell>
          <cell r="D282">
            <v>0.86</v>
          </cell>
          <cell r="E282">
            <v>0</v>
          </cell>
          <cell r="F282">
            <v>0</v>
          </cell>
          <cell r="G282">
            <v>0</v>
          </cell>
        </row>
        <row r="283">
          <cell r="B283" t="str">
            <v>Instalacion de Acero de Refuerzo</v>
          </cell>
          <cell r="D283">
            <v>0.14000000000000001</v>
          </cell>
          <cell r="E283">
            <v>0</v>
          </cell>
          <cell r="F283">
            <v>0</v>
          </cell>
          <cell r="G283">
            <v>0</v>
          </cell>
        </row>
        <row r="284">
          <cell r="D284">
            <v>1</v>
          </cell>
          <cell r="F284">
            <v>0</v>
          </cell>
          <cell r="G284">
            <v>0</v>
          </cell>
        </row>
        <row r="286">
          <cell r="A286" t="str">
            <v>1.1.4.2.3</v>
          </cell>
          <cell r="B286" t="str">
            <v>Encofrado - Zapatas</v>
          </cell>
          <cell r="C286" t="str">
            <v>m2</v>
          </cell>
          <cell r="D286">
            <v>176.27</v>
          </cell>
          <cell r="H286">
            <v>0</v>
          </cell>
        </row>
        <row r="287">
          <cell r="B287" t="str">
            <v>Habilitación e Instalacion de Encofrado par Zapata</v>
          </cell>
          <cell r="D287">
            <v>0.9</v>
          </cell>
          <cell r="E287">
            <v>0</v>
          </cell>
          <cell r="F287">
            <v>0</v>
          </cell>
          <cell r="G287">
            <v>0</v>
          </cell>
        </row>
        <row r="288">
          <cell r="B288" t="str">
            <v>Desencofrado de Zapata</v>
          </cell>
          <cell r="D288">
            <v>0.1</v>
          </cell>
          <cell r="E288">
            <v>0</v>
          </cell>
          <cell r="F288">
            <v>0</v>
          </cell>
          <cell r="G288">
            <v>0</v>
          </cell>
        </row>
        <row r="289">
          <cell r="D289">
            <v>1</v>
          </cell>
          <cell r="F289">
            <v>0</v>
          </cell>
          <cell r="G289">
            <v>0</v>
          </cell>
        </row>
        <row r="291">
          <cell r="A291" t="str">
            <v>1.1.4.2.4</v>
          </cell>
          <cell r="B291" t="str">
            <v>Encofrado anillo para columnas</v>
          </cell>
          <cell r="C291" t="str">
            <v>m2</v>
          </cell>
          <cell r="D291">
            <v>19.277999999999999</v>
          </cell>
          <cell r="H291">
            <v>0</v>
          </cell>
        </row>
        <row r="292">
          <cell r="B292" t="str">
            <v>Habilitación de Encofrado anillo para columnas</v>
          </cell>
          <cell r="D292">
            <v>0.95</v>
          </cell>
          <cell r="E292">
            <v>0</v>
          </cell>
          <cell r="F292">
            <v>0</v>
          </cell>
          <cell r="G292">
            <v>0</v>
          </cell>
        </row>
        <row r="293">
          <cell r="B293" t="str">
            <v>Desencofrado de anillo para columnas</v>
          </cell>
          <cell r="D293">
            <v>0.05</v>
          </cell>
          <cell r="E293">
            <v>0</v>
          </cell>
          <cell r="F293">
            <v>0</v>
          </cell>
          <cell r="G293">
            <v>0</v>
          </cell>
        </row>
        <row r="294">
          <cell r="D294">
            <v>1</v>
          </cell>
          <cell r="F294">
            <v>0</v>
          </cell>
          <cell r="G294">
            <v>0</v>
          </cell>
        </row>
        <row r="296">
          <cell r="A296" t="str">
            <v>1.1.4.3</v>
          </cell>
          <cell r="B296" t="str">
            <v>Sobrecimiento</v>
          </cell>
        </row>
        <row r="297">
          <cell r="A297" t="str">
            <v>1.1.4.3.1</v>
          </cell>
          <cell r="B297" t="str">
            <v>Concreto f'c=320 Kg/cm2 C-IP - Sobrecimiento</v>
          </cell>
          <cell r="C297" t="str">
            <v>m3</v>
          </cell>
          <cell r="D297">
            <v>5.7289999999999992</v>
          </cell>
          <cell r="H297">
            <v>0</v>
          </cell>
        </row>
        <row r="298">
          <cell r="B298" t="str">
            <v>Liberación Topográfica</v>
          </cell>
          <cell r="D298">
            <v>0.05</v>
          </cell>
          <cell r="E298">
            <v>0</v>
          </cell>
          <cell r="F298">
            <v>0</v>
          </cell>
          <cell r="G298">
            <v>0</v>
          </cell>
        </row>
        <row r="299">
          <cell r="B299" t="str">
            <v>Vaciado de concreto</v>
          </cell>
          <cell r="D299">
            <v>0.85</v>
          </cell>
          <cell r="E299">
            <v>0</v>
          </cell>
          <cell r="F299">
            <v>0</v>
          </cell>
          <cell r="G299">
            <v>0</v>
          </cell>
        </row>
        <row r="300">
          <cell r="B300" t="str">
            <v>Curado de concreto</v>
          </cell>
          <cell r="D300">
            <v>0.1</v>
          </cell>
          <cell r="E300">
            <v>0</v>
          </cell>
          <cell r="F300">
            <v>0</v>
          </cell>
          <cell r="G300">
            <v>0</v>
          </cell>
        </row>
        <row r="301">
          <cell r="D301">
            <v>1</v>
          </cell>
          <cell r="F301">
            <v>0</v>
          </cell>
          <cell r="G301">
            <v>0</v>
          </cell>
        </row>
        <row r="303">
          <cell r="A303" t="str">
            <v>1.1.4.3.2</v>
          </cell>
          <cell r="B303" t="str">
            <v>Encofrado - Sobrecimiento</v>
          </cell>
          <cell r="C303" t="str">
            <v>m2</v>
          </cell>
          <cell r="D303">
            <v>5.7289999999999992</v>
          </cell>
          <cell r="H303">
            <v>0</v>
          </cell>
        </row>
        <row r="304">
          <cell r="B304" t="str">
            <v>Habilitación y Colocación de Encofrado par Sobrecimiento</v>
          </cell>
          <cell r="D304">
            <v>0.9</v>
          </cell>
          <cell r="E304">
            <v>0</v>
          </cell>
          <cell r="F304">
            <v>0</v>
          </cell>
          <cell r="G304">
            <v>0</v>
          </cell>
        </row>
        <row r="305">
          <cell r="B305" t="str">
            <v>Desencofrado de Sobrecimiento</v>
          </cell>
          <cell r="D305">
            <v>0.1</v>
          </cell>
          <cell r="E305">
            <v>0</v>
          </cell>
          <cell r="F305">
            <v>0</v>
          </cell>
          <cell r="G305">
            <v>0</v>
          </cell>
        </row>
        <row r="306">
          <cell r="D306">
            <v>1</v>
          </cell>
          <cell r="F306">
            <v>0</v>
          </cell>
          <cell r="G306">
            <v>0</v>
          </cell>
        </row>
        <row r="308">
          <cell r="A308" t="str">
            <v>1.1.4.4</v>
          </cell>
          <cell r="B308" t="str">
            <v>Columnas Circulares - Estructuras Principal</v>
          </cell>
        </row>
        <row r="309">
          <cell r="A309" t="str">
            <v>1.1.4.4.1</v>
          </cell>
          <cell r="B309" t="str">
            <v>Concreto f'c=320 Kg/cm2 C-I - Columnas Circulares</v>
          </cell>
          <cell r="C309" t="str">
            <v>m3</v>
          </cell>
          <cell r="D309">
            <v>93.165000000000006</v>
          </cell>
          <cell r="H309">
            <v>0</v>
          </cell>
        </row>
        <row r="310">
          <cell r="B310" t="str">
            <v>Liberación Topográfica</v>
          </cell>
          <cell r="D310">
            <v>0.05</v>
          </cell>
          <cell r="E310">
            <v>0</v>
          </cell>
          <cell r="F310">
            <v>0</v>
          </cell>
          <cell r="G310">
            <v>0</v>
          </cell>
        </row>
        <row r="311">
          <cell r="B311" t="str">
            <v>Vaciado de concreto</v>
          </cell>
          <cell r="D311">
            <v>0.9</v>
          </cell>
          <cell r="E311">
            <v>0</v>
          </cell>
          <cell r="F311">
            <v>0</v>
          </cell>
          <cell r="G311">
            <v>0</v>
          </cell>
        </row>
        <row r="312">
          <cell r="B312" t="str">
            <v>Curado de concreto</v>
          </cell>
          <cell r="D312">
            <v>0.05</v>
          </cell>
          <cell r="E312">
            <v>0</v>
          </cell>
          <cell r="F312">
            <v>0</v>
          </cell>
          <cell r="G312">
            <v>0</v>
          </cell>
        </row>
        <row r="313">
          <cell r="D313">
            <v>1</v>
          </cell>
          <cell r="F313">
            <v>0</v>
          </cell>
          <cell r="G313">
            <v>0</v>
          </cell>
        </row>
        <row r="315">
          <cell r="A315" t="str">
            <v>1.1.4.4.2</v>
          </cell>
          <cell r="B315" t="str">
            <v>Acero de refuerzo</v>
          </cell>
          <cell r="C315" t="str">
            <v>kg</v>
          </cell>
          <cell r="D315">
            <v>21180.67</v>
          </cell>
          <cell r="H315">
            <v>0</v>
          </cell>
        </row>
        <row r="316">
          <cell r="B316" t="str">
            <v>Habilitacion de Acero de Refuerzo</v>
          </cell>
          <cell r="D316">
            <v>0.86</v>
          </cell>
          <cell r="E316">
            <v>0</v>
          </cell>
          <cell r="F316">
            <v>0</v>
          </cell>
          <cell r="G316">
            <v>0</v>
          </cell>
        </row>
        <row r="317">
          <cell r="B317" t="str">
            <v>Instalacion de Acero de Refuerzo</v>
          </cell>
          <cell r="D317">
            <v>0.14000000000000001</v>
          </cell>
          <cell r="E317">
            <v>0</v>
          </cell>
          <cell r="F317">
            <v>0</v>
          </cell>
          <cell r="G317">
            <v>0</v>
          </cell>
        </row>
        <row r="318">
          <cell r="D318">
            <v>1</v>
          </cell>
          <cell r="F318">
            <v>0</v>
          </cell>
          <cell r="G318">
            <v>0</v>
          </cell>
        </row>
        <row r="320">
          <cell r="A320" t="str">
            <v>1.1.4.4.3</v>
          </cell>
          <cell r="B320" t="str">
            <v>Encofrado - Columnas Circulares</v>
          </cell>
          <cell r="C320" t="str">
            <v>m2</v>
          </cell>
          <cell r="D320">
            <v>418.32</v>
          </cell>
          <cell r="H320">
            <v>0</v>
          </cell>
        </row>
        <row r="321">
          <cell r="B321" t="str">
            <v>Habilitación e Instalacion de Encofrado columnas circulares</v>
          </cell>
          <cell r="D321">
            <v>0.85</v>
          </cell>
          <cell r="E321">
            <v>0</v>
          </cell>
          <cell r="F321">
            <v>0</v>
          </cell>
          <cell r="G321">
            <v>0</v>
          </cell>
        </row>
        <row r="322">
          <cell r="B322" t="str">
            <v>Desencofrado de columnas circulares</v>
          </cell>
          <cell r="D322">
            <v>0.15</v>
          </cell>
          <cell r="E322">
            <v>0</v>
          </cell>
          <cell r="F322">
            <v>0</v>
          </cell>
          <cell r="G322">
            <v>0</v>
          </cell>
        </row>
        <row r="323">
          <cell r="D323">
            <v>1</v>
          </cell>
          <cell r="F323">
            <v>0</v>
          </cell>
          <cell r="G323">
            <v>0</v>
          </cell>
        </row>
        <row r="325">
          <cell r="A325" t="str">
            <v>1.1.4.4.4</v>
          </cell>
          <cell r="B325" t="str">
            <v>Empalme mecánico p/varilla de 1"</v>
          </cell>
          <cell r="C325" t="str">
            <v>und</v>
          </cell>
          <cell r="D325">
            <v>56</v>
          </cell>
          <cell r="H325">
            <v>0</v>
          </cell>
        </row>
        <row r="326">
          <cell r="B326" t="str">
            <v>Suministro de empalme mecanico</v>
          </cell>
          <cell r="D326">
            <v>0.85</v>
          </cell>
          <cell r="E326">
            <v>0</v>
          </cell>
          <cell r="F326">
            <v>0</v>
          </cell>
          <cell r="G326">
            <v>0</v>
          </cell>
        </row>
        <row r="327">
          <cell r="B327" t="str">
            <v>Instalacion de empalme mecanico</v>
          </cell>
          <cell r="D327">
            <v>0.15</v>
          </cell>
          <cell r="E327">
            <v>0</v>
          </cell>
          <cell r="F327">
            <v>0</v>
          </cell>
          <cell r="G327">
            <v>0</v>
          </cell>
        </row>
        <row r="328">
          <cell r="D328">
            <v>1</v>
          </cell>
          <cell r="F328">
            <v>0</v>
          </cell>
          <cell r="G328">
            <v>0</v>
          </cell>
        </row>
        <row r="330">
          <cell r="A330" t="str">
            <v>1.1.4.4.5</v>
          </cell>
          <cell r="B330" t="str">
            <v>Doblado de acero de columnas 2do ni vel</v>
          </cell>
          <cell r="C330" t="str">
            <v>und</v>
          </cell>
          <cell r="D330">
            <v>0</v>
          </cell>
          <cell r="H330">
            <v>0</v>
          </cell>
        </row>
        <row r="331">
          <cell r="B331" t="str">
            <v>Doblado de acero de columnas 2do nivel</v>
          </cell>
          <cell r="D331">
            <v>1</v>
          </cell>
          <cell r="E331">
            <v>0</v>
          </cell>
          <cell r="F331">
            <v>0</v>
          </cell>
          <cell r="G331">
            <v>0</v>
          </cell>
        </row>
        <row r="332">
          <cell r="D332">
            <v>1</v>
          </cell>
          <cell r="F332">
            <v>0</v>
          </cell>
          <cell r="G332">
            <v>0</v>
          </cell>
        </row>
        <row r="334">
          <cell r="A334" t="str">
            <v>1.1.4.5</v>
          </cell>
          <cell r="B334" t="str">
            <v>Losa de Piso</v>
          </cell>
        </row>
        <row r="335">
          <cell r="A335" t="str">
            <v>1.1.4.5.1</v>
          </cell>
          <cell r="B335" t="str">
            <v>Concreto f'c= 320 kg/cm2 C-IP - Losa de Piso</v>
          </cell>
          <cell r="C335" t="str">
            <v>m3</v>
          </cell>
          <cell r="D335">
            <v>129.83959999999999</v>
          </cell>
          <cell r="H335">
            <v>0</v>
          </cell>
        </row>
        <row r="336">
          <cell r="B336" t="str">
            <v>Liberación Topográfica</v>
          </cell>
          <cell r="D336">
            <v>0.05</v>
          </cell>
          <cell r="E336">
            <v>0</v>
          </cell>
          <cell r="F336">
            <v>0</v>
          </cell>
          <cell r="G336">
            <v>0</v>
          </cell>
        </row>
        <row r="337">
          <cell r="B337" t="str">
            <v>Vaciado de concreto</v>
          </cell>
          <cell r="D337">
            <v>0.87</v>
          </cell>
          <cell r="E337">
            <v>0</v>
          </cell>
          <cell r="F337">
            <v>0</v>
          </cell>
          <cell r="G337">
            <v>0</v>
          </cell>
        </row>
        <row r="338">
          <cell r="B338" t="str">
            <v>Curado de concreto</v>
          </cell>
          <cell r="D338">
            <v>0.08</v>
          </cell>
          <cell r="E338">
            <v>0</v>
          </cell>
          <cell r="F338">
            <v>0</v>
          </cell>
          <cell r="G338">
            <v>0</v>
          </cell>
        </row>
        <row r="339">
          <cell r="D339">
            <v>1</v>
          </cell>
          <cell r="F339">
            <v>0</v>
          </cell>
          <cell r="G339">
            <v>0</v>
          </cell>
        </row>
        <row r="341">
          <cell r="A341" t="str">
            <v>1.1.4.5.2</v>
          </cell>
          <cell r="B341" t="str">
            <v>Acero de refuerzo</v>
          </cell>
          <cell r="C341" t="str">
            <v>kg</v>
          </cell>
          <cell r="D341">
            <v>7547.1372000000001</v>
          </cell>
          <cell r="H341">
            <v>0</v>
          </cell>
        </row>
        <row r="342">
          <cell r="B342" t="str">
            <v>Habilitacion de Acero de Refuerzo</v>
          </cell>
          <cell r="D342">
            <v>0.86</v>
          </cell>
          <cell r="E342">
            <v>0</v>
          </cell>
          <cell r="F342">
            <v>0</v>
          </cell>
          <cell r="G342">
            <v>0</v>
          </cell>
        </row>
        <row r="343">
          <cell r="B343" t="str">
            <v>Instalacion de Acero de Refuerzo</v>
          </cell>
          <cell r="D343">
            <v>0.14000000000000001</v>
          </cell>
          <cell r="E343">
            <v>0</v>
          </cell>
          <cell r="F343">
            <v>0</v>
          </cell>
          <cell r="G343">
            <v>0</v>
          </cell>
        </row>
        <row r="344">
          <cell r="D344">
            <v>1</v>
          </cell>
          <cell r="F344">
            <v>0</v>
          </cell>
          <cell r="G344">
            <v>0</v>
          </cell>
        </row>
        <row r="346">
          <cell r="A346" t="str">
            <v>1.1.4.5.3</v>
          </cell>
          <cell r="B346" t="str">
            <v>Encofrado - Losa de Piso</v>
          </cell>
          <cell r="C346" t="str">
            <v>m2</v>
          </cell>
          <cell r="D346">
            <v>40.121200000000002</v>
          </cell>
          <cell r="H346">
            <v>0</v>
          </cell>
        </row>
        <row r="347">
          <cell r="B347" t="str">
            <v>Habilitación e Instalacion Encofrado Losa de Piso</v>
          </cell>
          <cell r="D347">
            <v>0.9</v>
          </cell>
          <cell r="E347">
            <v>0</v>
          </cell>
          <cell r="F347">
            <v>0</v>
          </cell>
          <cell r="G347">
            <v>0</v>
          </cell>
        </row>
        <row r="348">
          <cell r="B348" t="str">
            <v>Desencofrado de Losa de Piso</v>
          </cell>
          <cell r="D348">
            <v>0.1</v>
          </cell>
          <cell r="E348">
            <v>0</v>
          </cell>
          <cell r="F348">
            <v>0</v>
          </cell>
          <cell r="G348">
            <v>0</v>
          </cell>
        </row>
        <row r="349">
          <cell r="D349">
            <v>1</v>
          </cell>
          <cell r="F349">
            <v>0</v>
          </cell>
          <cell r="G349">
            <v>0</v>
          </cell>
        </row>
        <row r="351">
          <cell r="A351" t="str">
            <v>1.1.4.5.4</v>
          </cell>
          <cell r="B351" t="str">
            <v>Junta de Contracción - Losa de Piso</v>
          </cell>
          <cell r="C351" t="str">
            <v>ml</v>
          </cell>
          <cell r="D351">
            <v>50.889800000000001</v>
          </cell>
          <cell r="H351">
            <v>0</v>
          </cell>
        </row>
        <row r="352">
          <cell r="B352" t="str">
            <v>Colocación de Junta de contraccion</v>
          </cell>
          <cell r="D352">
            <v>1</v>
          </cell>
          <cell r="E352">
            <v>0</v>
          </cell>
          <cell r="F352">
            <v>0</v>
          </cell>
          <cell r="G352">
            <v>0</v>
          </cell>
        </row>
        <row r="353">
          <cell r="D353">
            <v>1</v>
          </cell>
          <cell r="F353">
            <v>0</v>
          </cell>
          <cell r="G353">
            <v>0</v>
          </cell>
        </row>
        <row r="355">
          <cell r="A355" t="str">
            <v>1.1.4.5.5</v>
          </cell>
          <cell r="B355" t="str">
            <v>Junta de Aislamiento - Losa de Piso</v>
          </cell>
          <cell r="C355" t="str">
            <v>ml</v>
          </cell>
          <cell r="D355">
            <v>138.16100000000003</v>
          </cell>
          <cell r="H355">
            <v>0</v>
          </cell>
        </row>
        <row r="356">
          <cell r="B356" t="str">
            <v>Colocación de Junta de Aislamiento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</row>
        <row r="357">
          <cell r="D357">
            <v>1</v>
          </cell>
          <cell r="F357">
            <v>0</v>
          </cell>
          <cell r="G357">
            <v>0</v>
          </cell>
        </row>
        <row r="359">
          <cell r="A359" t="str">
            <v>1.1.4.5.6</v>
          </cell>
          <cell r="B359" t="str">
            <v>Junta de Expansion - Losa de Piso</v>
          </cell>
          <cell r="C359" t="str">
            <v>ml</v>
          </cell>
          <cell r="D359">
            <v>4.1399999999999997</v>
          </cell>
          <cell r="H359">
            <v>0</v>
          </cell>
        </row>
        <row r="360">
          <cell r="B360" t="str">
            <v>Colocación de Junta de Aislamiento</v>
          </cell>
          <cell r="D360">
            <v>1</v>
          </cell>
          <cell r="E360">
            <v>0</v>
          </cell>
          <cell r="F360">
            <v>0</v>
          </cell>
          <cell r="G360">
            <v>0</v>
          </cell>
        </row>
        <row r="361">
          <cell r="D361">
            <v>1</v>
          </cell>
          <cell r="F361">
            <v>0</v>
          </cell>
          <cell r="G361">
            <v>0</v>
          </cell>
        </row>
        <row r="363">
          <cell r="A363" t="str">
            <v>1.1.4.5.7</v>
          </cell>
          <cell r="B363" t="str">
            <v>Manta plastica 0.45mm entre losa nueva y concreto pobre o pavimento ex.</v>
          </cell>
          <cell r="C363" t="str">
            <v>m2</v>
          </cell>
          <cell r="D363">
            <v>211.26419999999999</v>
          </cell>
          <cell r="H363">
            <v>0</v>
          </cell>
        </row>
        <row r="364">
          <cell r="B364" t="str">
            <v>Suministro de manta plastica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</row>
        <row r="365">
          <cell r="B365" t="str">
            <v>Instalacion de manta plastica</v>
          </cell>
          <cell r="D365">
            <v>0.25</v>
          </cell>
          <cell r="E365">
            <v>0</v>
          </cell>
          <cell r="F365">
            <v>0</v>
          </cell>
          <cell r="G365">
            <v>0</v>
          </cell>
        </row>
        <row r="366">
          <cell r="D366">
            <v>1</v>
          </cell>
          <cell r="F366">
            <v>0</v>
          </cell>
          <cell r="G366">
            <v>0</v>
          </cell>
        </row>
        <row r="368">
          <cell r="A368" t="str">
            <v>1.1.4.5.8</v>
          </cell>
          <cell r="B368" t="str">
            <v>Concreto f'c=20 kg/cm2 para nivelacion</v>
          </cell>
          <cell r="C368" t="str">
            <v>m3</v>
          </cell>
          <cell r="D368">
            <v>15.824</v>
          </cell>
          <cell r="H368">
            <v>0</v>
          </cell>
        </row>
        <row r="369">
          <cell r="B369" t="str">
            <v>Liberación Topográfica</v>
          </cell>
          <cell r="D369">
            <v>0.05</v>
          </cell>
          <cell r="E369">
            <v>0</v>
          </cell>
          <cell r="F369">
            <v>0</v>
          </cell>
          <cell r="G369">
            <v>0</v>
          </cell>
        </row>
        <row r="370">
          <cell r="B370" t="str">
            <v>Vaciado de concreto</v>
          </cell>
          <cell r="D370">
            <v>0.95</v>
          </cell>
          <cell r="E370">
            <v>0</v>
          </cell>
          <cell r="F370">
            <v>0</v>
          </cell>
          <cell r="G370">
            <v>0</v>
          </cell>
        </row>
        <row r="371">
          <cell r="D371">
            <v>1</v>
          </cell>
          <cell r="F371">
            <v>0</v>
          </cell>
          <cell r="G371">
            <v>0</v>
          </cell>
        </row>
        <row r="373">
          <cell r="A373" t="str">
            <v>1.1.4.5.9</v>
          </cell>
          <cell r="B373" t="str">
            <v>Relleno selecto para nivelacion</v>
          </cell>
          <cell r="C373" t="str">
            <v>m3</v>
          </cell>
          <cell r="D373">
            <v>44.9788</v>
          </cell>
          <cell r="H373">
            <v>0</v>
          </cell>
        </row>
        <row r="374">
          <cell r="B374" t="str">
            <v>Suministro de material selecto</v>
          </cell>
          <cell r="D374">
            <v>0.6</v>
          </cell>
          <cell r="E374">
            <v>0</v>
          </cell>
          <cell r="F374">
            <v>0</v>
          </cell>
          <cell r="G374">
            <v>0</v>
          </cell>
        </row>
        <row r="375">
          <cell r="B375" t="str">
            <v>Verificación de plantillas y niveles topograficos</v>
          </cell>
          <cell r="D375">
            <v>0.02</v>
          </cell>
          <cell r="E375">
            <v>0</v>
          </cell>
          <cell r="F375">
            <v>0</v>
          </cell>
          <cell r="G375">
            <v>0</v>
          </cell>
        </row>
        <row r="376">
          <cell r="B376" t="str">
            <v>Relleno selecto para nivelacion</v>
          </cell>
          <cell r="D376">
            <v>0.15</v>
          </cell>
          <cell r="E376">
            <v>0</v>
          </cell>
          <cell r="F376">
            <v>0</v>
          </cell>
          <cell r="G376">
            <v>0</v>
          </cell>
        </row>
        <row r="377">
          <cell r="B377" t="str">
            <v>Compactacion de relleno selecto</v>
          </cell>
          <cell r="D377">
            <v>0.18</v>
          </cell>
          <cell r="E377">
            <v>0</v>
          </cell>
          <cell r="F377">
            <v>0</v>
          </cell>
          <cell r="G377">
            <v>0</v>
          </cell>
        </row>
        <row r="378">
          <cell r="B378" t="str">
            <v>Liberacion  Topografica</v>
          </cell>
          <cell r="D378">
            <v>0.02</v>
          </cell>
          <cell r="E378">
            <v>0</v>
          </cell>
          <cell r="F378">
            <v>0</v>
          </cell>
          <cell r="G378">
            <v>0</v>
          </cell>
        </row>
        <row r="379">
          <cell r="B379" t="str">
            <v>Prueba de Densidad de campo</v>
          </cell>
          <cell r="D379">
            <v>0.03</v>
          </cell>
          <cell r="E379">
            <v>0</v>
          </cell>
          <cell r="F379">
            <v>0</v>
          </cell>
          <cell r="G379">
            <v>0</v>
          </cell>
        </row>
        <row r="380">
          <cell r="D380">
            <v>1</v>
          </cell>
          <cell r="F380">
            <v>0</v>
          </cell>
          <cell r="G380">
            <v>0</v>
          </cell>
        </row>
        <row r="382">
          <cell r="A382" t="str">
            <v>1.1.4.5.10</v>
          </cell>
          <cell r="B382" t="str">
            <v>Aplicacion de pegamento epoxico</v>
          </cell>
          <cell r="C382" t="str">
            <v>m2</v>
          </cell>
          <cell r="D382">
            <v>52.550400000000003</v>
          </cell>
          <cell r="H382">
            <v>0</v>
          </cell>
        </row>
        <row r="383">
          <cell r="B383" t="str">
            <v>Aplicación de pegamento epoxico</v>
          </cell>
          <cell r="D383">
            <v>1</v>
          </cell>
          <cell r="E383">
            <v>0</v>
          </cell>
          <cell r="F383">
            <v>0</v>
          </cell>
          <cell r="G383">
            <v>0</v>
          </cell>
        </row>
        <row r="384">
          <cell r="D384">
            <v>1</v>
          </cell>
          <cell r="F384">
            <v>0</v>
          </cell>
          <cell r="G384">
            <v>0</v>
          </cell>
        </row>
        <row r="386">
          <cell r="A386" t="str">
            <v>1.1.4.5.11</v>
          </cell>
          <cell r="B386" t="str">
            <v>Escarificado de losa de piso</v>
          </cell>
          <cell r="C386" t="str">
            <v>m2</v>
          </cell>
          <cell r="D386">
            <v>53.723400000000005</v>
          </cell>
          <cell r="H386">
            <v>0</v>
          </cell>
        </row>
        <row r="387">
          <cell r="B387" t="str">
            <v>Escarificado de losa de piso</v>
          </cell>
          <cell r="D387">
            <v>1</v>
          </cell>
          <cell r="E387">
            <v>0</v>
          </cell>
          <cell r="F387">
            <v>0</v>
          </cell>
          <cell r="G387">
            <v>0</v>
          </cell>
        </row>
        <row r="388">
          <cell r="D388">
            <v>1</v>
          </cell>
          <cell r="F388">
            <v>0</v>
          </cell>
          <cell r="G388">
            <v>0</v>
          </cell>
        </row>
        <row r="390">
          <cell r="A390" t="str">
            <v>1.1.4.6</v>
          </cell>
          <cell r="B390" t="str">
            <v>Losa Maciza</v>
          </cell>
        </row>
        <row r="391">
          <cell r="A391" t="str">
            <v>1.1.4.6.1</v>
          </cell>
          <cell r="B391" t="str">
            <v>Concreto f'c=350 Kg/cm2 C-I - Losa Maciza</v>
          </cell>
          <cell r="C391" t="str">
            <v>m3</v>
          </cell>
          <cell r="D391">
            <v>214.2825</v>
          </cell>
          <cell r="H391">
            <v>0</v>
          </cell>
        </row>
        <row r="392">
          <cell r="B392" t="str">
            <v>Liberación Topográfica</v>
          </cell>
          <cell r="D392">
            <v>0.05</v>
          </cell>
          <cell r="E392">
            <v>0</v>
          </cell>
          <cell r="F392">
            <v>0</v>
          </cell>
          <cell r="G392">
            <v>0</v>
          </cell>
        </row>
        <row r="393">
          <cell r="B393" t="str">
            <v>Vaciado de concreto</v>
          </cell>
          <cell r="D393">
            <v>0.8</v>
          </cell>
          <cell r="E393">
            <v>0</v>
          </cell>
          <cell r="F393">
            <v>0</v>
          </cell>
          <cell r="G393">
            <v>0</v>
          </cell>
        </row>
        <row r="394">
          <cell r="B394" t="str">
            <v>Curado de concreto</v>
          </cell>
          <cell r="D394">
            <v>0.15</v>
          </cell>
          <cell r="E394">
            <v>0</v>
          </cell>
          <cell r="F394">
            <v>0</v>
          </cell>
          <cell r="G394">
            <v>0</v>
          </cell>
        </row>
        <row r="395">
          <cell r="D395">
            <v>1</v>
          </cell>
          <cell r="F395">
            <v>0</v>
          </cell>
          <cell r="G395">
            <v>0</v>
          </cell>
        </row>
        <row r="397">
          <cell r="A397" t="str">
            <v>1.1.4.6.2</v>
          </cell>
          <cell r="B397" t="str">
            <v>Acero de refuerzo</v>
          </cell>
          <cell r="C397" t="str">
            <v>kg</v>
          </cell>
          <cell r="D397">
            <v>36240.915000000001</v>
          </cell>
          <cell r="H397">
            <v>0</v>
          </cell>
        </row>
        <row r="398">
          <cell r="B398" t="str">
            <v>Habilitacion de Acero de Refuerzo</v>
          </cell>
          <cell r="D398">
            <v>0.86</v>
          </cell>
          <cell r="E398">
            <v>0</v>
          </cell>
          <cell r="F398">
            <v>0</v>
          </cell>
          <cell r="G398">
            <v>0</v>
          </cell>
        </row>
        <row r="399">
          <cell r="B399" t="str">
            <v>Instalacion de Acero de Refuerzo</v>
          </cell>
          <cell r="D399">
            <v>0.14000000000000001</v>
          </cell>
          <cell r="E399">
            <v>0</v>
          </cell>
          <cell r="F399">
            <v>0</v>
          </cell>
          <cell r="G399">
            <v>0</v>
          </cell>
        </row>
        <row r="400">
          <cell r="D400">
            <v>1</v>
          </cell>
          <cell r="F400">
            <v>0</v>
          </cell>
          <cell r="G400">
            <v>0</v>
          </cell>
        </row>
        <row r="402">
          <cell r="A402" t="str">
            <v>1.1.4.6.3</v>
          </cell>
          <cell r="B402" t="str">
            <v>Encofrado - Losa Maciza</v>
          </cell>
          <cell r="C402" t="str">
            <v>m2</v>
          </cell>
          <cell r="D402">
            <v>1027.25</v>
          </cell>
          <cell r="H402">
            <v>0</v>
          </cell>
        </row>
        <row r="403">
          <cell r="B403" t="str">
            <v>Habilitación y Colocación de Encofrado Losa Maciza</v>
          </cell>
          <cell r="D403">
            <v>0.9</v>
          </cell>
          <cell r="E403">
            <v>0</v>
          </cell>
          <cell r="F403">
            <v>0</v>
          </cell>
          <cell r="G403">
            <v>0</v>
          </cell>
        </row>
        <row r="404">
          <cell r="B404" t="str">
            <v>Desencofrado de Losa Maciza</v>
          </cell>
          <cell r="D404">
            <v>0.1</v>
          </cell>
          <cell r="E404">
            <v>0</v>
          </cell>
          <cell r="F404">
            <v>0</v>
          </cell>
          <cell r="G404">
            <v>0</v>
          </cell>
        </row>
        <row r="405">
          <cell r="D405">
            <v>1</v>
          </cell>
          <cell r="F405">
            <v>0</v>
          </cell>
          <cell r="G405">
            <v>0</v>
          </cell>
        </row>
        <row r="407">
          <cell r="A407" t="str">
            <v>1.1.4.6</v>
          </cell>
          <cell r="B407" t="str">
            <v>Vigas - Estructura Principal</v>
          </cell>
        </row>
        <row r="408">
          <cell r="A408" t="str">
            <v>1.1.3.27</v>
          </cell>
          <cell r="B408" t="str">
            <v>Concreto f'c=350 Kg/cm2 C-I - Viga Estructura Principal</v>
          </cell>
          <cell r="C408" t="str">
            <v>m3</v>
          </cell>
          <cell r="D408">
            <v>214.2825</v>
          </cell>
          <cell r="H408">
            <v>0</v>
          </cell>
        </row>
        <row r="409">
          <cell r="B409" t="str">
            <v>Liberación Topográfica</v>
          </cell>
          <cell r="D409">
            <v>0.1</v>
          </cell>
          <cell r="E409">
            <v>0</v>
          </cell>
          <cell r="F409">
            <v>0</v>
          </cell>
          <cell r="G409">
            <v>0</v>
          </cell>
        </row>
        <row r="410">
          <cell r="B410" t="str">
            <v>Vaciado de concreto</v>
          </cell>
          <cell r="D410">
            <v>0.88</v>
          </cell>
          <cell r="E410">
            <v>0</v>
          </cell>
          <cell r="F410">
            <v>0</v>
          </cell>
          <cell r="G410">
            <v>0</v>
          </cell>
        </row>
        <row r="411">
          <cell r="B411" t="str">
            <v>Curado de concreto</v>
          </cell>
          <cell r="D411">
            <v>0.02</v>
          </cell>
          <cell r="E411">
            <v>0</v>
          </cell>
          <cell r="F411">
            <v>0</v>
          </cell>
          <cell r="G411">
            <v>0</v>
          </cell>
        </row>
        <row r="412">
          <cell r="D412">
            <v>1</v>
          </cell>
          <cell r="F412">
            <v>0</v>
          </cell>
          <cell r="G412">
            <v>0</v>
          </cell>
        </row>
        <row r="414">
          <cell r="A414" t="str">
            <v>1.1.3.28</v>
          </cell>
          <cell r="B414" t="str">
            <v>Acero de refuerzo</v>
          </cell>
          <cell r="C414" t="str">
            <v>kg</v>
          </cell>
          <cell r="D414">
            <v>36240.915000000001</v>
          </cell>
          <cell r="H414">
            <v>0</v>
          </cell>
        </row>
        <row r="415">
          <cell r="B415" t="str">
            <v>Habilitacion de Acero de Refuerzo</v>
          </cell>
          <cell r="D415">
            <v>0.86</v>
          </cell>
          <cell r="E415">
            <v>0</v>
          </cell>
          <cell r="F415">
            <v>0</v>
          </cell>
          <cell r="G415">
            <v>0</v>
          </cell>
        </row>
        <row r="416">
          <cell r="B416" t="str">
            <v>Instalacion de Acero de Refuerzo</v>
          </cell>
          <cell r="D416">
            <v>0.14000000000000001</v>
          </cell>
          <cell r="E416">
            <v>0</v>
          </cell>
          <cell r="F416">
            <v>0</v>
          </cell>
          <cell r="G416">
            <v>0</v>
          </cell>
        </row>
        <row r="417">
          <cell r="D417">
            <v>1</v>
          </cell>
          <cell r="F417">
            <v>0</v>
          </cell>
          <cell r="G417">
            <v>0</v>
          </cell>
        </row>
        <row r="419">
          <cell r="A419" t="str">
            <v>1.1.3.29</v>
          </cell>
          <cell r="B419" t="str">
            <v>Encofrado - Vigas Estructura Principal</v>
          </cell>
          <cell r="C419" t="str">
            <v>m2</v>
          </cell>
          <cell r="D419">
            <v>1027.25</v>
          </cell>
          <cell r="H419">
            <v>0</v>
          </cell>
        </row>
        <row r="420">
          <cell r="B420" t="str">
            <v>Habilitación y Colocación de Encofrado Vigas Principales</v>
          </cell>
          <cell r="D420">
            <v>0.9</v>
          </cell>
          <cell r="E420">
            <v>0</v>
          </cell>
          <cell r="F420">
            <v>0</v>
          </cell>
          <cell r="G420">
            <v>0</v>
          </cell>
        </row>
        <row r="421">
          <cell r="B421" t="str">
            <v>Desencofrado de Vigas Principales</v>
          </cell>
          <cell r="D421">
            <v>0.1</v>
          </cell>
          <cell r="E421">
            <v>0</v>
          </cell>
          <cell r="F421">
            <v>0</v>
          </cell>
          <cell r="G421">
            <v>0</v>
          </cell>
        </row>
        <row r="422">
          <cell r="D422">
            <v>1</v>
          </cell>
          <cell r="F422">
            <v>0</v>
          </cell>
          <cell r="G422">
            <v>0</v>
          </cell>
        </row>
        <row r="424">
          <cell r="A424" t="str">
            <v>1.1.3.30</v>
          </cell>
          <cell r="B424" t="str">
            <v>Escarificado superficial de viga</v>
          </cell>
          <cell r="C424" t="str">
            <v>m2</v>
          </cell>
          <cell r="D424">
            <v>0</v>
          </cell>
          <cell r="H424">
            <v>0</v>
          </cell>
        </row>
        <row r="425">
          <cell r="B425" t="str">
            <v>Escarificado superficial de viga</v>
          </cell>
          <cell r="D425">
            <v>1</v>
          </cell>
          <cell r="E425">
            <v>0</v>
          </cell>
          <cell r="F425">
            <v>0</v>
          </cell>
          <cell r="G425">
            <v>0</v>
          </cell>
        </row>
        <row r="426">
          <cell r="D426">
            <v>1</v>
          </cell>
          <cell r="F426">
            <v>0</v>
          </cell>
          <cell r="G426">
            <v>0</v>
          </cell>
        </row>
        <row r="428">
          <cell r="A428" t="str">
            <v>1.1.3.31</v>
          </cell>
          <cell r="B428" t="str">
            <v>Aplicacion de pegamento epoxico</v>
          </cell>
          <cell r="C428" t="str">
            <v>m2</v>
          </cell>
          <cell r="D428">
            <v>0</v>
          </cell>
          <cell r="H428">
            <v>0</v>
          </cell>
        </row>
        <row r="429">
          <cell r="B429" t="str">
            <v>Aplicación de pegamento epoxico</v>
          </cell>
          <cell r="D429">
            <v>1</v>
          </cell>
          <cell r="E429">
            <v>0</v>
          </cell>
          <cell r="F429">
            <v>0</v>
          </cell>
          <cell r="G429">
            <v>0</v>
          </cell>
        </row>
        <row r="430">
          <cell r="D430">
            <v>1</v>
          </cell>
          <cell r="F430">
            <v>0</v>
          </cell>
          <cell r="G430">
            <v>0</v>
          </cell>
        </row>
        <row r="432">
          <cell r="A432" t="str">
            <v>1.1.5</v>
          </cell>
          <cell r="B432" t="str">
            <v>ESTRUCTURAS - 2DO PISO EJE C64 - C70</v>
          </cell>
        </row>
        <row r="433">
          <cell r="A433" t="str">
            <v>1.1.5.1</v>
          </cell>
          <cell r="B433" t="str">
            <v>Columnas Circulares - Estructuras Principal</v>
          </cell>
        </row>
        <row r="434">
          <cell r="A434" t="str">
            <v>1.1.5.1.1</v>
          </cell>
          <cell r="B434" t="str">
            <v>Concreto f'c=320 Kg/cm2 C-I - Columnas Circulares</v>
          </cell>
          <cell r="C434" t="str">
            <v>m3</v>
          </cell>
          <cell r="D434">
            <v>91.635000000000005</v>
          </cell>
          <cell r="H434">
            <v>0</v>
          </cell>
        </row>
        <row r="435">
          <cell r="B435" t="str">
            <v>Liberación Topográfica</v>
          </cell>
          <cell r="D435">
            <v>0.05</v>
          </cell>
          <cell r="E435">
            <v>0</v>
          </cell>
          <cell r="F435">
            <v>0</v>
          </cell>
          <cell r="G435">
            <v>0</v>
          </cell>
        </row>
        <row r="436">
          <cell r="B436" t="str">
            <v>Vaciado de concreto</v>
          </cell>
          <cell r="D436">
            <v>0.9</v>
          </cell>
          <cell r="E436">
            <v>0</v>
          </cell>
          <cell r="F436">
            <v>0</v>
          </cell>
          <cell r="G436">
            <v>0</v>
          </cell>
        </row>
        <row r="437">
          <cell r="B437" t="str">
            <v>Curado de concreto</v>
          </cell>
          <cell r="D437">
            <v>0.05</v>
          </cell>
          <cell r="E437">
            <v>0</v>
          </cell>
          <cell r="F437">
            <v>0</v>
          </cell>
          <cell r="G437">
            <v>0</v>
          </cell>
        </row>
        <row r="438">
          <cell r="D438">
            <v>1</v>
          </cell>
          <cell r="F438">
            <v>0</v>
          </cell>
          <cell r="G438">
            <v>0</v>
          </cell>
        </row>
        <row r="440">
          <cell r="A440" t="str">
            <v>1.1.5.1.2</v>
          </cell>
          <cell r="B440" t="str">
            <v>Acero de refuerzo</v>
          </cell>
          <cell r="C440" t="str">
            <v>kg</v>
          </cell>
          <cell r="D440">
            <v>17417.57</v>
          </cell>
          <cell r="H440">
            <v>0</v>
          </cell>
        </row>
        <row r="441">
          <cell r="B441" t="str">
            <v>Habilitacion de Acero de Refuerzo</v>
          </cell>
          <cell r="D441">
            <v>0.86</v>
          </cell>
          <cell r="E441">
            <v>0</v>
          </cell>
          <cell r="F441">
            <v>0</v>
          </cell>
          <cell r="G441">
            <v>0</v>
          </cell>
        </row>
        <row r="442">
          <cell r="B442" t="str">
            <v>Instalacion de Acero de Refuerzo</v>
          </cell>
          <cell r="D442">
            <v>0.14000000000000001</v>
          </cell>
          <cell r="E442">
            <v>0</v>
          </cell>
          <cell r="F442">
            <v>0</v>
          </cell>
          <cell r="G442">
            <v>0</v>
          </cell>
        </row>
        <row r="443">
          <cell r="D443">
            <v>1</v>
          </cell>
          <cell r="F443">
            <v>0</v>
          </cell>
          <cell r="G443">
            <v>0</v>
          </cell>
        </row>
        <row r="445">
          <cell r="A445" t="str">
            <v>1.1.5.1.3</v>
          </cell>
          <cell r="B445" t="str">
            <v>Encofrado - Columnas Circulares</v>
          </cell>
          <cell r="C445" t="str">
            <v>m2</v>
          </cell>
          <cell r="D445">
            <v>410.62</v>
          </cell>
          <cell r="H445">
            <v>0</v>
          </cell>
        </row>
        <row r="446">
          <cell r="B446" t="str">
            <v>Habilitación e Instalacion de Encofrado columnas circulares</v>
          </cell>
          <cell r="D446">
            <v>0.85</v>
          </cell>
          <cell r="E446">
            <v>0</v>
          </cell>
          <cell r="F446">
            <v>0</v>
          </cell>
          <cell r="G446">
            <v>0</v>
          </cell>
        </row>
        <row r="447">
          <cell r="B447" t="str">
            <v>Desencofrado de columnas circulares</v>
          </cell>
          <cell r="D447">
            <v>0.15</v>
          </cell>
          <cell r="E447">
            <v>0</v>
          </cell>
          <cell r="F447">
            <v>0</v>
          </cell>
          <cell r="G447">
            <v>0</v>
          </cell>
        </row>
        <row r="448">
          <cell r="D448">
            <v>1</v>
          </cell>
          <cell r="F448">
            <v>0</v>
          </cell>
          <cell r="G448">
            <v>0</v>
          </cell>
        </row>
        <row r="450">
          <cell r="A450" t="str">
            <v>1.1.5.1.4</v>
          </cell>
          <cell r="B450" t="str">
            <v>Empalme mecánico p/varilla de 1"</v>
          </cell>
          <cell r="C450" t="str">
            <v>und</v>
          </cell>
          <cell r="D450">
            <v>0</v>
          </cell>
          <cell r="H450">
            <v>0</v>
          </cell>
        </row>
        <row r="451">
          <cell r="B451" t="str">
            <v>Suministro de empalme mecanico</v>
          </cell>
          <cell r="D451">
            <v>0.85</v>
          </cell>
          <cell r="E451">
            <v>0</v>
          </cell>
          <cell r="F451">
            <v>0</v>
          </cell>
          <cell r="G451">
            <v>0</v>
          </cell>
        </row>
        <row r="452">
          <cell r="B452" t="str">
            <v>Instalacion de empalme mecanico</v>
          </cell>
          <cell r="D452">
            <v>0.15</v>
          </cell>
          <cell r="E452">
            <v>0</v>
          </cell>
          <cell r="F452">
            <v>0</v>
          </cell>
          <cell r="G452">
            <v>0</v>
          </cell>
        </row>
        <row r="453">
          <cell r="D453">
            <v>1</v>
          </cell>
          <cell r="F453">
            <v>0</v>
          </cell>
          <cell r="G453">
            <v>0</v>
          </cell>
        </row>
        <row r="455">
          <cell r="A455" t="str">
            <v>1.1.5.1.5</v>
          </cell>
          <cell r="B455" t="str">
            <v>Doblado de acero de columnas 2do ni vel</v>
          </cell>
          <cell r="C455" t="str">
            <v>und</v>
          </cell>
          <cell r="D455">
            <v>665.28</v>
          </cell>
          <cell r="H455">
            <v>0</v>
          </cell>
        </row>
        <row r="456">
          <cell r="B456" t="str">
            <v>Doblado de acero de columnas 2do nivel</v>
          </cell>
          <cell r="D456">
            <v>1</v>
          </cell>
          <cell r="E456">
            <v>0</v>
          </cell>
          <cell r="F456">
            <v>0</v>
          </cell>
          <cell r="G456">
            <v>0</v>
          </cell>
        </row>
        <row r="457">
          <cell r="D457">
            <v>1</v>
          </cell>
          <cell r="F457">
            <v>0</v>
          </cell>
          <cell r="G457">
            <v>0</v>
          </cell>
        </row>
        <row r="459">
          <cell r="A459" t="str">
            <v>1.1.5.2</v>
          </cell>
          <cell r="B459" t="str">
            <v>Losa Maciza</v>
          </cell>
        </row>
        <row r="460">
          <cell r="A460" t="str">
            <v>1.1.5.2.1</v>
          </cell>
          <cell r="B460" t="str">
            <v>Concreto f'c=350 Kg/cm2 C-I - Losa Maciza</v>
          </cell>
          <cell r="C460" t="str">
            <v>m3</v>
          </cell>
          <cell r="D460">
            <v>323.11099999999999</v>
          </cell>
          <cell r="H460">
            <v>0</v>
          </cell>
        </row>
        <row r="461">
          <cell r="B461" t="str">
            <v>Liberación Topográfica</v>
          </cell>
          <cell r="D461">
            <v>0.05</v>
          </cell>
          <cell r="E461">
            <v>0</v>
          </cell>
          <cell r="F461">
            <v>0</v>
          </cell>
          <cell r="G461">
            <v>0</v>
          </cell>
        </row>
        <row r="462">
          <cell r="B462" t="str">
            <v>Vaciado de concreto</v>
          </cell>
          <cell r="D462">
            <v>0.8</v>
          </cell>
          <cell r="E462">
            <v>0</v>
          </cell>
          <cell r="F462">
            <v>0</v>
          </cell>
          <cell r="G462">
            <v>0</v>
          </cell>
        </row>
        <row r="463">
          <cell r="B463" t="str">
            <v>Curado de concreto</v>
          </cell>
          <cell r="D463">
            <v>0.15</v>
          </cell>
          <cell r="E463">
            <v>0</v>
          </cell>
          <cell r="F463">
            <v>0</v>
          </cell>
          <cell r="G463">
            <v>0</v>
          </cell>
        </row>
        <row r="464">
          <cell r="D464">
            <v>1</v>
          </cell>
          <cell r="F464">
            <v>0</v>
          </cell>
          <cell r="G464">
            <v>0</v>
          </cell>
        </row>
        <row r="466">
          <cell r="A466" t="str">
            <v>1.1.5.2.2</v>
          </cell>
          <cell r="B466" t="str">
            <v>Acero de refuerzo</v>
          </cell>
          <cell r="C466" t="str">
            <v>kg</v>
          </cell>
          <cell r="D466">
            <v>28352.3325</v>
          </cell>
          <cell r="H466">
            <v>0</v>
          </cell>
        </row>
        <row r="467">
          <cell r="B467" t="str">
            <v>Habilitacion de Acero de Refuerzo</v>
          </cell>
          <cell r="D467">
            <v>0.86</v>
          </cell>
          <cell r="E467">
            <v>0</v>
          </cell>
          <cell r="F467">
            <v>0</v>
          </cell>
          <cell r="G467">
            <v>0</v>
          </cell>
        </row>
        <row r="468">
          <cell r="B468" t="str">
            <v>Instalacion de Acero de Refuerzo</v>
          </cell>
          <cell r="D468">
            <v>0.14000000000000001</v>
          </cell>
          <cell r="E468">
            <v>0</v>
          </cell>
          <cell r="F468">
            <v>0</v>
          </cell>
          <cell r="G468">
            <v>0</v>
          </cell>
        </row>
        <row r="469">
          <cell r="D469">
            <v>1</v>
          </cell>
          <cell r="F469">
            <v>0</v>
          </cell>
          <cell r="G469">
            <v>0</v>
          </cell>
        </row>
        <row r="471">
          <cell r="A471" t="str">
            <v>1.1.5.2.3</v>
          </cell>
          <cell r="B471" t="str">
            <v>Encofrado - Losa Maciza</v>
          </cell>
          <cell r="C471" t="str">
            <v>m2</v>
          </cell>
          <cell r="D471">
            <v>1882.8999999999999</v>
          </cell>
          <cell r="H471">
            <v>0</v>
          </cell>
        </row>
        <row r="472">
          <cell r="B472" t="str">
            <v>Habilitación y Colocación de Encofrado Losa Maciza</v>
          </cell>
          <cell r="D472">
            <v>0.9</v>
          </cell>
          <cell r="E472">
            <v>0</v>
          </cell>
          <cell r="F472">
            <v>0</v>
          </cell>
          <cell r="G472">
            <v>0</v>
          </cell>
        </row>
        <row r="473">
          <cell r="B473" t="str">
            <v>Desencofrado de Losa Maciza</v>
          </cell>
          <cell r="D473">
            <v>0.1</v>
          </cell>
          <cell r="E473">
            <v>0</v>
          </cell>
          <cell r="F473">
            <v>0</v>
          </cell>
          <cell r="G473">
            <v>0</v>
          </cell>
        </row>
        <row r="474">
          <cell r="D474">
            <v>1</v>
          </cell>
          <cell r="F474">
            <v>0</v>
          </cell>
          <cell r="G474">
            <v>0</v>
          </cell>
        </row>
        <row r="476">
          <cell r="A476" t="str">
            <v>1.1.5.3</v>
          </cell>
          <cell r="B476" t="str">
            <v>Vigas - Estructura Principal</v>
          </cell>
        </row>
        <row r="477">
          <cell r="A477" t="str">
            <v>1.1.5.3.1</v>
          </cell>
          <cell r="B477" t="str">
            <v>Concreto f'c=350 Kg/cm2 C-I - Viga Estructura Principal</v>
          </cell>
          <cell r="C477" t="str">
            <v>m3</v>
          </cell>
          <cell r="D477">
            <v>258.89249999999998</v>
          </cell>
          <cell r="H477">
            <v>0</v>
          </cell>
        </row>
        <row r="478">
          <cell r="B478" t="str">
            <v>Liberación Topográfica</v>
          </cell>
          <cell r="D478">
            <v>0.1</v>
          </cell>
          <cell r="E478">
            <v>0</v>
          </cell>
          <cell r="F478">
            <v>0</v>
          </cell>
          <cell r="G478">
            <v>0</v>
          </cell>
        </row>
        <row r="479">
          <cell r="B479" t="str">
            <v>Vaciado de concreto</v>
          </cell>
          <cell r="D479">
            <v>0.88</v>
          </cell>
          <cell r="E479">
            <v>0</v>
          </cell>
          <cell r="F479">
            <v>0</v>
          </cell>
          <cell r="G479">
            <v>0</v>
          </cell>
        </row>
        <row r="480">
          <cell r="B480" t="str">
            <v>Curado de concreto</v>
          </cell>
          <cell r="D480">
            <v>0.02</v>
          </cell>
          <cell r="E480">
            <v>0</v>
          </cell>
          <cell r="F480">
            <v>0</v>
          </cell>
          <cell r="G480">
            <v>0</v>
          </cell>
        </row>
        <row r="481">
          <cell r="D481">
            <v>1</v>
          </cell>
          <cell r="F481">
            <v>0</v>
          </cell>
          <cell r="G481">
            <v>0</v>
          </cell>
        </row>
        <row r="483">
          <cell r="A483" t="str">
            <v>1.1.5.3.2</v>
          </cell>
          <cell r="B483" t="str">
            <v>Acero de refuerzo</v>
          </cell>
          <cell r="C483" t="str">
            <v>kg</v>
          </cell>
          <cell r="D483">
            <v>37684.995000000003</v>
          </cell>
          <cell r="H483">
            <v>0</v>
          </cell>
        </row>
        <row r="484">
          <cell r="B484" t="str">
            <v>Habilitacion de Acero de Refuerzo</v>
          </cell>
          <cell r="D484">
            <v>0.86</v>
          </cell>
          <cell r="E484">
            <v>0</v>
          </cell>
          <cell r="F484">
            <v>0</v>
          </cell>
          <cell r="G484">
            <v>0</v>
          </cell>
        </row>
        <row r="485">
          <cell r="B485" t="str">
            <v>Instalacion de Acero de Refuerzo</v>
          </cell>
          <cell r="D485">
            <v>0.14000000000000001</v>
          </cell>
          <cell r="E485">
            <v>0</v>
          </cell>
          <cell r="F485">
            <v>0</v>
          </cell>
          <cell r="G485">
            <v>0</v>
          </cell>
        </row>
        <row r="486">
          <cell r="D486">
            <v>1</v>
          </cell>
          <cell r="F486">
            <v>0</v>
          </cell>
          <cell r="G486">
            <v>0</v>
          </cell>
        </row>
        <row r="488">
          <cell r="A488" t="str">
            <v>1.1.5.3.3</v>
          </cell>
          <cell r="B488" t="str">
            <v>Encofrado - Vigas Estructura Principal</v>
          </cell>
          <cell r="C488" t="str">
            <v>m2</v>
          </cell>
          <cell r="D488">
            <v>1242.9799999999998</v>
          </cell>
          <cell r="H488">
            <v>0</v>
          </cell>
        </row>
        <row r="489">
          <cell r="B489" t="str">
            <v>Habilitación y Colocación de Encofrado Vigas Principales</v>
          </cell>
          <cell r="D489">
            <v>0.9</v>
          </cell>
          <cell r="E489">
            <v>0</v>
          </cell>
          <cell r="F489">
            <v>0</v>
          </cell>
          <cell r="G489">
            <v>0</v>
          </cell>
        </row>
        <row r="490">
          <cell r="B490" t="str">
            <v>Desencofrado de Vigas Principales</v>
          </cell>
          <cell r="D490">
            <v>0.1</v>
          </cell>
          <cell r="E490">
            <v>0</v>
          </cell>
          <cell r="F490">
            <v>0</v>
          </cell>
          <cell r="G490">
            <v>0</v>
          </cell>
        </row>
        <row r="491">
          <cell r="D491">
            <v>1</v>
          </cell>
          <cell r="F491">
            <v>0</v>
          </cell>
          <cell r="G491">
            <v>0</v>
          </cell>
        </row>
        <row r="493">
          <cell r="A493" t="str">
            <v>1.1.5.3.4</v>
          </cell>
          <cell r="B493" t="str">
            <v>Escarificado superficial de viga</v>
          </cell>
          <cell r="C493" t="str">
            <v>m2</v>
          </cell>
          <cell r="D493">
            <v>0</v>
          </cell>
          <cell r="H493">
            <v>0</v>
          </cell>
        </row>
        <row r="494">
          <cell r="B494" t="str">
            <v>Escarificado superficial de viga</v>
          </cell>
          <cell r="D494">
            <v>1</v>
          </cell>
          <cell r="E494">
            <v>0</v>
          </cell>
          <cell r="F494">
            <v>0</v>
          </cell>
          <cell r="G494">
            <v>0</v>
          </cell>
        </row>
        <row r="495">
          <cell r="D495">
            <v>1</v>
          </cell>
          <cell r="F495">
            <v>0</v>
          </cell>
          <cell r="G495">
            <v>0</v>
          </cell>
        </row>
        <row r="497">
          <cell r="A497" t="str">
            <v>1.1.5.3.5</v>
          </cell>
          <cell r="B497" t="str">
            <v>Aplicacion de pegamento epoxico</v>
          </cell>
          <cell r="C497" t="str">
            <v>m2</v>
          </cell>
          <cell r="D497">
            <v>0</v>
          </cell>
          <cell r="H497">
            <v>0</v>
          </cell>
        </row>
        <row r="498">
          <cell r="B498" t="str">
            <v>Aplicación de pegamento epoxico</v>
          </cell>
          <cell r="D498">
            <v>1</v>
          </cell>
          <cell r="E498">
            <v>0</v>
          </cell>
          <cell r="F498">
            <v>0</v>
          </cell>
          <cell r="G498">
            <v>0</v>
          </cell>
        </row>
        <row r="499">
          <cell r="D499">
            <v>1</v>
          </cell>
          <cell r="F499">
            <v>0</v>
          </cell>
          <cell r="G499">
            <v>0</v>
          </cell>
        </row>
        <row r="501">
          <cell r="A501" t="str">
            <v>1.1.6</v>
          </cell>
          <cell r="B501" t="str">
            <v>ESTRUCTURAS - 2DO PISO EJE C64 - C70</v>
          </cell>
        </row>
        <row r="502">
          <cell r="A502" t="str">
            <v>1.1.6.1</v>
          </cell>
          <cell r="B502" t="str">
            <v>Columnas Circulares - Estructuras Principal</v>
          </cell>
        </row>
        <row r="503">
          <cell r="A503" t="str">
            <v>1.1.6.1.1</v>
          </cell>
          <cell r="B503" t="str">
            <v>Concreto f'c=320 Kg/cm2 C-I - Columnas Circulares</v>
          </cell>
          <cell r="C503" t="str">
            <v>m3</v>
          </cell>
          <cell r="D503">
            <v>84.965000000000003</v>
          </cell>
          <cell r="H503">
            <v>0</v>
          </cell>
        </row>
        <row r="504">
          <cell r="B504" t="str">
            <v>Liberación Topográfica</v>
          </cell>
          <cell r="D504">
            <v>0.05</v>
          </cell>
          <cell r="E504">
            <v>0</v>
          </cell>
          <cell r="F504">
            <v>0</v>
          </cell>
          <cell r="G504">
            <v>0</v>
          </cell>
        </row>
        <row r="505">
          <cell r="B505" t="str">
            <v>Vaciado de concreto</v>
          </cell>
          <cell r="D505">
            <v>0.9</v>
          </cell>
          <cell r="E505">
            <v>0</v>
          </cell>
          <cell r="F505">
            <v>0</v>
          </cell>
          <cell r="G505">
            <v>0</v>
          </cell>
        </row>
        <row r="506">
          <cell r="B506" t="str">
            <v>Curado de concreto</v>
          </cell>
          <cell r="D506">
            <v>0.05</v>
          </cell>
          <cell r="E506">
            <v>0</v>
          </cell>
          <cell r="F506">
            <v>0</v>
          </cell>
          <cell r="G506">
            <v>0</v>
          </cell>
        </row>
        <row r="507">
          <cell r="D507">
            <v>1</v>
          </cell>
          <cell r="F507">
            <v>0</v>
          </cell>
          <cell r="G507">
            <v>0</v>
          </cell>
        </row>
        <row r="509">
          <cell r="A509" t="str">
            <v>1.1.6.1.2</v>
          </cell>
          <cell r="B509" t="str">
            <v>Acero de refuerzo</v>
          </cell>
          <cell r="C509" t="str">
            <v>kg</v>
          </cell>
          <cell r="D509">
            <v>14801.19</v>
          </cell>
          <cell r="H509">
            <v>0</v>
          </cell>
        </row>
        <row r="510">
          <cell r="B510" t="str">
            <v>Habilitacion de Acero de Refuerzo</v>
          </cell>
          <cell r="D510">
            <v>0.86</v>
          </cell>
          <cell r="E510">
            <v>0</v>
          </cell>
          <cell r="F510">
            <v>0</v>
          </cell>
          <cell r="G510">
            <v>0</v>
          </cell>
        </row>
        <row r="511">
          <cell r="B511" t="str">
            <v>Instalacion de Acero de Refuerzo</v>
          </cell>
          <cell r="D511">
            <v>0.14000000000000001</v>
          </cell>
          <cell r="E511">
            <v>0</v>
          </cell>
          <cell r="F511">
            <v>0</v>
          </cell>
          <cell r="G511">
            <v>0</v>
          </cell>
        </row>
        <row r="512">
          <cell r="D512">
            <v>1</v>
          </cell>
          <cell r="F512">
            <v>0</v>
          </cell>
          <cell r="G512">
            <v>0</v>
          </cell>
        </row>
        <row r="514">
          <cell r="A514" t="str">
            <v>1.1.6.1.3</v>
          </cell>
          <cell r="B514" t="str">
            <v>Encofrado - Columnas Circulares</v>
          </cell>
          <cell r="C514" t="str">
            <v>m2</v>
          </cell>
          <cell r="D514">
            <v>377.16</v>
          </cell>
          <cell r="H514">
            <v>0</v>
          </cell>
        </row>
        <row r="515">
          <cell r="B515" t="str">
            <v>Habilitación e Instalacion de Encofrado columnas circulares</v>
          </cell>
          <cell r="D515">
            <v>0.85</v>
          </cell>
          <cell r="E515">
            <v>0</v>
          </cell>
          <cell r="F515">
            <v>0</v>
          </cell>
          <cell r="G515">
            <v>0</v>
          </cell>
        </row>
        <row r="516">
          <cell r="B516" t="str">
            <v>Desencofrado de columnas circulares</v>
          </cell>
          <cell r="D516">
            <v>0.15</v>
          </cell>
          <cell r="E516">
            <v>0</v>
          </cell>
          <cell r="F516">
            <v>0</v>
          </cell>
          <cell r="G516">
            <v>0</v>
          </cell>
        </row>
        <row r="517">
          <cell r="D517">
            <v>1</v>
          </cell>
          <cell r="F517">
            <v>0</v>
          </cell>
          <cell r="G517">
            <v>0</v>
          </cell>
        </row>
        <row r="519">
          <cell r="A519" t="str">
            <v>1.1.6.1.4</v>
          </cell>
          <cell r="B519" t="str">
            <v>Empalme mecánico p/varilla de 1"</v>
          </cell>
          <cell r="C519" t="str">
            <v>und</v>
          </cell>
          <cell r="D519">
            <v>0</v>
          </cell>
          <cell r="H519">
            <v>0</v>
          </cell>
        </row>
        <row r="520">
          <cell r="B520" t="str">
            <v>Suministro de empalme mecanico</v>
          </cell>
          <cell r="D520">
            <v>0.85</v>
          </cell>
          <cell r="E520">
            <v>0</v>
          </cell>
          <cell r="F520">
            <v>0</v>
          </cell>
          <cell r="G520">
            <v>0</v>
          </cell>
        </row>
        <row r="521">
          <cell r="B521" t="str">
            <v>Instalacion de empalme mecanico</v>
          </cell>
          <cell r="D521">
            <v>0.15</v>
          </cell>
          <cell r="E521">
            <v>0</v>
          </cell>
          <cell r="F521">
            <v>0</v>
          </cell>
          <cell r="G521">
            <v>0</v>
          </cell>
        </row>
        <row r="522">
          <cell r="D522">
            <v>1</v>
          </cell>
          <cell r="F522">
            <v>0</v>
          </cell>
          <cell r="G522">
            <v>0</v>
          </cell>
        </row>
        <row r="524">
          <cell r="A524" t="str">
            <v>1.1.6.1.5</v>
          </cell>
          <cell r="B524" t="str">
            <v>Doblado de acero de columnas 2do ni vel</v>
          </cell>
          <cell r="C524" t="str">
            <v>und</v>
          </cell>
          <cell r="D524">
            <v>342.72</v>
          </cell>
          <cell r="H524">
            <v>0</v>
          </cell>
        </row>
        <row r="525">
          <cell r="B525" t="str">
            <v>Doblado de acero de columnas 2do nivel</v>
          </cell>
          <cell r="D525">
            <v>1</v>
          </cell>
          <cell r="E525">
            <v>0</v>
          </cell>
          <cell r="F525">
            <v>0</v>
          </cell>
          <cell r="G525">
            <v>0</v>
          </cell>
        </row>
        <row r="526">
          <cell r="D526">
            <v>1</v>
          </cell>
          <cell r="F526">
            <v>0</v>
          </cell>
          <cell r="G526">
            <v>0</v>
          </cell>
        </row>
        <row r="528">
          <cell r="A528" t="str">
            <v>1.1.6.2</v>
          </cell>
          <cell r="B528" t="str">
            <v>Losa Maciza</v>
          </cell>
        </row>
        <row r="529">
          <cell r="A529" t="str">
            <v>1.1.6.2.1</v>
          </cell>
          <cell r="B529" t="str">
            <v>Concreto f'c=350 Kg/cm2 C-I - Losa Maciza</v>
          </cell>
          <cell r="C529" t="str">
            <v>m3</v>
          </cell>
          <cell r="D529">
            <v>274.16500000000002</v>
          </cell>
          <cell r="H529">
            <v>0</v>
          </cell>
        </row>
        <row r="530">
          <cell r="B530" t="str">
            <v>Liberación Topográfica</v>
          </cell>
          <cell r="D530">
            <v>0.05</v>
          </cell>
          <cell r="E530">
            <v>0</v>
          </cell>
          <cell r="F530">
            <v>0</v>
          </cell>
          <cell r="G530">
            <v>0</v>
          </cell>
        </row>
        <row r="531">
          <cell r="B531" t="str">
            <v>Vaciado de concreto</v>
          </cell>
          <cell r="D531">
            <v>0.8</v>
          </cell>
          <cell r="E531">
            <v>0</v>
          </cell>
          <cell r="F531">
            <v>0</v>
          </cell>
          <cell r="G531">
            <v>0</v>
          </cell>
        </row>
        <row r="532">
          <cell r="B532" t="str">
            <v>Curado de concreto</v>
          </cell>
          <cell r="D532">
            <v>0.15</v>
          </cell>
          <cell r="E532">
            <v>0</v>
          </cell>
          <cell r="F532">
            <v>0</v>
          </cell>
          <cell r="G532">
            <v>0</v>
          </cell>
        </row>
        <row r="533">
          <cell r="D533">
            <v>1</v>
          </cell>
          <cell r="F533">
            <v>0</v>
          </cell>
          <cell r="G533">
            <v>0</v>
          </cell>
        </row>
        <row r="535">
          <cell r="A535" t="str">
            <v>1.1.6.2.2</v>
          </cell>
          <cell r="B535" t="str">
            <v>Acero de refuerzo</v>
          </cell>
          <cell r="C535" t="str">
            <v>kg</v>
          </cell>
          <cell r="D535">
            <v>25175.5825</v>
          </cell>
          <cell r="H535">
            <v>0</v>
          </cell>
        </row>
        <row r="536">
          <cell r="B536" t="str">
            <v>Habilitacion de Acero de Refuerzo</v>
          </cell>
          <cell r="D536">
            <v>0.86</v>
          </cell>
          <cell r="E536">
            <v>0</v>
          </cell>
          <cell r="F536">
            <v>0</v>
          </cell>
          <cell r="G536">
            <v>0</v>
          </cell>
        </row>
        <row r="537">
          <cell r="B537" t="str">
            <v>Instalacion de Acero de Refuerzo</v>
          </cell>
          <cell r="D537">
            <v>0.14000000000000001</v>
          </cell>
          <cell r="E537">
            <v>0</v>
          </cell>
          <cell r="F537">
            <v>0</v>
          </cell>
          <cell r="G537">
            <v>0</v>
          </cell>
        </row>
        <row r="538">
          <cell r="D538">
            <v>1</v>
          </cell>
          <cell r="F538">
            <v>0</v>
          </cell>
          <cell r="G538">
            <v>0</v>
          </cell>
        </row>
        <row r="540">
          <cell r="A540" t="str">
            <v>1.1.6.2.3</v>
          </cell>
          <cell r="B540" t="str">
            <v>Encofrado - Losa Maciza</v>
          </cell>
          <cell r="C540" t="str">
            <v>m2</v>
          </cell>
          <cell r="D540">
            <v>1523.72</v>
          </cell>
          <cell r="H540">
            <v>0</v>
          </cell>
        </row>
        <row r="541">
          <cell r="B541" t="str">
            <v>Habilitación y Colocación de Encofrado Losa Maciza</v>
          </cell>
          <cell r="D541">
            <v>0.9</v>
          </cell>
          <cell r="E541">
            <v>0</v>
          </cell>
          <cell r="F541">
            <v>0</v>
          </cell>
          <cell r="G541">
            <v>0</v>
          </cell>
        </row>
        <row r="542">
          <cell r="B542" t="str">
            <v>Desencofrado de Losa Maciza</v>
          </cell>
          <cell r="D542">
            <v>0.1</v>
          </cell>
          <cell r="E542">
            <v>0</v>
          </cell>
          <cell r="F542">
            <v>0</v>
          </cell>
          <cell r="G542">
            <v>0</v>
          </cell>
        </row>
        <row r="543">
          <cell r="D543">
            <v>1</v>
          </cell>
          <cell r="F543">
            <v>0</v>
          </cell>
          <cell r="G543">
            <v>0</v>
          </cell>
        </row>
        <row r="545">
          <cell r="A545" t="str">
            <v>1.1.6.3</v>
          </cell>
          <cell r="B545" t="str">
            <v>Vigas - Estructura Principal</v>
          </cell>
        </row>
        <row r="546">
          <cell r="A546" t="str">
            <v>1.1.6.3.1</v>
          </cell>
          <cell r="B546" t="str">
            <v>Concreto f'c=350 Kg/cm2 C-I - Viga Estructura Principal</v>
          </cell>
          <cell r="C546" t="str">
            <v>m3</v>
          </cell>
          <cell r="D546">
            <v>203.3125</v>
          </cell>
          <cell r="H546">
            <v>0</v>
          </cell>
        </row>
        <row r="547">
          <cell r="B547" t="str">
            <v>Liberación Topográfica</v>
          </cell>
          <cell r="D547">
            <v>0.1</v>
          </cell>
          <cell r="E547">
            <v>0</v>
          </cell>
          <cell r="F547">
            <v>0</v>
          </cell>
          <cell r="G547">
            <v>0</v>
          </cell>
        </row>
        <row r="548">
          <cell r="B548" t="str">
            <v>Vaciado de concreto</v>
          </cell>
          <cell r="D548">
            <v>0.88</v>
          </cell>
          <cell r="E548">
            <v>0</v>
          </cell>
          <cell r="F548">
            <v>0</v>
          </cell>
          <cell r="G548">
            <v>0</v>
          </cell>
        </row>
        <row r="549">
          <cell r="B549" t="str">
            <v>Curado de concreto</v>
          </cell>
          <cell r="D549">
            <v>0.02</v>
          </cell>
          <cell r="E549">
            <v>0</v>
          </cell>
          <cell r="F549">
            <v>0</v>
          </cell>
          <cell r="G549">
            <v>0</v>
          </cell>
        </row>
        <row r="550">
          <cell r="D550">
            <v>1</v>
          </cell>
          <cell r="F550">
            <v>0</v>
          </cell>
          <cell r="G550">
            <v>0</v>
          </cell>
        </row>
        <row r="552">
          <cell r="A552" t="str">
            <v>1.1.6.3.2</v>
          </cell>
          <cell r="B552" t="str">
            <v>Acero de refuerzo</v>
          </cell>
          <cell r="C552" t="str">
            <v>kg</v>
          </cell>
          <cell r="D552">
            <v>31460.345000000001</v>
          </cell>
          <cell r="H552">
            <v>0</v>
          </cell>
        </row>
        <row r="553">
          <cell r="B553" t="str">
            <v>Habilitacion de Acero de Refuerzo</v>
          </cell>
          <cell r="D553">
            <v>0.86</v>
          </cell>
          <cell r="E553">
            <v>0</v>
          </cell>
          <cell r="F553">
            <v>0</v>
          </cell>
          <cell r="G553">
            <v>0</v>
          </cell>
        </row>
        <row r="554">
          <cell r="B554" t="str">
            <v>Instalacion de Acero de Refuerzo</v>
          </cell>
          <cell r="D554">
            <v>0.14000000000000001</v>
          </cell>
          <cell r="E554">
            <v>0</v>
          </cell>
          <cell r="F554">
            <v>0</v>
          </cell>
          <cell r="G554">
            <v>0</v>
          </cell>
        </row>
        <row r="555">
          <cell r="D555">
            <v>0.14000000000000001</v>
          </cell>
          <cell r="F555">
            <v>0</v>
          </cell>
          <cell r="G555">
            <v>0</v>
          </cell>
        </row>
        <row r="557">
          <cell r="A557" t="str">
            <v>1.1.6.3.3</v>
          </cell>
          <cell r="B557" t="str">
            <v>Encofrado - Vigas Estructura Principal</v>
          </cell>
          <cell r="C557" t="str">
            <v>m2</v>
          </cell>
          <cell r="D557">
            <v>1105</v>
          </cell>
          <cell r="H557">
            <v>0</v>
          </cell>
        </row>
        <row r="558">
          <cell r="B558" t="str">
            <v>Habilitación y Colocación de Encofrado Vigas Principales</v>
          </cell>
          <cell r="D558">
            <v>0.9</v>
          </cell>
          <cell r="E558">
            <v>0</v>
          </cell>
          <cell r="F558">
            <v>0</v>
          </cell>
          <cell r="G558">
            <v>0</v>
          </cell>
        </row>
        <row r="559">
          <cell r="B559" t="str">
            <v>Desencofrado de Vigas Principales</v>
          </cell>
          <cell r="D559">
            <v>0.1</v>
          </cell>
          <cell r="E559">
            <v>0</v>
          </cell>
          <cell r="F559">
            <v>0</v>
          </cell>
          <cell r="G559">
            <v>0</v>
          </cell>
        </row>
        <row r="560">
          <cell r="D560">
            <v>1</v>
          </cell>
          <cell r="F560">
            <v>0</v>
          </cell>
          <cell r="G560">
            <v>0</v>
          </cell>
        </row>
        <row r="562">
          <cell r="A562" t="str">
            <v>1.1.6.3.4</v>
          </cell>
          <cell r="B562" t="str">
            <v>Escarificado superficial de viga</v>
          </cell>
          <cell r="C562" t="str">
            <v>m2</v>
          </cell>
          <cell r="D562">
            <v>126</v>
          </cell>
          <cell r="H562">
            <v>0</v>
          </cell>
        </row>
        <row r="563">
          <cell r="B563" t="str">
            <v>Escarificado superficial de viga</v>
          </cell>
          <cell r="D563">
            <v>1</v>
          </cell>
          <cell r="E563">
            <v>0</v>
          </cell>
          <cell r="F563">
            <v>0</v>
          </cell>
          <cell r="G563">
            <v>0</v>
          </cell>
        </row>
        <row r="564">
          <cell r="D564">
            <v>1</v>
          </cell>
          <cell r="F564">
            <v>0</v>
          </cell>
          <cell r="G564">
            <v>0</v>
          </cell>
        </row>
        <row r="566">
          <cell r="A566" t="str">
            <v>1.1.6.3.5</v>
          </cell>
          <cell r="B566" t="str">
            <v>Aplicacion de pegamento epoxico</v>
          </cell>
          <cell r="C566" t="str">
            <v>m2</v>
          </cell>
          <cell r="D566">
            <v>126</v>
          </cell>
          <cell r="H566">
            <v>0</v>
          </cell>
        </row>
        <row r="567">
          <cell r="B567" t="str">
            <v>Aplicación de pegamento epoxico</v>
          </cell>
          <cell r="D567">
            <v>1</v>
          </cell>
          <cell r="E567">
            <v>0</v>
          </cell>
          <cell r="F567">
            <v>0</v>
          </cell>
          <cell r="G567">
            <v>0</v>
          </cell>
        </row>
        <row r="568">
          <cell r="D568">
            <v>1</v>
          </cell>
          <cell r="F568">
            <v>0</v>
          </cell>
          <cell r="G568">
            <v>0</v>
          </cell>
        </row>
        <row r="570">
          <cell r="A570" t="str">
            <v>1.1.7</v>
          </cell>
          <cell r="B570" t="str">
            <v>MUROS - 1ER PISO EJE C64 -C70</v>
          </cell>
        </row>
        <row r="571">
          <cell r="A571" t="str">
            <v>1.1.7.1</v>
          </cell>
          <cell r="B571" t="str">
            <v>Bloques concreto 19cm - Relleno completo en alveolo</v>
          </cell>
          <cell r="C571" t="str">
            <v>m2</v>
          </cell>
          <cell r="D571">
            <v>44.831499999999998</v>
          </cell>
          <cell r="H571">
            <v>0</v>
          </cell>
        </row>
        <row r="572">
          <cell r="B572" t="str">
            <v>Suministro de Bloques de concreto 19cm</v>
          </cell>
          <cell r="D572">
            <v>0.16</v>
          </cell>
          <cell r="E572">
            <v>0</v>
          </cell>
          <cell r="F572">
            <v>0</v>
          </cell>
          <cell r="G572">
            <v>0</v>
          </cell>
        </row>
        <row r="573">
          <cell r="B573" t="str">
            <v>Liberacion Topografica</v>
          </cell>
          <cell r="D573">
            <v>0.05</v>
          </cell>
          <cell r="E573">
            <v>0</v>
          </cell>
          <cell r="F573">
            <v>0</v>
          </cell>
          <cell r="G573">
            <v>0</v>
          </cell>
        </row>
        <row r="574">
          <cell r="B574" t="str">
            <v>Instalacion de Bloques</v>
          </cell>
          <cell r="D574">
            <v>0.69</v>
          </cell>
          <cell r="E574">
            <v>0</v>
          </cell>
          <cell r="F574">
            <v>0</v>
          </cell>
          <cell r="G574">
            <v>0</v>
          </cell>
        </row>
        <row r="575">
          <cell r="B575" t="str">
            <v>Vaciado de concreto liquido</v>
          </cell>
          <cell r="D575">
            <v>0.1</v>
          </cell>
          <cell r="E575">
            <v>0</v>
          </cell>
          <cell r="F575">
            <v>0</v>
          </cell>
          <cell r="G575">
            <v>0</v>
          </cell>
        </row>
        <row r="576">
          <cell r="D576">
            <v>0.99999999999999989</v>
          </cell>
          <cell r="F576">
            <v>0</v>
          </cell>
          <cell r="G576">
            <v>0</v>
          </cell>
        </row>
        <row r="578">
          <cell r="A578" t="str">
            <v>1.1.7.2</v>
          </cell>
          <cell r="B578" t="str">
            <v>Bloques concreto 19cm - Relleno parcial cada 40cm en alveolo</v>
          </cell>
          <cell r="C578" t="str">
            <v>m2</v>
          </cell>
          <cell r="D578">
            <v>217.70875000000001</v>
          </cell>
          <cell r="H578">
            <v>0</v>
          </cell>
        </row>
        <row r="579">
          <cell r="B579" t="str">
            <v>Suministro de Bloques de concreto 19cm</v>
          </cell>
          <cell r="D579">
            <v>0.16</v>
          </cell>
          <cell r="E579">
            <v>0</v>
          </cell>
          <cell r="F579">
            <v>0</v>
          </cell>
          <cell r="G579">
            <v>0</v>
          </cell>
        </row>
        <row r="580">
          <cell r="B580" t="str">
            <v>Liberacion Topografica</v>
          </cell>
          <cell r="D580">
            <v>0.05</v>
          </cell>
          <cell r="E580">
            <v>0</v>
          </cell>
          <cell r="F580">
            <v>0</v>
          </cell>
          <cell r="G580">
            <v>0</v>
          </cell>
        </row>
        <row r="581">
          <cell r="B581" t="str">
            <v>Instalacion de Bloques</v>
          </cell>
          <cell r="D581">
            <v>0.69</v>
          </cell>
          <cell r="E581">
            <v>0</v>
          </cell>
          <cell r="F581">
            <v>0</v>
          </cell>
          <cell r="G581">
            <v>0</v>
          </cell>
        </row>
        <row r="582">
          <cell r="B582" t="str">
            <v>Vaciado de concreto liquido</v>
          </cell>
          <cell r="D582">
            <v>0.1</v>
          </cell>
          <cell r="E582">
            <v>0</v>
          </cell>
          <cell r="F582">
            <v>0</v>
          </cell>
          <cell r="G582">
            <v>0</v>
          </cell>
        </row>
        <row r="583">
          <cell r="D583">
            <v>0.99999999999999989</v>
          </cell>
          <cell r="F583">
            <v>0</v>
          </cell>
          <cell r="G583">
            <v>0</v>
          </cell>
        </row>
        <row r="585">
          <cell r="A585" t="str">
            <v>1.1.7.3</v>
          </cell>
          <cell r="B585" t="str">
            <v>Bloques concreto 19cm - Relleno parcial cada 60cm en alveolo</v>
          </cell>
          <cell r="C585" t="str">
            <v>m2</v>
          </cell>
          <cell r="D585">
            <v>261.76149999999996</v>
          </cell>
          <cell r="H585">
            <v>0</v>
          </cell>
        </row>
        <row r="586">
          <cell r="B586" t="str">
            <v>Suministro de Bloques de concreto 19cm</v>
          </cell>
          <cell r="D586">
            <v>0.16</v>
          </cell>
          <cell r="E586">
            <v>0</v>
          </cell>
          <cell r="F586">
            <v>0</v>
          </cell>
          <cell r="G586">
            <v>0</v>
          </cell>
        </row>
        <row r="587">
          <cell r="B587" t="str">
            <v>Liberacion Topografica</v>
          </cell>
          <cell r="D587">
            <v>0.05</v>
          </cell>
          <cell r="E587">
            <v>0</v>
          </cell>
          <cell r="F587">
            <v>0</v>
          </cell>
          <cell r="G587">
            <v>0</v>
          </cell>
        </row>
        <row r="588">
          <cell r="B588" t="str">
            <v>Instalacion de Bloques</v>
          </cell>
          <cell r="D588">
            <v>0.69</v>
          </cell>
          <cell r="E588">
            <v>0</v>
          </cell>
          <cell r="F588">
            <v>0</v>
          </cell>
          <cell r="G588">
            <v>0</v>
          </cell>
        </row>
        <row r="589">
          <cell r="B589" t="str">
            <v>Vaciado de concreto liquido</v>
          </cell>
          <cell r="D589">
            <v>0.1</v>
          </cell>
          <cell r="E589">
            <v>0</v>
          </cell>
          <cell r="F589">
            <v>0</v>
          </cell>
          <cell r="G589">
            <v>0</v>
          </cell>
        </row>
        <row r="590">
          <cell r="D590">
            <v>0.99999999999999989</v>
          </cell>
          <cell r="F590">
            <v>0</v>
          </cell>
          <cell r="G590">
            <v>0</v>
          </cell>
        </row>
        <row r="592">
          <cell r="A592" t="str">
            <v>1.1.7.4</v>
          </cell>
          <cell r="B592" t="str">
            <v>Escalerilla de refuerzo horiz. 4.80 mm diam.</v>
          </cell>
          <cell r="C592" t="str">
            <v>ml</v>
          </cell>
          <cell r="D592">
            <v>1130.25325</v>
          </cell>
          <cell r="H592">
            <v>0</v>
          </cell>
        </row>
        <row r="593">
          <cell r="B593" t="str">
            <v>Habilitacion de Acero de Refuerzo</v>
          </cell>
          <cell r="D593">
            <v>0.86</v>
          </cell>
          <cell r="E593">
            <v>0</v>
          </cell>
          <cell r="F593">
            <v>0</v>
          </cell>
          <cell r="G593">
            <v>0</v>
          </cell>
        </row>
        <row r="594">
          <cell r="B594" t="str">
            <v>Instalacion de Acero de Refuerzo</v>
          </cell>
          <cell r="D594">
            <v>0.14000000000000001</v>
          </cell>
          <cell r="E594">
            <v>0</v>
          </cell>
          <cell r="F594">
            <v>0</v>
          </cell>
          <cell r="G594">
            <v>0</v>
          </cell>
        </row>
        <row r="595">
          <cell r="D595">
            <v>1</v>
          </cell>
          <cell r="F595">
            <v>0</v>
          </cell>
          <cell r="G595">
            <v>0</v>
          </cell>
        </row>
        <row r="597">
          <cell r="A597" t="str">
            <v>1.1.7.5</v>
          </cell>
          <cell r="B597" t="str">
            <v>Angulo 6"x6"x150mmx3/16" A-36 galvanizado</v>
          </cell>
          <cell r="C597" t="str">
            <v>und</v>
          </cell>
          <cell r="D597">
            <v>31.675000000000001</v>
          </cell>
          <cell r="H597">
            <v>0</v>
          </cell>
        </row>
        <row r="598">
          <cell r="B598" t="str">
            <v>Habilitacion de Angulo galvanizado</v>
          </cell>
          <cell r="D598">
            <v>0.35</v>
          </cell>
          <cell r="E598">
            <v>0</v>
          </cell>
          <cell r="F598">
            <v>0</v>
          </cell>
          <cell r="G598">
            <v>0</v>
          </cell>
        </row>
        <row r="599">
          <cell r="B599" t="str">
            <v>Instalacion de Angulo galvanizado</v>
          </cell>
          <cell r="D599">
            <v>0.65</v>
          </cell>
          <cell r="E599">
            <v>0</v>
          </cell>
          <cell r="F599">
            <v>0</v>
          </cell>
          <cell r="G599">
            <v>0</v>
          </cell>
        </row>
        <row r="600">
          <cell r="D600">
            <v>1</v>
          </cell>
          <cell r="F600">
            <v>0</v>
          </cell>
          <cell r="G600">
            <v>0</v>
          </cell>
        </row>
        <row r="602">
          <cell r="A602" t="str">
            <v>1.1.7.6</v>
          </cell>
          <cell r="B602" t="str">
            <v>Angulo 4"x4"x150mmx5/16" A-36 galvanizado</v>
          </cell>
          <cell r="C602" t="str">
            <v>und</v>
          </cell>
          <cell r="D602">
            <v>167.65</v>
          </cell>
          <cell r="H602">
            <v>0</v>
          </cell>
        </row>
        <row r="603">
          <cell r="B603" t="str">
            <v>Habilitacion de Angulo galvanizado</v>
          </cell>
          <cell r="D603">
            <v>0.35</v>
          </cell>
          <cell r="E603">
            <v>0</v>
          </cell>
          <cell r="F603">
            <v>0</v>
          </cell>
          <cell r="G603">
            <v>0</v>
          </cell>
        </row>
        <row r="604">
          <cell r="B604" t="str">
            <v>Instalacion de Angulo galvanizado</v>
          </cell>
          <cell r="D604">
            <v>0.65</v>
          </cell>
          <cell r="E604">
            <v>0</v>
          </cell>
          <cell r="F604">
            <v>0</v>
          </cell>
          <cell r="G604">
            <v>0</v>
          </cell>
        </row>
        <row r="605">
          <cell r="D605">
            <v>1</v>
          </cell>
          <cell r="F605">
            <v>0</v>
          </cell>
          <cell r="G605">
            <v>0</v>
          </cell>
        </row>
        <row r="607">
          <cell r="A607" t="str">
            <v>1.1.7.7</v>
          </cell>
          <cell r="B607" t="str">
            <v>Perno expansion 1/2"x4.1/2" Kwik Bolt 2 Galvanizado o similar</v>
          </cell>
          <cell r="C607" t="str">
            <v>und</v>
          </cell>
          <cell r="D607">
            <v>147.69999999999999</v>
          </cell>
          <cell r="H607">
            <v>0</v>
          </cell>
        </row>
        <row r="608">
          <cell r="B608" t="str">
            <v>Suministro de perno de expansion</v>
          </cell>
          <cell r="D608">
            <v>0.4</v>
          </cell>
          <cell r="E608">
            <v>0</v>
          </cell>
          <cell r="F608">
            <v>0</v>
          </cell>
          <cell r="G608">
            <v>0</v>
          </cell>
        </row>
        <row r="609">
          <cell r="B609" t="str">
            <v>Instalacion de perno de expansion</v>
          </cell>
          <cell r="D609">
            <v>0.6</v>
          </cell>
          <cell r="E609">
            <v>0</v>
          </cell>
          <cell r="F609">
            <v>0</v>
          </cell>
          <cell r="G609">
            <v>0</v>
          </cell>
        </row>
        <row r="610">
          <cell r="D610">
            <v>1</v>
          </cell>
          <cell r="F610">
            <v>0</v>
          </cell>
          <cell r="G610">
            <v>0</v>
          </cell>
        </row>
        <row r="612">
          <cell r="A612" t="str">
            <v>1.1.7.8</v>
          </cell>
          <cell r="B612" t="str">
            <v>Perno expansion 5/8"x4.3/4" Kwik Bolt 2 Galvanizado o similar</v>
          </cell>
          <cell r="C612" t="str">
            <v>und</v>
          </cell>
          <cell r="D612">
            <v>32.024999999999999</v>
          </cell>
          <cell r="H612">
            <v>0</v>
          </cell>
        </row>
        <row r="613">
          <cell r="B613" t="str">
            <v>Suministro de perno de expansion</v>
          </cell>
          <cell r="D613">
            <v>0.4</v>
          </cell>
          <cell r="E613">
            <v>0</v>
          </cell>
          <cell r="F613">
            <v>0</v>
          </cell>
          <cell r="G613">
            <v>0</v>
          </cell>
        </row>
        <row r="614">
          <cell r="B614" t="str">
            <v>Instalacion de perno de expansion</v>
          </cell>
          <cell r="D614">
            <v>0.6</v>
          </cell>
          <cell r="E614">
            <v>0</v>
          </cell>
          <cell r="F614">
            <v>0</v>
          </cell>
          <cell r="G614">
            <v>0</v>
          </cell>
        </row>
        <row r="615">
          <cell r="D615">
            <v>1</v>
          </cell>
          <cell r="F615">
            <v>0</v>
          </cell>
          <cell r="G615">
            <v>0</v>
          </cell>
        </row>
        <row r="617">
          <cell r="A617" t="str">
            <v>1.1.7.9</v>
          </cell>
          <cell r="B617" t="str">
            <v>Sello d/junta c/elastomerico y varilla de respaldo</v>
          </cell>
          <cell r="C617" t="str">
            <v>ml</v>
          </cell>
          <cell r="D617">
            <v>87.893749999999997</v>
          </cell>
          <cell r="H617">
            <v>0</v>
          </cell>
        </row>
        <row r="618">
          <cell r="B618" t="str">
            <v>Suministro del sello elastometrico</v>
          </cell>
          <cell r="D618">
            <v>0.75</v>
          </cell>
          <cell r="E618">
            <v>0</v>
          </cell>
          <cell r="F618">
            <v>0</v>
          </cell>
          <cell r="G618">
            <v>0</v>
          </cell>
        </row>
        <row r="619">
          <cell r="B619" t="str">
            <v>Colocacion de sello elastometrico</v>
          </cell>
          <cell r="D619">
            <v>0.25</v>
          </cell>
          <cell r="E619">
            <v>0</v>
          </cell>
          <cell r="F619">
            <v>0</v>
          </cell>
          <cell r="G619">
            <v>0</v>
          </cell>
        </row>
        <row r="620">
          <cell r="D620">
            <v>1</v>
          </cell>
          <cell r="F620">
            <v>0</v>
          </cell>
          <cell r="G620">
            <v>0</v>
          </cell>
        </row>
        <row r="622">
          <cell r="A622" t="str">
            <v>1.1.7.10</v>
          </cell>
          <cell r="B622" t="str">
            <v>Sello d/junta c/cortafuego y lana mineral</v>
          </cell>
          <cell r="C622" t="str">
            <v>ml</v>
          </cell>
          <cell r="D622">
            <v>145.82049999999998</v>
          </cell>
          <cell r="H622">
            <v>0</v>
          </cell>
        </row>
        <row r="623">
          <cell r="B623" t="str">
            <v>Suministro del sello elastometrico</v>
          </cell>
          <cell r="D623">
            <v>0.75</v>
          </cell>
          <cell r="E623">
            <v>0</v>
          </cell>
          <cell r="F623">
            <v>0</v>
          </cell>
          <cell r="G623">
            <v>0</v>
          </cell>
        </row>
        <row r="624">
          <cell r="B624" t="str">
            <v>Colocacion de sello elastometrico</v>
          </cell>
          <cell r="D624">
            <v>0.25</v>
          </cell>
          <cell r="E624">
            <v>0</v>
          </cell>
          <cell r="F624">
            <v>0</v>
          </cell>
          <cell r="G624">
            <v>0</v>
          </cell>
        </row>
        <row r="625">
          <cell r="D625">
            <v>1</v>
          </cell>
          <cell r="F625">
            <v>0</v>
          </cell>
          <cell r="G625">
            <v>0</v>
          </cell>
        </row>
        <row r="627">
          <cell r="A627" t="str">
            <v>1.1.7.11</v>
          </cell>
          <cell r="B627" t="str">
            <v>Dowell prof. 10cm p/varilla 5/8"</v>
          </cell>
          <cell r="C627" t="str">
            <v>und</v>
          </cell>
          <cell r="D627">
            <v>79.8</v>
          </cell>
          <cell r="H627">
            <v>0</v>
          </cell>
        </row>
        <row r="628">
          <cell r="B628" t="str">
            <v>Dowell prof. 10cm p/varilla 5/8"</v>
          </cell>
          <cell r="D628">
            <v>1</v>
          </cell>
          <cell r="E628">
            <v>0</v>
          </cell>
          <cell r="F628">
            <v>0</v>
          </cell>
          <cell r="G628">
            <v>0</v>
          </cell>
        </row>
        <row r="629">
          <cell r="D629">
            <v>1</v>
          </cell>
          <cell r="F629">
            <v>0</v>
          </cell>
          <cell r="G629">
            <v>0</v>
          </cell>
        </row>
        <row r="631">
          <cell r="A631" t="str">
            <v>1.1.7.12</v>
          </cell>
          <cell r="B631" t="str">
            <v>Angulo 8"x6"x150mmx3/16" A-36 galvanizado</v>
          </cell>
          <cell r="C631" t="str">
            <v>und</v>
          </cell>
          <cell r="D631">
            <v>7.1749999999999998</v>
          </cell>
          <cell r="H631">
            <v>0</v>
          </cell>
        </row>
        <row r="632">
          <cell r="B632" t="str">
            <v>Habilitacion de Angulo galvanizado</v>
          </cell>
          <cell r="D632">
            <v>0.35</v>
          </cell>
          <cell r="E632">
            <v>0</v>
          </cell>
          <cell r="F632">
            <v>0</v>
          </cell>
          <cell r="G632">
            <v>0</v>
          </cell>
        </row>
        <row r="633">
          <cell r="B633" t="str">
            <v>Instalacion de Angulo galvanizado</v>
          </cell>
          <cell r="D633">
            <v>0.65</v>
          </cell>
          <cell r="E633">
            <v>0</v>
          </cell>
          <cell r="F633">
            <v>0</v>
          </cell>
          <cell r="G633">
            <v>0</v>
          </cell>
        </row>
        <row r="634">
          <cell r="D634">
            <v>1</v>
          </cell>
          <cell r="F634">
            <v>0</v>
          </cell>
          <cell r="G634">
            <v>0</v>
          </cell>
        </row>
        <row r="636">
          <cell r="A636" t="str">
            <v>1.1.7.13</v>
          </cell>
          <cell r="B636" t="str">
            <v>Angulo 6"x4"x150mmx3/16" A-36 galvanizado</v>
          </cell>
          <cell r="C636" t="str">
            <v>und</v>
          </cell>
          <cell r="D636">
            <v>7.7</v>
          </cell>
          <cell r="H636">
            <v>0</v>
          </cell>
        </row>
        <row r="637">
          <cell r="B637" t="str">
            <v>Habilitacion de Angulo galvanizado</v>
          </cell>
          <cell r="D637">
            <v>0.35</v>
          </cell>
          <cell r="E637">
            <v>0</v>
          </cell>
          <cell r="F637">
            <v>0</v>
          </cell>
          <cell r="G637">
            <v>0</v>
          </cell>
        </row>
        <row r="638">
          <cell r="B638" t="str">
            <v>Instalacion de Angulo galvanizado</v>
          </cell>
          <cell r="D638">
            <v>0.65</v>
          </cell>
          <cell r="E638">
            <v>0</v>
          </cell>
          <cell r="F638">
            <v>0</v>
          </cell>
          <cell r="G638">
            <v>0</v>
          </cell>
        </row>
        <row r="639">
          <cell r="D639">
            <v>1</v>
          </cell>
          <cell r="F639">
            <v>0</v>
          </cell>
          <cell r="G639">
            <v>0</v>
          </cell>
        </row>
        <row r="641">
          <cell r="A641" t="str">
            <v>1.1.7.14</v>
          </cell>
          <cell r="B641" t="str">
            <v>Platina 100x300x3/8" A-36 galvanizado</v>
          </cell>
          <cell r="C641" t="str">
            <v>und</v>
          </cell>
          <cell r="D641">
            <v>3.15</v>
          </cell>
          <cell r="H641">
            <v>0</v>
          </cell>
        </row>
        <row r="642">
          <cell r="B642" t="str">
            <v>Habilitacion de Platina galvanizada</v>
          </cell>
          <cell r="D642">
            <v>0.35</v>
          </cell>
          <cell r="E642">
            <v>0</v>
          </cell>
          <cell r="F642">
            <v>0</v>
          </cell>
          <cell r="G642">
            <v>0</v>
          </cell>
        </row>
        <row r="643">
          <cell r="B643" t="str">
            <v>Instalacion de Platina galvanizada</v>
          </cell>
          <cell r="D643">
            <v>0.65</v>
          </cell>
          <cell r="E643">
            <v>0</v>
          </cell>
          <cell r="F643">
            <v>0</v>
          </cell>
          <cell r="G643">
            <v>0</v>
          </cell>
        </row>
        <row r="644">
          <cell r="D644">
            <v>1</v>
          </cell>
          <cell r="F644">
            <v>0</v>
          </cell>
          <cell r="G644">
            <v>0</v>
          </cell>
        </row>
        <row r="646">
          <cell r="A646" t="str">
            <v>1.1.8</v>
          </cell>
          <cell r="B646" t="str">
            <v>MUROS - 1ER PISO EJE C56 -C63</v>
          </cell>
        </row>
        <row r="647">
          <cell r="A647" t="str">
            <v>1.1.8.1</v>
          </cell>
          <cell r="B647" t="str">
            <v>Bloques concreto 19cm - Relleno completo en alveolo</v>
          </cell>
          <cell r="C647" t="str">
            <v>m2</v>
          </cell>
          <cell r="D647">
            <v>83.258499999999998</v>
          </cell>
          <cell r="H647">
            <v>0</v>
          </cell>
        </row>
        <row r="648">
          <cell r="B648" t="str">
            <v>Suministro de Bloques de concreto 19cm</v>
          </cell>
          <cell r="D648">
            <v>0.16</v>
          </cell>
          <cell r="E648">
            <v>0</v>
          </cell>
          <cell r="F648">
            <v>0</v>
          </cell>
          <cell r="G648">
            <v>0</v>
          </cell>
        </row>
        <row r="649">
          <cell r="B649" t="str">
            <v>Liberacion Topografica</v>
          </cell>
          <cell r="D649">
            <v>0.05</v>
          </cell>
          <cell r="E649">
            <v>0</v>
          </cell>
          <cell r="F649">
            <v>0</v>
          </cell>
          <cell r="G649">
            <v>0</v>
          </cell>
        </row>
        <row r="650">
          <cell r="B650" t="str">
            <v>Instalacion de Bloques</v>
          </cell>
          <cell r="D650">
            <v>0.69</v>
          </cell>
          <cell r="E650">
            <v>0</v>
          </cell>
          <cell r="F650">
            <v>0</v>
          </cell>
          <cell r="G650">
            <v>0</v>
          </cell>
        </row>
        <row r="651">
          <cell r="B651" t="str">
            <v>Vaciado de concreto liquido</v>
          </cell>
          <cell r="D651">
            <v>0.1</v>
          </cell>
          <cell r="E651">
            <v>0</v>
          </cell>
          <cell r="F651">
            <v>0</v>
          </cell>
          <cell r="G651">
            <v>0</v>
          </cell>
        </row>
        <row r="652">
          <cell r="D652">
            <v>0.99999999999999989</v>
          </cell>
          <cell r="F652">
            <v>0</v>
          </cell>
          <cell r="G652">
            <v>0</v>
          </cell>
        </row>
        <row r="654">
          <cell r="A654" t="str">
            <v>1.1.8.2</v>
          </cell>
          <cell r="B654" t="str">
            <v>Bloques concreto 19cm - Relleno parcial cada 40cm en alveolo</v>
          </cell>
          <cell r="C654" t="str">
            <v>m2</v>
          </cell>
          <cell r="D654">
            <v>404.31625000000003</v>
          </cell>
          <cell r="H654">
            <v>0</v>
          </cell>
        </row>
        <row r="655">
          <cell r="B655" t="str">
            <v>Suministro de Bloques de concreto 19cm</v>
          </cell>
          <cell r="D655">
            <v>0.16</v>
          </cell>
          <cell r="E655">
            <v>0</v>
          </cell>
          <cell r="F655">
            <v>0</v>
          </cell>
          <cell r="G655">
            <v>0</v>
          </cell>
        </row>
        <row r="656">
          <cell r="B656" t="str">
            <v>Liberacion Topografica</v>
          </cell>
          <cell r="D656">
            <v>0.05</v>
          </cell>
          <cell r="E656">
            <v>0</v>
          </cell>
          <cell r="F656">
            <v>0</v>
          </cell>
          <cell r="G656">
            <v>0</v>
          </cell>
        </row>
        <row r="657">
          <cell r="B657" t="str">
            <v>Instalacion de Bloques</v>
          </cell>
          <cell r="D657">
            <v>0.69</v>
          </cell>
          <cell r="E657">
            <v>0</v>
          </cell>
          <cell r="F657">
            <v>0</v>
          </cell>
          <cell r="G657">
            <v>0</v>
          </cell>
        </row>
        <row r="658">
          <cell r="B658" t="str">
            <v>Vaciado de concreto liquido</v>
          </cell>
          <cell r="D658">
            <v>0.1</v>
          </cell>
          <cell r="E658">
            <v>0</v>
          </cell>
          <cell r="F658">
            <v>0</v>
          </cell>
          <cell r="G658">
            <v>0</v>
          </cell>
        </row>
        <row r="659">
          <cell r="D659">
            <v>0.99999999999999989</v>
          </cell>
          <cell r="F659">
            <v>0</v>
          </cell>
          <cell r="G659">
            <v>0</v>
          </cell>
        </row>
        <row r="661">
          <cell r="A661" t="str">
            <v>1.1.8.3</v>
          </cell>
          <cell r="B661" t="str">
            <v>Bloques concreto 19cm - Relleno parcial cada 60cm en alveolo</v>
          </cell>
          <cell r="C661" t="str">
            <v>m2</v>
          </cell>
          <cell r="D661">
            <v>486.12850000000003</v>
          </cell>
          <cell r="H661">
            <v>0</v>
          </cell>
        </row>
        <row r="662">
          <cell r="B662" t="str">
            <v>Suministro de Bloques de concreto 19cm</v>
          </cell>
          <cell r="D662">
            <v>0.16</v>
          </cell>
          <cell r="E662">
            <v>0</v>
          </cell>
          <cell r="F662">
            <v>0</v>
          </cell>
          <cell r="G662">
            <v>0</v>
          </cell>
        </row>
        <row r="663">
          <cell r="B663" t="str">
            <v>Liberacion Topografica</v>
          </cell>
          <cell r="D663">
            <v>0.05</v>
          </cell>
          <cell r="E663">
            <v>0</v>
          </cell>
          <cell r="F663">
            <v>0</v>
          </cell>
          <cell r="G663">
            <v>0</v>
          </cell>
        </row>
        <row r="664">
          <cell r="B664" t="str">
            <v>Instalacion de Bloques</v>
          </cell>
          <cell r="D664">
            <v>0.69</v>
          </cell>
          <cell r="E664">
            <v>0</v>
          </cell>
          <cell r="F664">
            <v>0</v>
          </cell>
          <cell r="G664">
            <v>0</v>
          </cell>
        </row>
        <row r="665">
          <cell r="B665" t="str">
            <v>Vaciado de concreto liquido</v>
          </cell>
          <cell r="D665">
            <v>0.1</v>
          </cell>
          <cell r="E665">
            <v>0</v>
          </cell>
          <cell r="F665">
            <v>0</v>
          </cell>
          <cell r="G665">
            <v>0</v>
          </cell>
        </row>
        <row r="666">
          <cell r="D666">
            <v>0.99999999999999989</v>
          </cell>
          <cell r="F666">
            <v>0</v>
          </cell>
          <cell r="G666">
            <v>0</v>
          </cell>
        </row>
        <row r="668">
          <cell r="A668" t="str">
            <v>1.1.8.4</v>
          </cell>
          <cell r="B668" t="str">
            <v>Escalerilla de refuerzo horiz. 4.80 mm diam.</v>
          </cell>
          <cell r="C668" t="str">
            <v>ml</v>
          </cell>
          <cell r="D668">
            <v>2099.0417500000003</v>
          </cell>
          <cell r="H668">
            <v>0</v>
          </cell>
        </row>
        <row r="669">
          <cell r="B669" t="str">
            <v>Habilitacion de Acero de Refuerzo</v>
          </cell>
          <cell r="D669">
            <v>0.86</v>
          </cell>
          <cell r="E669">
            <v>0</v>
          </cell>
          <cell r="F669">
            <v>0</v>
          </cell>
          <cell r="G669">
            <v>0</v>
          </cell>
        </row>
        <row r="670">
          <cell r="B670" t="str">
            <v>Instalacion de Acero de Refuerzo</v>
          </cell>
          <cell r="D670">
            <v>0.14000000000000001</v>
          </cell>
          <cell r="E670">
            <v>0</v>
          </cell>
          <cell r="F670">
            <v>0</v>
          </cell>
          <cell r="G670">
            <v>0</v>
          </cell>
        </row>
        <row r="671">
          <cell r="D671">
            <v>1</v>
          </cell>
          <cell r="F671">
            <v>0</v>
          </cell>
          <cell r="G671">
            <v>0</v>
          </cell>
        </row>
        <row r="673">
          <cell r="A673" t="str">
            <v>1.1.8.5</v>
          </cell>
          <cell r="B673" t="str">
            <v>Angulo 6"x6"x150mmx3/16" A-36 galvanizado</v>
          </cell>
          <cell r="C673" t="str">
            <v>und</v>
          </cell>
          <cell r="D673">
            <v>58.825000000000003</v>
          </cell>
          <cell r="H673">
            <v>0</v>
          </cell>
        </row>
        <row r="674">
          <cell r="B674" t="str">
            <v>Habilitacion de Angulo galvanizado</v>
          </cell>
          <cell r="D674">
            <v>0.35</v>
          </cell>
          <cell r="E674">
            <v>0</v>
          </cell>
          <cell r="F674">
            <v>0</v>
          </cell>
          <cell r="G674">
            <v>0</v>
          </cell>
        </row>
        <row r="675">
          <cell r="B675" t="str">
            <v>Instalacion de Angulo galvanizado</v>
          </cell>
          <cell r="D675">
            <v>0.65</v>
          </cell>
          <cell r="E675">
            <v>0</v>
          </cell>
          <cell r="F675">
            <v>0</v>
          </cell>
          <cell r="G675">
            <v>0</v>
          </cell>
        </row>
        <row r="676">
          <cell r="D676">
            <v>0.65</v>
          </cell>
          <cell r="F676">
            <v>0</v>
          </cell>
          <cell r="G676">
            <v>0</v>
          </cell>
        </row>
        <row r="678">
          <cell r="A678" t="str">
            <v>1.1.8.6</v>
          </cell>
          <cell r="B678" t="str">
            <v>Angulo 4"x4"x150mmx5/16" A-36 galvanizado</v>
          </cell>
          <cell r="C678" t="str">
            <v>und</v>
          </cell>
          <cell r="D678">
            <v>311.35000000000002</v>
          </cell>
          <cell r="H678">
            <v>0</v>
          </cell>
        </row>
        <row r="679">
          <cell r="B679" t="str">
            <v>Habilitacion de Angulo galvanizado</v>
          </cell>
          <cell r="D679">
            <v>0.35</v>
          </cell>
          <cell r="E679">
            <v>0</v>
          </cell>
          <cell r="F679">
            <v>0</v>
          </cell>
          <cell r="G679">
            <v>0</v>
          </cell>
        </row>
        <row r="680">
          <cell r="B680" t="str">
            <v>Instalacion de Angulo galvanizado</v>
          </cell>
          <cell r="D680">
            <v>0.65</v>
          </cell>
          <cell r="E680">
            <v>0</v>
          </cell>
          <cell r="F680">
            <v>0</v>
          </cell>
          <cell r="G680">
            <v>0</v>
          </cell>
        </row>
        <row r="681">
          <cell r="D681">
            <v>0.65</v>
          </cell>
          <cell r="F681">
            <v>0</v>
          </cell>
          <cell r="G681">
            <v>0</v>
          </cell>
        </row>
        <row r="683">
          <cell r="A683" t="str">
            <v>1.1.8.7</v>
          </cell>
          <cell r="B683" t="str">
            <v>Perno expansion 1/2"x4.1/2" Kwik Bolt 2 Galvanizado o similar</v>
          </cell>
          <cell r="C683" t="str">
            <v>und</v>
          </cell>
          <cell r="D683">
            <v>274.3</v>
          </cell>
          <cell r="H683">
            <v>0</v>
          </cell>
        </row>
        <row r="684">
          <cell r="B684" t="str">
            <v>Suministro de perno de expansion</v>
          </cell>
          <cell r="D684">
            <v>0.4</v>
          </cell>
          <cell r="E684">
            <v>0</v>
          </cell>
          <cell r="F684">
            <v>0</v>
          </cell>
          <cell r="G684">
            <v>0</v>
          </cell>
        </row>
        <row r="685">
          <cell r="B685" t="str">
            <v>Instalacion de perno de expansion</v>
          </cell>
          <cell r="D685">
            <v>0.6</v>
          </cell>
          <cell r="E685">
            <v>0</v>
          </cell>
          <cell r="F685">
            <v>0</v>
          </cell>
          <cell r="G685">
            <v>0</v>
          </cell>
        </row>
        <row r="686">
          <cell r="D686">
            <v>1</v>
          </cell>
          <cell r="F686">
            <v>0</v>
          </cell>
          <cell r="G686">
            <v>0</v>
          </cell>
        </row>
        <row r="688">
          <cell r="A688" t="str">
            <v>1.1.8.8</v>
          </cell>
          <cell r="B688" t="str">
            <v>Perno expansion 5/8"x4.3/4" Kwik Bolt 2 Galvanizado o similar</v>
          </cell>
          <cell r="C688" t="str">
            <v>und</v>
          </cell>
          <cell r="D688">
            <v>59.475000000000001</v>
          </cell>
          <cell r="H688">
            <v>0</v>
          </cell>
        </row>
        <row r="689">
          <cell r="B689" t="str">
            <v>Suministro de perno de expansion</v>
          </cell>
          <cell r="D689">
            <v>0.4</v>
          </cell>
          <cell r="E689">
            <v>0</v>
          </cell>
          <cell r="F689">
            <v>0</v>
          </cell>
          <cell r="G689">
            <v>0</v>
          </cell>
        </row>
        <row r="690">
          <cell r="B690" t="str">
            <v>Instalacion de perno de expansion</v>
          </cell>
          <cell r="D690">
            <v>0.6</v>
          </cell>
          <cell r="E690">
            <v>0</v>
          </cell>
          <cell r="F690">
            <v>0</v>
          </cell>
          <cell r="G690">
            <v>0</v>
          </cell>
        </row>
        <row r="691">
          <cell r="D691">
            <v>1</v>
          </cell>
          <cell r="F691">
            <v>0</v>
          </cell>
          <cell r="G691">
            <v>0</v>
          </cell>
        </row>
        <row r="693">
          <cell r="A693" t="str">
            <v>1.1.8.9</v>
          </cell>
          <cell r="B693" t="str">
            <v>Sello d/junta c/elastomerico y varilla de respaldo</v>
          </cell>
          <cell r="C693" t="str">
            <v>ml</v>
          </cell>
          <cell r="D693">
            <v>163.23124999999999</v>
          </cell>
          <cell r="H693">
            <v>0</v>
          </cell>
        </row>
        <row r="694">
          <cell r="B694" t="str">
            <v>Suministro del sello elastometrico</v>
          </cell>
          <cell r="D694">
            <v>0.75</v>
          </cell>
          <cell r="E694">
            <v>0</v>
          </cell>
          <cell r="F694">
            <v>0</v>
          </cell>
          <cell r="G694">
            <v>0</v>
          </cell>
        </row>
        <row r="695">
          <cell r="B695" t="str">
            <v>Colocacion de sello elastometrico</v>
          </cell>
          <cell r="D695">
            <v>0.25</v>
          </cell>
          <cell r="E695">
            <v>0</v>
          </cell>
          <cell r="F695">
            <v>0</v>
          </cell>
          <cell r="G695">
            <v>0</v>
          </cell>
        </row>
        <row r="696">
          <cell r="D696">
            <v>1</v>
          </cell>
          <cell r="F696">
            <v>0</v>
          </cell>
          <cell r="G696">
            <v>0</v>
          </cell>
        </row>
        <row r="698">
          <cell r="A698" t="str">
            <v>1.1.8.10</v>
          </cell>
          <cell r="B698" t="str">
            <v>Sello d/junta c/cortafuego y lana mineral</v>
          </cell>
          <cell r="C698" t="str">
            <v>ml</v>
          </cell>
          <cell r="D698">
            <v>270.80950000000001</v>
          </cell>
          <cell r="H698">
            <v>0</v>
          </cell>
        </row>
        <row r="699">
          <cell r="B699" t="str">
            <v>Suministro del sello elastometrico</v>
          </cell>
          <cell r="D699">
            <v>0.75</v>
          </cell>
          <cell r="E699">
            <v>0</v>
          </cell>
          <cell r="F699">
            <v>0</v>
          </cell>
          <cell r="G699">
            <v>0</v>
          </cell>
        </row>
        <row r="700">
          <cell r="B700" t="str">
            <v>Colocacion de sello elastometrico</v>
          </cell>
          <cell r="D700">
            <v>0.25</v>
          </cell>
          <cell r="E700">
            <v>0</v>
          </cell>
          <cell r="F700">
            <v>0</v>
          </cell>
          <cell r="G700">
            <v>0</v>
          </cell>
        </row>
        <row r="701">
          <cell r="D701">
            <v>1</v>
          </cell>
          <cell r="F701">
            <v>0</v>
          </cell>
          <cell r="G701">
            <v>0</v>
          </cell>
        </row>
        <row r="703">
          <cell r="A703" t="str">
            <v>1.1.8.11</v>
          </cell>
          <cell r="B703" t="str">
            <v>Dowell prof. 10cm p/varilla 5/8"</v>
          </cell>
          <cell r="C703" t="str">
            <v>und</v>
          </cell>
          <cell r="D703">
            <v>148.19999999999999</v>
          </cell>
          <cell r="H703">
            <v>0</v>
          </cell>
        </row>
        <row r="704">
          <cell r="B704" t="str">
            <v>Dowell prof. 10cm p/varilla 5/8"</v>
          </cell>
          <cell r="D704">
            <v>1</v>
          </cell>
          <cell r="E704">
            <v>0</v>
          </cell>
          <cell r="F704">
            <v>0</v>
          </cell>
          <cell r="G704">
            <v>0</v>
          </cell>
        </row>
        <row r="705">
          <cell r="D705">
            <v>1</v>
          </cell>
          <cell r="F705">
            <v>0</v>
          </cell>
          <cell r="G705">
            <v>0</v>
          </cell>
        </row>
        <row r="707">
          <cell r="A707" t="str">
            <v>1.1.8.12</v>
          </cell>
          <cell r="B707" t="str">
            <v>Angulo 8"x6"x150mmx3/16" A-36 galvanizado</v>
          </cell>
          <cell r="C707" t="str">
            <v>und</v>
          </cell>
          <cell r="D707">
            <v>13.324999999999999</v>
          </cell>
          <cell r="H707">
            <v>0</v>
          </cell>
        </row>
        <row r="708">
          <cell r="B708" t="str">
            <v>Habilitacion de Angulo galvanizado</v>
          </cell>
          <cell r="D708">
            <v>0.35</v>
          </cell>
          <cell r="E708">
            <v>0</v>
          </cell>
          <cell r="F708">
            <v>0</v>
          </cell>
          <cell r="G708">
            <v>0</v>
          </cell>
        </row>
        <row r="709">
          <cell r="B709" t="str">
            <v>Instalacion de Angulo galvanizado</v>
          </cell>
          <cell r="D709">
            <v>0.65</v>
          </cell>
          <cell r="E709">
            <v>0</v>
          </cell>
          <cell r="F709">
            <v>0</v>
          </cell>
          <cell r="G709">
            <v>0</v>
          </cell>
        </row>
        <row r="710">
          <cell r="D710">
            <v>1</v>
          </cell>
          <cell r="F710">
            <v>0</v>
          </cell>
          <cell r="G710">
            <v>0</v>
          </cell>
        </row>
        <row r="712">
          <cell r="A712" t="str">
            <v>1.1.8.13</v>
          </cell>
          <cell r="B712" t="str">
            <v>Angulo 6"x4"x150mmx3/16" A-36 galvanizado</v>
          </cell>
          <cell r="C712" t="str">
            <v>und</v>
          </cell>
          <cell r="D712">
            <v>14.3</v>
          </cell>
          <cell r="H712">
            <v>0</v>
          </cell>
        </row>
        <row r="713">
          <cell r="B713" t="str">
            <v>Habilitacion de Angulo galvanizado</v>
          </cell>
          <cell r="D713">
            <v>0.35</v>
          </cell>
          <cell r="E713">
            <v>0</v>
          </cell>
          <cell r="F713">
            <v>0</v>
          </cell>
          <cell r="G713">
            <v>0</v>
          </cell>
        </row>
        <row r="714">
          <cell r="B714" t="str">
            <v>Instalacion de Angulo galvanizado</v>
          </cell>
          <cell r="D714">
            <v>0.65</v>
          </cell>
          <cell r="E714">
            <v>0</v>
          </cell>
          <cell r="F714">
            <v>0</v>
          </cell>
          <cell r="G714">
            <v>0</v>
          </cell>
        </row>
        <row r="715">
          <cell r="D715">
            <v>1</v>
          </cell>
          <cell r="F715">
            <v>0</v>
          </cell>
          <cell r="G715">
            <v>0</v>
          </cell>
        </row>
        <row r="717">
          <cell r="A717" t="str">
            <v>1.1.8.14</v>
          </cell>
          <cell r="B717" t="str">
            <v>Platina 100x300x3/8" A-36 galvanizado</v>
          </cell>
          <cell r="C717" t="str">
            <v>und</v>
          </cell>
          <cell r="D717">
            <v>5.85</v>
          </cell>
          <cell r="H717">
            <v>0</v>
          </cell>
        </row>
        <row r="718">
          <cell r="B718" t="str">
            <v>Habilitacion de Platina galvanizada</v>
          </cell>
          <cell r="D718">
            <v>0.35</v>
          </cell>
          <cell r="E718">
            <v>0</v>
          </cell>
          <cell r="F718">
            <v>0</v>
          </cell>
          <cell r="G718">
            <v>0</v>
          </cell>
        </row>
        <row r="719">
          <cell r="B719" t="str">
            <v>Instalacion de Platina galvanizada</v>
          </cell>
          <cell r="D719">
            <v>0.65</v>
          </cell>
          <cell r="E719">
            <v>0</v>
          </cell>
          <cell r="F719">
            <v>0</v>
          </cell>
          <cell r="G719">
            <v>0</v>
          </cell>
        </row>
        <row r="720">
          <cell r="D720">
            <v>1</v>
          </cell>
          <cell r="F720">
            <v>0</v>
          </cell>
          <cell r="G720">
            <v>0</v>
          </cell>
        </row>
        <row r="722">
          <cell r="A722" t="str">
            <v>1.1.9</v>
          </cell>
          <cell r="B722" t="str">
            <v>MUROS - 2DO PISO EJE C64 -C70</v>
          </cell>
        </row>
        <row r="723">
          <cell r="A723" t="str">
            <v>1.1.9.1</v>
          </cell>
          <cell r="B723" t="str">
            <v>Bloques concreto 19cm - Relleno completo en alveolo</v>
          </cell>
          <cell r="C723" t="str">
            <v>m2</v>
          </cell>
          <cell r="D723">
            <v>76.853999999999999</v>
          </cell>
          <cell r="H723">
            <v>0</v>
          </cell>
        </row>
        <row r="724">
          <cell r="B724" t="str">
            <v>Suministro de Bloques de concreto 19cm</v>
          </cell>
          <cell r="D724">
            <v>0.16</v>
          </cell>
          <cell r="E724">
            <v>0</v>
          </cell>
          <cell r="F724">
            <v>0</v>
          </cell>
          <cell r="G724">
            <v>0</v>
          </cell>
        </row>
        <row r="725">
          <cell r="B725" t="str">
            <v>Liberacion Topografica</v>
          </cell>
          <cell r="D725">
            <v>0.05</v>
          </cell>
          <cell r="E725">
            <v>0</v>
          </cell>
          <cell r="F725">
            <v>0</v>
          </cell>
          <cell r="G725">
            <v>0</v>
          </cell>
        </row>
        <row r="726">
          <cell r="B726" t="str">
            <v>Instalacion de Bloques</v>
          </cell>
          <cell r="D726">
            <v>0.69</v>
          </cell>
          <cell r="E726">
            <v>0</v>
          </cell>
          <cell r="F726">
            <v>0</v>
          </cell>
          <cell r="G726">
            <v>0</v>
          </cell>
        </row>
        <row r="727">
          <cell r="B727" t="str">
            <v>Vaciado de concreto liquido</v>
          </cell>
          <cell r="D727">
            <v>0.1</v>
          </cell>
          <cell r="E727">
            <v>0</v>
          </cell>
          <cell r="F727">
            <v>0</v>
          </cell>
          <cell r="G727">
            <v>0</v>
          </cell>
        </row>
        <row r="728">
          <cell r="D728">
            <v>0.99999999999999989</v>
          </cell>
          <cell r="F728">
            <v>0</v>
          </cell>
          <cell r="G728">
            <v>0</v>
          </cell>
        </row>
        <row r="730">
          <cell r="A730" t="str">
            <v>1.1.9.2</v>
          </cell>
          <cell r="B730" t="str">
            <v>Bloques concreto 19cm - Relleno parcial cada 40cm en alveolo</v>
          </cell>
          <cell r="C730" t="str">
            <v>m2</v>
          </cell>
          <cell r="D730">
            <v>373.21499999999997</v>
          </cell>
          <cell r="H730">
            <v>0</v>
          </cell>
        </row>
        <row r="731">
          <cell r="B731" t="str">
            <v>Suministro de Bloques de concreto 19cm</v>
          </cell>
          <cell r="D731">
            <v>0.16</v>
          </cell>
          <cell r="E731">
            <v>0</v>
          </cell>
          <cell r="F731">
            <v>0</v>
          </cell>
          <cell r="G731">
            <v>0</v>
          </cell>
        </row>
        <row r="732">
          <cell r="B732" t="str">
            <v>Liberacion Topografica</v>
          </cell>
          <cell r="D732">
            <v>0.05</v>
          </cell>
          <cell r="E732">
            <v>0</v>
          </cell>
          <cell r="F732">
            <v>0</v>
          </cell>
          <cell r="G732">
            <v>0</v>
          </cell>
        </row>
        <row r="733">
          <cell r="B733" t="str">
            <v>Instalacion de Bloques</v>
          </cell>
          <cell r="D733">
            <v>0.69</v>
          </cell>
          <cell r="E733">
            <v>0</v>
          </cell>
          <cell r="F733">
            <v>0</v>
          </cell>
          <cell r="G733">
            <v>0</v>
          </cell>
        </row>
        <row r="734">
          <cell r="B734" t="str">
            <v>Vaciado de concreto liquido</v>
          </cell>
          <cell r="D734">
            <v>0.1</v>
          </cell>
          <cell r="E734">
            <v>0</v>
          </cell>
          <cell r="F734">
            <v>0</v>
          </cell>
          <cell r="G734">
            <v>0</v>
          </cell>
        </row>
        <row r="735">
          <cell r="D735">
            <v>0.99999999999999989</v>
          </cell>
          <cell r="F735">
            <v>0</v>
          </cell>
          <cell r="G735">
            <v>0</v>
          </cell>
        </row>
        <row r="737">
          <cell r="A737" t="str">
            <v>1.1.9.3</v>
          </cell>
          <cell r="B737" t="str">
            <v>Bloques concreto 19cm - Relleno parcial cada 60cm en alveolo</v>
          </cell>
          <cell r="C737" t="str">
            <v>m2</v>
          </cell>
          <cell r="D737">
            <v>448.73399999999998</v>
          </cell>
          <cell r="H737">
            <v>0</v>
          </cell>
        </row>
        <row r="738">
          <cell r="B738" t="str">
            <v>Suministro de Bloques de concreto 19cm</v>
          </cell>
          <cell r="D738">
            <v>0.16</v>
          </cell>
          <cell r="E738">
            <v>0</v>
          </cell>
          <cell r="F738">
            <v>0</v>
          </cell>
          <cell r="G738">
            <v>0</v>
          </cell>
        </row>
        <row r="739">
          <cell r="B739" t="str">
            <v>Liberacion Topografica</v>
          </cell>
          <cell r="D739">
            <v>0.05</v>
          </cell>
          <cell r="E739">
            <v>0</v>
          </cell>
          <cell r="F739">
            <v>0</v>
          </cell>
          <cell r="G739">
            <v>0</v>
          </cell>
        </row>
        <row r="740">
          <cell r="B740" t="str">
            <v>Instalacion de Bloques</v>
          </cell>
          <cell r="D740">
            <v>0.69</v>
          </cell>
          <cell r="E740">
            <v>0</v>
          </cell>
          <cell r="F740">
            <v>0</v>
          </cell>
          <cell r="G740">
            <v>0</v>
          </cell>
        </row>
        <row r="741">
          <cell r="B741" t="str">
            <v>Vaciado de concreto liquido</v>
          </cell>
          <cell r="D741">
            <v>0.1</v>
          </cell>
          <cell r="E741">
            <v>0</v>
          </cell>
          <cell r="F741">
            <v>0</v>
          </cell>
          <cell r="G741">
            <v>0</v>
          </cell>
        </row>
        <row r="742">
          <cell r="D742">
            <v>0.99999999999999989</v>
          </cell>
          <cell r="F742">
            <v>0</v>
          </cell>
          <cell r="G742">
            <v>0</v>
          </cell>
        </row>
        <row r="744">
          <cell r="A744" t="str">
            <v>1.1.9.4</v>
          </cell>
          <cell r="B744" t="str">
            <v>Escalerilla de refuerzo horiz. 4.80 mm diam.</v>
          </cell>
          <cell r="C744" t="str">
            <v>ml</v>
          </cell>
          <cell r="D744">
            <v>1937.577</v>
          </cell>
          <cell r="H744">
            <v>0</v>
          </cell>
        </row>
        <row r="745">
          <cell r="B745" t="str">
            <v>Habilitacion de Acero de Refuerzo</v>
          </cell>
          <cell r="D745">
            <v>0.86</v>
          </cell>
          <cell r="E745">
            <v>0</v>
          </cell>
          <cell r="F745">
            <v>0</v>
          </cell>
          <cell r="G745">
            <v>0</v>
          </cell>
        </row>
        <row r="746">
          <cell r="B746" t="str">
            <v>Instalacion de Acero de Refuerzo</v>
          </cell>
          <cell r="D746">
            <v>0.14000000000000001</v>
          </cell>
          <cell r="E746">
            <v>0</v>
          </cell>
          <cell r="F746">
            <v>0</v>
          </cell>
          <cell r="G746">
            <v>0</v>
          </cell>
        </row>
        <row r="747">
          <cell r="D747">
            <v>1</v>
          </cell>
          <cell r="F747">
            <v>0</v>
          </cell>
          <cell r="G747">
            <v>0</v>
          </cell>
        </row>
        <row r="749">
          <cell r="A749" t="str">
            <v>1.1.9.5</v>
          </cell>
          <cell r="B749" t="str">
            <v>Angulo 6"x6"x150mmx3/16" A-36 galvanizado</v>
          </cell>
          <cell r="C749" t="str">
            <v>und</v>
          </cell>
          <cell r="D749">
            <v>54.3</v>
          </cell>
          <cell r="H749">
            <v>0</v>
          </cell>
        </row>
        <row r="750">
          <cell r="B750" t="str">
            <v>Habilitacion de Angulo galvanizado</v>
          </cell>
          <cell r="D750">
            <v>0.35</v>
          </cell>
          <cell r="E750">
            <v>0</v>
          </cell>
          <cell r="F750">
            <v>0</v>
          </cell>
          <cell r="G750">
            <v>0</v>
          </cell>
        </row>
        <row r="751">
          <cell r="B751" t="str">
            <v>Instalacion de Angulo galvanizado</v>
          </cell>
          <cell r="D751">
            <v>0.65</v>
          </cell>
          <cell r="E751">
            <v>0</v>
          </cell>
          <cell r="F751">
            <v>0</v>
          </cell>
          <cell r="G751">
            <v>0</v>
          </cell>
        </row>
        <row r="752">
          <cell r="D752">
            <v>0.65</v>
          </cell>
          <cell r="F752">
            <v>0</v>
          </cell>
          <cell r="G752">
            <v>0</v>
          </cell>
        </row>
        <row r="754">
          <cell r="A754" t="str">
            <v>1.1.9.6</v>
          </cell>
          <cell r="B754" t="str">
            <v>Angulo 4"x4"x150mmx5/16" A-36 galvanizado</v>
          </cell>
          <cell r="C754" t="str">
            <v>und</v>
          </cell>
          <cell r="D754">
            <v>287.39999999999998</v>
          </cell>
          <cell r="H754">
            <v>0</v>
          </cell>
        </row>
        <row r="755">
          <cell r="B755" t="str">
            <v>Habilitacion de Angulo galvanizado</v>
          </cell>
          <cell r="D755">
            <v>0.35</v>
          </cell>
          <cell r="E755">
            <v>0</v>
          </cell>
          <cell r="F755">
            <v>0</v>
          </cell>
          <cell r="G755">
            <v>0</v>
          </cell>
        </row>
        <row r="756">
          <cell r="B756" t="str">
            <v>Instalacion de Angulo galvanizado</v>
          </cell>
          <cell r="D756">
            <v>0.65</v>
          </cell>
          <cell r="E756">
            <v>0</v>
          </cell>
          <cell r="F756">
            <v>0</v>
          </cell>
          <cell r="G756">
            <v>0</v>
          </cell>
        </row>
        <row r="757">
          <cell r="D757">
            <v>0.65</v>
          </cell>
          <cell r="F757">
            <v>0</v>
          </cell>
          <cell r="G757">
            <v>0</v>
          </cell>
        </row>
        <row r="759">
          <cell r="A759" t="str">
            <v>1.1.9.7</v>
          </cell>
          <cell r="B759" t="str">
            <v>Perno expansion 1/2"x4.1/2" Kwik Bolt 2 Galvanizado o similar</v>
          </cell>
          <cell r="C759" t="str">
            <v>und</v>
          </cell>
          <cell r="D759">
            <v>253.2</v>
          </cell>
          <cell r="H759">
            <v>0</v>
          </cell>
        </row>
        <row r="760">
          <cell r="B760" t="str">
            <v>Suministro de perno de expansion</v>
          </cell>
          <cell r="D760">
            <v>0.4</v>
          </cell>
          <cell r="E760">
            <v>0</v>
          </cell>
          <cell r="F760">
            <v>0</v>
          </cell>
          <cell r="G760">
            <v>0</v>
          </cell>
        </row>
        <row r="761">
          <cell r="B761" t="str">
            <v>Instalacion de perno de expansion</v>
          </cell>
          <cell r="D761">
            <v>0.6</v>
          </cell>
          <cell r="E761">
            <v>0</v>
          </cell>
          <cell r="F761">
            <v>0</v>
          </cell>
          <cell r="G761">
            <v>0</v>
          </cell>
        </row>
        <row r="762">
          <cell r="D762">
            <v>1</v>
          </cell>
          <cell r="F762">
            <v>0</v>
          </cell>
          <cell r="G762">
            <v>0</v>
          </cell>
        </row>
        <row r="764">
          <cell r="A764" t="str">
            <v>1.1.9.8</v>
          </cell>
          <cell r="B764" t="str">
            <v>Perno expansion 5/8"x4.3/4" Kwik Bolt 2 Galvanizado o similar</v>
          </cell>
          <cell r="C764" t="str">
            <v>und</v>
          </cell>
          <cell r="D764">
            <v>54.9</v>
          </cell>
          <cell r="H764">
            <v>0</v>
          </cell>
        </row>
        <row r="765">
          <cell r="B765" t="str">
            <v>Suministro de perno de expansion</v>
          </cell>
          <cell r="D765">
            <v>0.4</v>
          </cell>
          <cell r="E765">
            <v>0</v>
          </cell>
          <cell r="F765">
            <v>0</v>
          </cell>
          <cell r="G765">
            <v>0</v>
          </cell>
        </row>
        <row r="766">
          <cell r="B766" t="str">
            <v>Instalacion de perno de expansion</v>
          </cell>
          <cell r="D766">
            <v>0.6</v>
          </cell>
          <cell r="E766">
            <v>0</v>
          </cell>
          <cell r="F766">
            <v>0</v>
          </cell>
          <cell r="G766">
            <v>0</v>
          </cell>
        </row>
        <row r="767">
          <cell r="D767">
            <v>1</v>
          </cell>
          <cell r="F767">
            <v>0</v>
          </cell>
          <cell r="G767">
            <v>0</v>
          </cell>
        </row>
        <row r="769">
          <cell r="A769" t="str">
            <v>1.1.9.9</v>
          </cell>
          <cell r="B769" t="str">
            <v>Sello d/junta c/elastomerico y varilla de respaldo</v>
          </cell>
          <cell r="C769" t="str">
            <v>ml</v>
          </cell>
          <cell r="D769">
            <v>150.67500000000001</v>
          </cell>
          <cell r="H769">
            <v>0</v>
          </cell>
        </row>
        <row r="770">
          <cell r="B770" t="str">
            <v>Suministro del sello elastometrico</v>
          </cell>
          <cell r="D770">
            <v>0.75</v>
          </cell>
          <cell r="E770">
            <v>0</v>
          </cell>
          <cell r="F770">
            <v>0</v>
          </cell>
          <cell r="G770">
            <v>0</v>
          </cell>
        </row>
        <row r="771">
          <cell r="B771" t="str">
            <v>Colocacion de sello elastometrico</v>
          </cell>
          <cell r="D771">
            <v>0.25</v>
          </cell>
          <cell r="E771">
            <v>0</v>
          </cell>
          <cell r="F771">
            <v>0</v>
          </cell>
          <cell r="G771">
            <v>0</v>
          </cell>
        </row>
        <row r="772">
          <cell r="D772">
            <v>1</v>
          </cell>
          <cell r="F772">
            <v>0</v>
          </cell>
          <cell r="G772">
            <v>0</v>
          </cell>
        </row>
        <row r="774">
          <cell r="A774" t="str">
            <v>1.1.9.10</v>
          </cell>
          <cell r="B774" t="str">
            <v>Sello d/junta c/cortafuego y lana mineral</v>
          </cell>
          <cell r="C774" t="str">
            <v>ml</v>
          </cell>
          <cell r="D774">
            <v>249.97799999999998</v>
          </cell>
          <cell r="H774">
            <v>0</v>
          </cell>
        </row>
        <row r="775">
          <cell r="B775" t="str">
            <v>Suministro del sello elastometrico</v>
          </cell>
          <cell r="D775">
            <v>0.75</v>
          </cell>
          <cell r="E775">
            <v>0</v>
          </cell>
          <cell r="F775">
            <v>0</v>
          </cell>
          <cell r="G775">
            <v>0</v>
          </cell>
        </row>
        <row r="776">
          <cell r="B776" t="str">
            <v>Colocacion de sello elastometrico</v>
          </cell>
          <cell r="D776">
            <v>0.25</v>
          </cell>
          <cell r="E776">
            <v>0</v>
          </cell>
          <cell r="F776">
            <v>0</v>
          </cell>
          <cell r="G776">
            <v>0</v>
          </cell>
        </row>
        <row r="777">
          <cell r="D777">
            <v>1</v>
          </cell>
          <cell r="F777">
            <v>0</v>
          </cell>
          <cell r="G777">
            <v>0</v>
          </cell>
        </row>
        <row r="779">
          <cell r="A779" t="str">
            <v>1.1.9.11</v>
          </cell>
          <cell r="B779" t="str">
            <v>Dowell prof. 10cm p/varilla 5/8"</v>
          </cell>
          <cell r="C779" t="str">
            <v>und</v>
          </cell>
          <cell r="D779">
            <v>136.80000000000001</v>
          </cell>
          <cell r="H779">
            <v>0</v>
          </cell>
        </row>
        <row r="780">
          <cell r="B780" t="str">
            <v>Dowell prof. 10cm p/varilla 5/8"</v>
          </cell>
          <cell r="D780">
            <v>1</v>
          </cell>
          <cell r="E780">
            <v>0</v>
          </cell>
          <cell r="F780">
            <v>0</v>
          </cell>
          <cell r="G780">
            <v>0</v>
          </cell>
        </row>
        <row r="781">
          <cell r="D781">
            <v>1</v>
          </cell>
          <cell r="F781">
            <v>0</v>
          </cell>
          <cell r="G781">
            <v>0</v>
          </cell>
        </row>
        <row r="783">
          <cell r="A783" t="str">
            <v>1.1.9.12</v>
          </cell>
          <cell r="B783" t="str">
            <v>Angulo 8"x6"x150mmx3/16" A-36 galvanizado</v>
          </cell>
          <cell r="C783" t="str">
            <v>und</v>
          </cell>
          <cell r="D783">
            <v>12.3</v>
          </cell>
          <cell r="H783">
            <v>0</v>
          </cell>
        </row>
        <row r="784">
          <cell r="B784" t="str">
            <v>Habilitacion de Angulo galvanizado</v>
          </cell>
          <cell r="D784">
            <v>0.35</v>
          </cell>
          <cell r="E784">
            <v>0</v>
          </cell>
          <cell r="F784">
            <v>0</v>
          </cell>
          <cell r="G784">
            <v>0</v>
          </cell>
        </row>
        <row r="785">
          <cell r="B785" t="str">
            <v>Instalacion de Angulo galvanizado</v>
          </cell>
          <cell r="D785">
            <v>0.65</v>
          </cell>
          <cell r="E785">
            <v>0</v>
          </cell>
          <cell r="F785">
            <v>0</v>
          </cell>
          <cell r="G785">
            <v>0</v>
          </cell>
        </row>
        <row r="786">
          <cell r="D786">
            <v>1</v>
          </cell>
          <cell r="F786">
            <v>0</v>
          </cell>
          <cell r="G786">
            <v>0</v>
          </cell>
        </row>
        <row r="788">
          <cell r="A788" t="str">
            <v>1.1.9.13</v>
          </cell>
          <cell r="B788" t="str">
            <v>Angulo 6"x4"x150mmx3/16" A-36 galvanizado</v>
          </cell>
          <cell r="C788" t="str">
            <v>und</v>
          </cell>
          <cell r="D788">
            <v>13.2</v>
          </cell>
          <cell r="H788">
            <v>0</v>
          </cell>
        </row>
        <row r="789">
          <cell r="B789" t="str">
            <v>Habilitacion de Angulo galvanizado</v>
          </cell>
          <cell r="D789">
            <v>0.35</v>
          </cell>
          <cell r="E789">
            <v>0</v>
          </cell>
          <cell r="F789">
            <v>0</v>
          </cell>
          <cell r="G789">
            <v>0</v>
          </cell>
        </row>
        <row r="790">
          <cell r="B790" t="str">
            <v>Instalacion de Angulo galvanizado</v>
          </cell>
          <cell r="D790">
            <v>0.65</v>
          </cell>
          <cell r="E790">
            <v>0</v>
          </cell>
          <cell r="F790">
            <v>0</v>
          </cell>
          <cell r="G790">
            <v>0</v>
          </cell>
        </row>
        <row r="791">
          <cell r="D791">
            <v>1</v>
          </cell>
          <cell r="F791">
            <v>0</v>
          </cell>
          <cell r="G791">
            <v>0</v>
          </cell>
        </row>
        <row r="793">
          <cell r="A793" t="str">
            <v>1.1.9.14</v>
          </cell>
          <cell r="B793" t="str">
            <v>Platina 100x300x3/8" A-36 galvanizado</v>
          </cell>
          <cell r="C793" t="str">
            <v>und</v>
          </cell>
          <cell r="D793">
            <v>5.4</v>
          </cell>
          <cell r="H793">
            <v>0</v>
          </cell>
        </row>
        <row r="794">
          <cell r="B794" t="str">
            <v>Habilitacion de Platina galvanizada</v>
          </cell>
          <cell r="D794">
            <v>0.35</v>
          </cell>
          <cell r="E794">
            <v>0</v>
          </cell>
          <cell r="F794">
            <v>0</v>
          </cell>
          <cell r="G794">
            <v>0</v>
          </cell>
        </row>
        <row r="795">
          <cell r="B795" t="str">
            <v>Instalacion de Platina galvanizada</v>
          </cell>
          <cell r="D795">
            <v>0.65</v>
          </cell>
          <cell r="E795">
            <v>0</v>
          </cell>
          <cell r="F795">
            <v>0</v>
          </cell>
          <cell r="G795">
            <v>0</v>
          </cell>
        </row>
        <row r="796">
          <cell r="D796">
            <v>1</v>
          </cell>
          <cell r="F796">
            <v>0</v>
          </cell>
          <cell r="G796">
            <v>0</v>
          </cell>
        </row>
        <row r="798">
          <cell r="A798" t="str">
            <v>1.1.10</v>
          </cell>
          <cell r="B798" t="str">
            <v>MUROS - 2DO PISO EJE C56 -C63</v>
          </cell>
        </row>
        <row r="799">
          <cell r="A799" t="str">
            <v>1.1.10.1</v>
          </cell>
          <cell r="B799" t="str">
            <v>Bloques concreto 19cm - Relleno completo en alveolo</v>
          </cell>
          <cell r="C799" t="str">
            <v>m2</v>
          </cell>
          <cell r="D799">
            <v>51.236000000000004</v>
          </cell>
          <cell r="H799">
            <v>0</v>
          </cell>
        </row>
        <row r="800">
          <cell r="B800" t="str">
            <v>Suministro de Bloques de concreto 19cm</v>
          </cell>
          <cell r="D800">
            <v>0.16</v>
          </cell>
          <cell r="E800">
            <v>0</v>
          </cell>
          <cell r="F800">
            <v>0</v>
          </cell>
          <cell r="G800">
            <v>0</v>
          </cell>
        </row>
        <row r="801">
          <cell r="B801" t="str">
            <v>Liberacion Topografica</v>
          </cell>
          <cell r="D801">
            <v>0.05</v>
          </cell>
          <cell r="E801">
            <v>0</v>
          </cell>
          <cell r="F801">
            <v>0</v>
          </cell>
          <cell r="G801">
            <v>0</v>
          </cell>
        </row>
        <row r="802">
          <cell r="B802" t="str">
            <v>Instalacion de Bloques</v>
          </cell>
          <cell r="D802">
            <v>0.69</v>
          </cell>
          <cell r="E802">
            <v>0</v>
          </cell>
          <cell r="F802">
            <v>0</v>
          </cell>
          <cell r="G802">
            <v>0</v>
          </cell>
        </row>
        <row r="803">
          <cell r="B803" t="str">
            <v>Vaciado de concreto liquido</v>
          </cell>
          <cell r="D803">
            <v>0.1</v>
          </cell>
          <cell r="E803">
            <v>0</v>
          </cell>
          <cell r="F803">
            <v>0</v>
          </cell>
          <cell r="G803">
            <v>0</v>
          </cell>
        </row>
        <row r="804">
          <cell r="D804">
            <v>0.99999999999999989</v>
          </cell>
          <cell r="F804">
            <v>0</v>
          </cell>
          <cell r="G804">
            <v>0</v>
          </cell>
        </row>
        <row r="806">
          <cell r="A806" t="str">
            <v>1.1.10.2</v>
          </cell>
          <cell r="B806" t="str">
            <v>Bloques concreto 19cm - Relleno parcial cada 40cm en alveolo</v>
          </cell>
          <cell r="C806" t="str">
            <v>m2</v>
          </cell>
          <cell r="D806">
            <v>248.81</v>
          </cell>
          <cell r="H806">
            <v>0</v>
          </cell>
        </row>
        <row r="807">
          <cell r="B807" t="str">
            <v>Suministro de Bloques de concreto 19cm</v>
          </cell>
          <cell r="D807">
            <v>0.16</v>
          </cell>
          <cell r="E807">
            <v>0</v>
          </cell>
          <cell r="F807">
            <v>0</v>
          </cell>
          <cell r="G807">
            <v>0</v>
          </cell>
        </row>
        <row r="808">
          <cell r="B808" t="str">
            <v>Liberacion Topografica</v>
          </cell>
          <cell r="D808">
            <v>0.05</v>
          </cell>
          <cell r="E808">
            <v>0</v>
          </cell>
          <cell r="F808">
            <v>0</v>
          </cell>
          <cell r="G808">
            <v>0</v>
          </cell>
        </row>
        <row r="809">
          <cell r="B809" t="str">
            <v>Instalacion de Bloques</v>
          </cell>
          <cell r="D809">
            <v>0.69</v>
          </cell>
          <cell r="E809">
            <v>0</v>
          </cell>
          <cell r="F809">
            <v>0</v>
          </cell>
          <cell r="G809">
            <v>0</v>
          </cell>
        </row>
        <row r="810">
          <cell r="B810" t="str">
            <v>Vaciado de concreto liquido</v>
          </cell>
          <cell r="D810">
            <v>0.1</v>
          </cell>
          <cell r="E810">
            <v>0</v>
          </cell>
          <cell r="F810">
            <v>0</v>
          </cell>
          <cell r="G810">
            <v>0</v>
          </cell>
        </row>
        <row r="811">
          <cell r="D811">
            <v>0.99999999999999989</v>
          </cell>
          <cell r="F811">
            <v>0</v>
          </cell>
          <cell r="G811">
            <v>0</v>
          </cell>
        </row>
        <row r="813">
          <cell r="A813" t="str">
            <v>1.1.10.3</v>
          </cell>
          <cell r="B813" t="str">
            <v>Bloques concreto 19cm - Relleno parcial cada 60cm en alveolo</v>
          </cell>
          <cell r="C813" t="str">
            <v>m2</v>
          </cell>
          <cell r="D813">
            <v>299.15600000000001</v>
          </cell>
          <cell r="H813">
            <v>0</v>
          </cell>
        </row>
        <row r="814">
          <cell r="B814" t="str">
            <v>Suministro de Bloques de concreto 19cm</v>
          </cell>
          <cell r="D814">
            <v>0.16</v>
          </cell>
          <cell r="E814">
            <v>0</v>
          </cell>
          <cell r="F814">
            <v>0</v>
          </cell>
          <cell r="G814">
            <v>0</v>
          </cell>
        </row>
        <row r="815">
          <cell r="B815" t="str">
            <v>Liberacion Topografica</v>
          </cell>
          <cell r="D815">
            <v>0.05</v>
          </cell>
          <cell r="E815">
            <v>0</v>
          </cell>
          <cell r="F815">
            <v>0</v>
          </cell>
          <cell r="G815">
            <v>0</v>
          </cell>
        </row>
        <row r="816">
          <cell r="B816" t="str">
            <v>Instalacion de Bloques</v>
          </cell>
          <cell r="D816">
            <v>0.69</v>
          </cell>
          <cell r="E816">
            <v>0</v>
          </cell>
          <cell r="F816">
            <v>0</v>
          </cell>
          <cell r="G816">
            <v>0</v>
          </cell>
        </row>
        <row r="817">
          <cell r="B817" t="str">
            <v>Vaciado de concreto liquido</v>
          </cell>
          <cell r="D817">
            <v>0.1</v>
          </cell>
          <cell r="E817">
            <v>0</v>
          </cell>
          <cell r="F817">
            <v>0</v>
          </cell>
          <cell r="G817">
            <v>0</v>
          </cell>
        </row>
        <row r="818">
          <cell r="D818">
            <v>0.99999999999999989</v>
          </cell>
          <cell r="F818">
            <v>0</v>
          </cell>
          <cell r="G818">
            <v>0</v>
          </cell>
        </row>
        <row r="820">
          <cell r="A820" t="str">
            <v>1.1.10.4</v>
          </cell>
          <cell r="B820" t="str">
            <v>Escalerilla de refuerzo horiz. 4.80 mm diam.</v>
          </cell>
          <cell r="C820" t="str">
            <v>ml</v>
          </cell>
          <cell r="D820">
            <v>1291.7180000000001</v>
          </cell>
          <cell r="H820">
            <v>0</v>
          </cell>
        </row>
        <row r="821">
          <cell r="B821" t="str">
            <v>Habilitacion de Acero de Refuerzo</v>
          </cell>
          <cell r="D821">
            <v>0.86</v>
          </cell>
          <cell r="E821">
            <v>0</v>
          </cell>
          <cell r="F821">
            <v>0</v>
          </cell>
          <cell r="G821">
            <v>0</v>
          </cell>
        </row>
        <row r="822">
          <cell r="B822" t="str">
            <v>Instalacion de Acero de Refuerzo</v>
          </cell>
          <cell r="D822">
            <v>0.14000000000000001</v>
          </cell>
          <cell r="E822">
            <v>0</v>
          </cell>
          <cell r="F822">
            <v>0</v>
          </cell>
          <cell r="G822">
            <v>0</v>
          </cell>
        </row>
        <row r="823">
          <cell r="D823">
            <v>1</v>
          </cell>
          <cell r="F823">
            <v>0</v>
          </cell>
          <cell r="G823">
            <v>0</v>
          </cell>
        </row>
        <row r="825">
          <cell r="A825" t="str">
            <v>1.1.10.5</v>
          </cell>
          <cell r="B825" t="str">
            <v>Angulo 6"x6"x150mmx3/16" A-36 galvanizado</v>
          </cell>
          <cell r="C825" t="str">
            <v>und</v>
          </cell>
          <cell r="D825">
            <v>36.200000000000003</v>
          </cell>
          <cell r="H825">
            <v>0</v>
          </cell>
        </row>
        <row r="826">
          <cell r="B826" t="str">
            <v>Habilitacion de Angulo galvanizado</v>
          </cell>
          <cell r="D826">
            <v>0.35</v>
          </cell>
          <cell r="E826">
            <v>0</v>
          </cell>
          <cell r="F826">
            <v>0</v>
          </cell>
          <cell r="G826">
            <v>0</v>
          </cell>
        </row>
        <row r="827">
          <cell r="B827" t="str">
            <v>Instalacion de Angulo galvanizado</v>
          </cell>
          <cell r="D827">
            <v>0.65</v>
          </cell>
          <cell r="E827">
            <v>0</v>
          </cell>
          <cell r="F827">
            <v>0</v>
          </cell>
          <cell r="G827">
            <v>0</v>
          </cell>
        </row>
        <row r="828">
          <cell r="D828">
            <v>0.65</v>
          </cell>
          <cell r="F828">
            <v>0</v>
          </cell>
          <cell r="G828">
            <v>0</v>
          </cell>
        </row>
        <row r="830">
          <cell r="A830" t="str">
            <v>1.1.10.6</v>
          </cell>
          <cell r="B830" t="str">
            <v>Angulo 4"x4"x150mmx5/16" A-36 galvanizado</v>
          </cell>
          <cell r="C830" t="str">
            <v>und</v>
          </cell>
          <cell r="D830">
            <v>191.6</v>
          </cell>
          <cell r="H830">
            <v>0</v>
          </cell>
        </row>
        <row r="831">
          <cell r="B831" t="str">
            <v>Habilitacion de Angulo galvanizado</v>
          </cell>
          <cell r="D831">
            <v>0.35</v>
          </cell>
          <cell r="E831">
            <v>0</v>
          </cell>
          <cell r="F831">
            <v>0</v>
          </cell>
          <cell r="G831">
            <v>0</v>
          </cell>
        </row>
        <row r="832">
          <cell r="B832" t="str">
            <v>Instalacion de Angulo galvanizado</v>
          </cell>
          <cell r="D832">
            <v>0.65</v>
          </cell>
          <cell r="E832">
            <v>0</v>
          </cell>
          <cell r="F832">
            <v>0</v>
          </cell>
          <cell r="G832">
            <v>0</v>
          </cell>
        </row>
        <row r="833">
          <cell r="D833">
            <v>0.65</v>
          </cell>
          <cell r="F833">
            <v>0</v>
          </cell>
          <cell r="G833">
            <v>0</v>
          </cell>
        </row>
        <row r="835">
          <cell r="A835" t="str">
            <v>1.1.10.7</v>
          </cell>
          <cell r="B835" t="str">
            <v>Perno expansion 1/2"x4.1/2" Kwik Bolt 2 Galvanizado o similar</v>
          </cell>
          <cell r="C835" t="str">
            <v>und</v>
          </cell>
          <cell r="D835">
            <v>168.8</v>
          </cell>
          <cell r="H835">
            <v>0</v>
          </cell>
        </row>
        <row r="836">
          <cell r="B836" t="str">
            <v>Suministro de perno de expansion</v>
          </cell>
          <cell r="D836">
            <v>0.4</v>
          </cell>
          <cell r="E836">
            <v>0</v>
          </cell>
          <cell r="F836">
            <v>0</v>
          </cell>
          <cell r="G836">
            <v>0</v>
          </cell>
        </row>
        <row r="837">
          <cell r="B837" t="str">
            <v>Instalacion de perno de expansion</v>
          </cell>
          <cell r="D837">
            <v>0.6</v>
          </cell>
          <cell r="E837">
            <v>0</v>
          </cell>
          <cell r="F837">
            <v>0</v>
          </cell>
          <cell r="G837">
            <v>0</v>
          </cell>
        </row>
        <row r="838">
          <cell r="D838">
            <v>1</v>
          </cell>
          <cell r="F838">
            <v>0</v>
          </cell>
          <cell r="G838">
            <v>0</v>
          </cell>
        </row>
        <row r="840">
          <cell r="A840" t="str">
            <v>1.1.10.8</v>
          </cell>
          <cell r="B840" t="str">
            <v>Perno expansion 5/8"x4.3/4" Kwik Bolt 2 Galvanizado o similar</v>
          </cell>
          <cell r="C840" t="str">
            <v>und</v>
          </cell>
          <cell r="D840">
            <v>36.6</v>
          </cell>
          <cell r="H840">
            <v>0</v>
          </cell>
        </row>
        <row r="841">
          <cell r="B841" t="str">
            <v>Suministro de perno de expansion</v>
          </cell>
          <cell r="D841">
            <v>0.4</v>
          </cell>
          <cell r="E841">
            <v>0</v>
          </cell>
          <cell r="F841">
            <v>0</v>
          </cell>
          <cell r="G841">
            <v>0</v>
          </cell>
        </row>
        <row r="842">
          <cell r="B842" t="str">
            <v>Instalacion de perno de expansion</v>
          </cell>
          <cell r="D842">
            <v>0.6</v>
          </cell>
          <cell r="E842">
            <v>0</v>
          </cell>
          <cell r="F842">
            <v>0</v>
          </cell>
          <cell r="G842">
            <v>0</v>
          </cell>
        </row>
        <row r="843">
          <cell r="D843">
            <v>1</v>
          </cell>
          <cell r="F843">
            <v>0</v>
          </cell>
          <cell r="G843">
            <v>0</v>
          </cell>
        </row>
        <row r="845">
          <cell r="A845" t="str">
            <v>1.1.10.9</v>
          </cell>
          <cell r="B845" t="str">
            <v>Sello d/junta c/elastomerico y varilla de respaldo</v>
          </cell>
          <cell r="C845" t="str">
            <v>ml</v>
          </cell>
          <cell r="D845">
            <v>100.45</v>
          </cell>
          <cell r="H845">
            <v>0</v>
          </cell>
        </row>
        <row r="846">
          <cell r="B846" t="str">
            <v>Suministro del sello elastometrico</v>
          </cell>
          <cell r="D846">
            <v>0.75</v>
          </cell>
          <cell r="E846">
            <v>0</v>
          </cell>
          <cell r="F846">
            <v>0</v>
          </cell>
          <cell r="G846">
            <v>0</v>
          </cell>
        </row>
        <row r="847">
          <cell r="B847" t="str">
            <v>Colocacion de sello elastometrico</v>
          </cell>
          <cell r="D847">
            <v>0.25</v>
          </cell>
          <cell r="E847">
            <v>0</v>
          </cell>
          <cell r="F847">
            <v>0</v>
          </cell>
          <cell r="G847">
            <v>0</v>
          </cell>
        </row>
        <row r="848">
          <cell r="D848">
            <v>1</v>
          </cell>
          <cell r="F848">
            <v>0</v>
          </cell>
          <cell r="G848">
            <v>0</v>
          </cell>
        </row>
        <row r="850">
          <cell r="A850" t="str">
            <v>1.1.10.10</v>
          </cell>
          <cell r="B850" t="str">
            <v>Sello d/junta c/cortafuego y lana mineral</v>
          </cell>
          <cell r="C850" t="str">
            <v>ml</v>
          </cell>
          <cell r="D850">
            <v>166.65200000000002</v>
          </cell>
          <cell r="H850">
            <v>0</v>
          </cell>
        </row>
        <row r="851">
          <cell r="B851" t="str">
            <v>Suministro del sello elastometrico</v>
          </cell>
          <cell r="D851">
            <v>0.75</v>
          </cell>
          <cell r="E851">
            <v>0</v>
          </cell>
          <cell r="F851">
            <v>0</v>
          </cell>
          <cell r="G851">
            <v>0</v>
          </cell>
        </row>
        <row r="852">
          <cell r="B852" t="str">
            <v>Colocacion de sello elastometrico</v>
          </cell>
          <cell r="D852">
            <v>0.25</v>
          </cell>
          <cell r="E852">
            <v>0</v>
          </cell>
          <cell r="F852">
            <v>0</v>
          </cell>
          <cell r="G852">
            <v>0</v>
          </cell>
        </row>
        <row r="853">
          <cell r="D853">
            <v>1</v>
          </cell>
          <cell r="F853">
            <v>0</v>
          </cell>
          <cell r="G853">
            <v>0</v>
          </cell>
        </row>
        <row r="855">
          <cell r="A855" t="str">
            <v>1.1.10.11</v>
          </cell>
          <cell r="B855" t="str">
            <v>Dowell prof. 10cm p/varilla 5/8"</v>
          </cell>
          <cell r="C855" t="str">
            <v>und</v>
          </cell>
          <cell r="D855">
            <v>91.2</v>
          </cell>
          <cell r="H855">
            <v>0</v>
          </cell>
        </row>
        <row r="856">
          <cell r="B856" t="str">
            <v>Dowell prof. 10cm p/varilla 5/8"</v>
          </cell>
          <cell r="D856">
            <v>1</v>
          </cell>
          <cell r="E856">
            <v>0</v>
          </cell>
          <cell r="F856">
            <v>0</v>
          </cell>
          <cell r="G856">
            <v>0</v>
          </cell>
        </row>
        <row r="857">
          <cell r="D857">
            <v>1</v>
          </cell>
          <cell r="F857">
            <v>0</v>
          </cell>
          <cell r="G857">
            <v>0</v>
          </cell>
        </row>
        <row r="859">
          <cell r="A859" t="str">
            <v>1.1.10.12</v>
          </cell>
          <cell r="B859" t="str">
            <v>Angulo 8"x6"x150mmx3/16" A-36 galvanizado</v>
          </cell>
          <cell r="C859" t="str">
            <v>und</v>
          </cell>
          <cell r="D859">
            <v>8.1999999999999993</v>
          </cell>
          <cell r="H859">
            <v>0</v>
          </cell>
        </row>
        <row r="860">
          <cell r="B860" t="str">
            <v>Habilitacion de Angulo galvanizado</v>
          </cell>
          <cell r="D860">
            <v>0.35</v>
          </cell>
          <cell r="E860">
            <v>0</v>
          </cell>
          <cell r="F860">
            <v>0</v>
          </cell>
          <cell r="G860">
            <v>0</v>
          </cell>
        </row>
        <row r="861">
          <cell r="B861" t="str">
            <v>Instalacion de Angulo galvanizado</v>
          </cell>
          <cell r="D861">
            <v>0.65</v>
          </cell>
          <cell r="E861">
            <v>0</v>
          </cell>
          <cell r="F861">
            <v>0</v>
          </cell>
          <cell r="G861">
            <v>0</v>
          </cell>
        </row>
        <row r="862">
          <cell r="D862">
            <v>1</v>
          </cell>
          <cell r="F862">
            <v>0</v>
          </cell>
          <cell r="G862">
            <v>0</v>
          </cell>
        </row>
        <row r="864">
          <cell r="A864" t="str">
            <v>1.1.10.13</v>
          </cell>
          <cell r="B864" t="str">
            <v>Angulo 6"x4"x150mmx3/16" A-36 galvanizado</v>
          </cell>
          <cell r="C864" t="str">
            <v>und</v>
          </cell>
          <cell r="D864">
            <v>8.8000000000000007</v>
          </cell>
          <cell r="H864">
            <v>0</v>
          </cell>
        </row>
        <row r="865">
          <cell r="B865" t="str">
            <v>Habilitacion de Angulo galvanizado</v>
          </cell>
          <cell r="D865">
            <v>0.35</v>
          </cell>
          <cell r="E865">
            <v>0</v>
          </cell>
          <cell r="F865">
            <v>0</v>
          </cell>
          <cell r="G865">
            <v>0</v>
          </cell>
        </row>
        <row r="866">
          <cell r="B866" t="str">
            <v>Instalacion de Angulo galvanizado</v>
          </cell>
          <cell r="D866">
            <v>0.65</v>
          </cell>
          <cell r="E866">
            <v>0</v>
          </cell>
          <cell r="F866">
            <v>0</v>
          </cell>
          <cell r="G866">
            <v>0</v>
          </cell>
        </row>
        <row r="867">
          <cell r="D867">
            <v>1</v>
          </cell>
          <cell r="F867">
            <v>0</v>
          </cell>
          <cell r="G867">
            <v>0</v>
          </cell>
        </row>
        <row r="869">
          <cell r="A869" t="str">
            <v>1.1.10.14</v>
          </cell>
          <cell r="B869" t="str">
            <v>Platina 100x300x3/8" A-36 galvanizado</v>
          </cell>
          <cell r="C869" t="str">
            <v>und</v>
          </cell>
          <cell r="D869">
            <v>3.6</v>
          </cell>
          <cell r="H869">
            <v>0</v>
          </cell>
        </row>
        <row r="870">
          <cell r="B870" t="str">
            <v>Habilitacion de Platina galvanizada</v>
          </cell>
          <cell r="D870">
            <v>0.35</v>
          </cell>
          <cell r="E870">
            <v>0</v>
          </cell>
          <cell r="F870">
            <v>0</v>
          </cell>
          <cell r="G870">
            <v>0</v>
          </cell>
        </row>
        <row r="871">
          <cell r="B871" t="str">
            <v>Instalacion de Platina galvanizada</v>
          </cell>
          <cell r="D871">
            <v>0.65</v>
          </cell>
          <cell r="E871">
            <v>0</v>
          </cell>
          <cell r="F871">
            <v>0</v>
          </cell>
          <cell r="G871">
            <v>0</v>
          </cell>
        </row>
        <row r="872">
          <cell r="D872">
            <v>1</v>
          </cell>
          <cell r="F872">
            <v>0</v>
          </cell>
          <cell r="G872">
            <v>0</v>
          </cell>
        </row>
        <row r="874">
          <cell r="A874" t="str">
            <v>1.1.11</v>
          </cell>
          <cell r="B874" t="str">
            <v>ESPIGON SUR - SMOKING BAR</v>
          </cell>
        </row>
        <row r="875">
          <cell r="A875" t="str">
            <v>1.1.11.1</v>
          </cell>
          <cell r="B875" t="str">
            <v>TRANSPORTE HORIZONTAL Y VERTICAL</v>
          </cell>
        </row>
        <row r="876">
          <cell r="A876" t="str">
            <v>1.1.11.1.1</v>
          </cell>
          <cell r="B876" t="str">
            <v>Transporte Horizontal y Vertical</v>
          </cell>
          <cell r="C876" t="str">
            <v>glb</v>
          </cell>
          <cell r="D876">
            <v>1</v>
          </cell>
          <cell r="H876">
            <v>0</v>
          </cell>
        </row>
        <row r="877">
          <cell r="B877" t="str">
            <v>Grua y otros</v>
          </cell>
          <cell r="D877">
            <v>0.7</v>
          </cell>
          <cell r="E877">
            <v>0</v>
          </cell>
          <cell r="F877">
            <v>0</v>
          </cell>
          <cell r="G877">
            <v>0</v>
          </cell>
        </row>
        <row r="878">
          <cell r="B878" t="str">
            <v>Operación y mantenimiento</v>
          </cell>
          <cell r="D878">
            <v>0.3</v>
          </cell>
          <cell r="E878">
            <v>0</v>
          </cell>
          <cell r="F878">
            <v>0</v>
          </cell>
          <cell r="G878">
            <v>0</v>
          </cell>
        </row>
        <row r="879">
          <cell r="D879">
            <v>1</v>
          </cell>
          <cell r="F879">
            <v>0</v>
          </cell>
          <cell r="G879">
            <v>0</v>
          </cell>
        </row>
        <row r="881">
          <cell r="A881" t="str">
            <v>1.1.11.2</v>
          </cell>
          <cell r="B881" t="str">
            <v>OBRAS PRELIMINARES, DEMOLICIONES Y DESMONTAJES</v>
          </cell>
        </row>
        <row r="882">
          <cell r="A882" t="str">
            <v>1.1.11.2.1</v>
          </cell>
          <cell r="B882" t="str">
            <v>Trazo y replanteo</v>
          </cell>
          <cell r="C882" t="str">
            <v>m2</v>
          </cell>
          <cell r="D882">
            <v>162.13999999999999</v>
          </cell>
          <cell r="H882">
            <v>0</v>
          </cell>
        </row>
        <row r="883">
          <cell r="B883" t="str">
            <v xml:space="preserve">  Replanteo de acuerdo a Plano</v>
          </cell>
          <cell r="D883">
            <v>0.13</v>
          </cell>
          <cell r="E883">
            <v>0</v>
          </cell>
          <cell r="F883">
            <v>0</v>
          </cell>
          <cell r="G883">
            <v>0</v>
          </cell>
        </row>
        <row r="884">
          <cell r="B884" t="str">
            <v xml:space="preserve">  Trazo y colocacion de estacas</v>
          </cell>
          <cell r="D884">
            <v>0.25</v>
          </cell>
          <cell r="E884">
            <v>0</v>
          </cell>
          <cell r="F884">
            <v>0</v>
          </cell>
          <cell r="G884">
            <v>0</v>
          </cell>
        </row>
        <row r="885">
          <cell r="B885" t="str">
            <v xml:space="preserve">  Trazado permanente en obra</v>
          </cell>
          <cell r="D885">
            <v>0.62</v>
          </cell>
          <cell r="E885">
            <v>0</v>
          </cell>
          <cell r="F885">
            <v>0</v>
          </cell>
          <cell r="G885">
            <v>0</v>
          </cell>
        </row>
        <row r="886">
          <cell r="D886">
            <v>1</v>
          </cell>
          <cell r="F886">
            <v>0</v>
          </cell>
          <cell r="G886">
            <v>0</v>
          </cell>
        </row>
        <row r="888">
          <cell r="A888" t="str">
            <v>1.1.11.2.2</v>
          </cell>
          <cell r="B888" t="str">
            <v>Protección de instalaciones existentes</v>
          </cell>
          <cell r="C888" t="str">
            <v>glb</v>
          </cell>
          <cell r="D888">
            <v>1</v>
          </cell>
          <cell r="H888">
            <v>0</v>
          </cell>
        </row>
        <row r="889">
          <cell r="B889" t="str">
            <v>Suministro de material de proteccion</v>
          </cell>
          <cell r="D889">
            <v>0.45</v>
          </cell>
          <cell r="E889">
            <v>0</v>
          </cell>
          <cell r="F889">
            <v>0</v>
          </cell>
          <cell r="G889">
            <v>0</v>
          </cell>
        </row>
        <row r="890">
          <cell r="B890" t="str">
            <v>Colocacion de proteccion</v>
          </cell>
          <cell r="D890">
            <v>0.4</v>
          </cell>
          <cell r="E890">
            <v>0</v>
          </cell>
          <cell r="F890">
            <v>0</v>
          </cell>
          <cell r="G890">
            <v>0</v>
          </cell>
        </row>
        <row r="891">
          <cell r="B891" t="str">
            <v>Desmontaje de proteccion</v>
          </cell>
          <cell r="D891">
            <v>0.15</v>
          </cell>
          <cell r="E891">
            <v>0</v>
          </cell>
          <cell r="F891">
            <v>0</v>
          </cell>
          <cell r="G891">
            <v>0</v>
          </cell>
        </row>
        <row r="892">
          <cell r="D892">
            <v>1</v>
          </cell>
          <cell r="F892">
            <v>0</v>
          </cell>
          <cell r="G892">
            <v>0</v>
          </cell>
        </row>
        <row r="894">
          <cell r="A894" t="str">
            <v>1.1.11.2.3</v>
          </cell>
          <cell r="B894" t="str">
            <v>Señalización de seguridad</v>
          </cell>
          <cell r="C894" t="str">
            <v>glb</v>
          </cell>
          <cell r="D894">
            <v>1</v>
          </cell>
          <cell r="H894">
            <v>0</v>
          </cell>
        </row>
        <row r="895">
          <cell r="B895" t="str">
            <v xml:space="preserve"> Elementos de Seguridad</v>
          </cell>
          <cell r="D895">
            <v>0.45</v>
          </cell>
          <cell r="E895">
            <v>0</v>
          </cell>
          <cell r="F895">
            <v>0</v>
          </cell>
          <cell r="G895">
            <v>0</v>
          </cell>
        </row>
        <row r="896">
          <cell r="B896" t="str">
            <v xml:space="preserve"> Colocación elementos de Seguridad</v>
          </cell>
          <cell r="D896">
            <v>0.55000000000000004</v>
          </cell>
          <cell r="E896">
            <v>0</v>
          </cell>
          <cell r="F896">
            <v>0</v>
          </cell>
          <cell r="G896">
            <v>0</v>
          </cell>
        </row>
        <row r="897">
          <cell r="D897">
            <v>1</v>
          </cell>
          <cell r="F897">
            <v>0</v>
          </cell>
          <cell r="G897">
            <v>0</v>
          </cell>
        </row>
        <row r="899">
          <cell r="A899" t="str">
            <v>1.1.11.2.4</v>
          </cell>
          <cell r="B899" t="str">
            <v>Mov. y Desm. de Equipos</v>
          </cell>
          <cell r="C899" t="str">
            <v>glb</v>
          </cell>
          <cell r="D899">
            <v>1</v>
          </cell>
          <cell r="H899">
            <v>0</v>
          </cell>
        </row>
        <row r="900">
          <cell r="B900" t="str">
            <v>Mov. y Desm. de Equipos</v>
          </cell>
          <cell r="D900">
            <v>1</v>
          </cell>
          <cell r="E900">
            <v>0</v>
          </cell>
          <cell r="F900">
            <v>0</v>
          </cell>
          <cell r="G900">
            <v>0</v>
          </cell>
        </row>
        <row r="901">
          <cell r="D901">
            <v>1</v>
          </cell>
          <cell r="F901">
            <v>0</v>
          </cell>
          <cell r="G901">
            <v>0</v>
          </cell>
        </row>
        <row r="903">
          <cell r="A903" t="str">
            <v>1.1.11.2.5</v>
          </cell>
          <cell r="B903" t="str">
            <v>Escalera de acceso p/obra</v>
          </cell>
          <cell r="C903" t="str">
            <v>mes</v>
          </cell>
          <cell r="D903">
            <v>0.9</v>
          </cell>
          <cell r="H903">
            <v>0</v>
          </cell>
        </row>
        <row r="904">
          <cell r="B904" t="str">
            <v>Suministro de escaleras</v>
          </cell>
          <cell r="D904">
            <v>0.55000000000000004</v>
          </cell>
          <cell r="E904">
            <v>0</v>
          </cell>
          <cell r="F904">
            <v>0</v>
          </cell>
          <cell r="G904">
            <v>0</v>
          </cell>
        </row>
        <row r="905">
          <cell r="B905" t="str">
            <v>Instalacion de escaleras</v>
          </cell>
          <cell r="D905">
            <v>0.45</v>
          </cell>
          <cell r="E905">
            <v>0</v>
          </cell>
          <cell r="F905">
            <v>0</v>
          </cell>
          <cell r="G905">
            <v>0</v>
          </cell>
        </row>
        <row r="906">
          <cell r="D906">
            <v>1</v>
          </cell>
          <cell r="F906">
            <v>0</v>
          </cell>
          <cell r="G906">
            <v>0</v>
          </cell>
        </row>
        <row r="907">
          <cell r="A907" t="str">
            <v>1.1.11.3</v>
          </cell>
          <cell r="B907" t="str">
            <v>ESTRUCTURAS</v>
          </cell>
        </row>
        <row r="908">
          <cell r="A908" t="str">
            <v>1.1.11.3.1</v>
          </cell>
          <cell r="B908" t="str">
            <v>Movimiento de tierras</v>
          </cell>
        </row>
        <row r="909">
          <cell r="A909" t="str">
            <v>1.1.11.3.1.1</v>
          </cell>
          <cell r="B909" t="str">
            <v>Nivelacion y compactacion localizado</v>
          </cell>
          <cell r="C909" t="str">
            <v>m2</v>
          </cell>
          <cell r="D909">
            <v>19.68</v>
          </cell>
          <cell r="H909">
            <v>0</v>
          </cell>
        </row>
        <row r="910">
          <cell r="B910" t="str">
            <v>Liberacion  Topografica</v>
          </cell>
          <cell r="D910">
            <v>0.05</v>
          </cell>
          <cell r="E910">
            <v>0</v>
          </cell>
          <cell r="F910">
            <v>0</v>
          </cell>
          <cell r="G910">
            <v>0</v>
          </cell>
        </row>
        <row r="911">
          <cell r="B911" t="str">
            <v xml:space="preserve">Compactacion </v>
          </cell>
          <cell r="D911">
            <v>0.9</v>
          </cell>
          <cell r="E911">
            <v>0</v>
          </cell>
          <cell r="F911">
            <v>0</v>
          </cell>
          <cell r="G911">
            <v>0</v>
          </cell>
        </row>
        <row r="912">
          <cell r="B912" t="str">
            <v>Prueba de campo</v>
          </cell>
          <cell r="D912">
            <v>0.05</v>
          </cell>
          <cell r="E912">
            <v>0</v>
          </cell>
          <cell r="F912">
            <v>0</v>
          </cell>
          <cell r="G912">
            <v>0</v>
          </cell>
        </row>
        <row r="913">
          <cell r="D913">
            <v>1</v>
          </cell>
          <cell r="F913">
            <v>0</v>
          </cell>
          <cell r="G913">
            <v>0</v>
          </cell>
        </row>
        <row r="915">
          <cell r="A915" t="str">
            <v>1.1.11.3.2</v>
          </cell>
          <cell r="B915" t="str">
            <v>Concreto Pobre</v>
          </cell>
        </row>
        <row r="916">
          <cell r="A916" t="str">
            <v>1.1.11.3.2.1</v>
          </cell>
          <cell r="B916" t="str">
            <v>Concreto Pobre f'c=20 C-IP Kg/cm2</v>
          </cell>
          <cell r="C916" t="str">
            <v>m3</v>
          </cell>
          <cell r="D916">
            <v>33.92</v>
          </cell>
          <cell r="H916">
            <v>0</v>
          </cell>
        </row>
        <row r="917">
          <cell r="B917" t="str">
            <v>Liberación Topográfica</v>
          </cell>
          <cell r="D917">
            <v>0.05</v>
          </cell>
          <cell r="E917">
            <v>0</v>
          </cell>
          <cell r="F917">
            <v>0</v>
          </cell>
          <cell r="G917">
            <v>0</v>
          </cell>
        </row>
        <row r="918">
          <cell r="B918" t="str">
            <v>Vaciado de concreto</v>
          </cell>
          <cell r="D918">
            <v>0.95</v>
          </cell>
          <cell r="E918">
            <v>0</v>
          </cell>
          <cell r="F918">
            <v>0</v>
          </cell>
          <cell r="G918">
            <v>0</v>
          </cell>
        </row>
        <row r="919">
          <cell r="D919">
            <v>1</v>
          </cell>
          <cell r="F919">
            <v>0</v>
          </cell>
          <cell r="G919">
            <v>0</v>
          </cell>
        </row>
        <row r="921">
          <cell r="A921" t="str">
            <v>1.1.11.3.3</v>
          </cell>
          <cell r="B921" t="str">
            <v>Zapatas</v>
          </cell>
        </row>
        <row r="922">
          <cell r="A922" t="str">
            <v>1.1.11.3.3.1</v>
          </cell>
          <cell r="B922" t="str">
            <v>Concreto f'c=320 Kg/cm2 C-IP - Zapatas</v>
          </cell>
          <cell r="C922" t="str">
            <v>m3</v>
          </cell>
          <cell r="D922">
            <v>13.78</v>
          </cell>
          <cell r="H922">
            <v>0</v>
          </cell>
        </row>
        <row r="923">
          <cell r="B923" t="str">
            <v>Liberación Topográfica</v>
          </cell>
          <cell r="D923">
            <v>0.1</v>
          </cell>
          <cell r="E923">
            <v>0</v>
          </cell>
          <cell r="F923">
            <v>0</v>
          </cell>
          <cell r="G923">
            <v>0</v>
          </cell>
        </row>
        <row r="924">
          <cell r="B924" t="str">
            <v>Vaciado de concreto</v>
          </cell>
          <cell r="D924">
            <v>0.88</v>
          </cell>
          <cell r="E924">
            <v>0</v>
          </cell>
          <cell r="F924">
            <v>0</v>
          </cell>
          <cell r="G924">
            <v>0</v>
          </cell>
        </row>
        <row r="925">
          <cell r="B925" t="str">
            <v>Curado de concreto</v>
          </cell>
          <cell r="D925">
            <v>0.02</v>
          </cell>
          <cell r="E925">
            <v>0</v>
          </cell>
          <cell r="F925">
            <v>0</v>
          </cell>
          <cell r="G925">
            <v>0</v>
          </cell>
        </row>
        <row r="926">
          <cell r="D926">
            <v>1</v>
          </cell>
          <cell r="F926">
            <v>0</v>
          </cell>
          <cell r="G926">
            <v>0</v>
          </cell>
        </row>
        <row r="928">
          <cell r="A928" t="str">
            <v>1.1.11.3.3.2</v>
          </cell>
          <cell r="B928" t="str">
            <v>Acero de refuerzo</v>
          </cell>
          <cell r="C928" t="str">
            <v>kg</v>
          </cell>
          <cell r="D928">
            <v>813.24</v>
          </cell>
          <cell r="H928">
            <v>0</v>
          </cell>
        </row>
        <row r="929">
          <cell r="B929" t="str">
            <v>Habilitacion de Acero de Refuerzo</v>
          </cell>
          <cell r="D929">
            <v>0.86</v>
          </cell>
          <cell r="E929">
            <v>0</v>
          </cell>
          <cell r="F929">
            <v>0</v>
          </cell>
          <cell r="G929">
            <v>0</v>
          </cell>
        </row>
        <row r="930">
          <cell r="B930" t="str">
            <v>Instalacion de Acero de Refuerzo</v>
          </cell>
          <cell r="D930">
            <v>0.14000000000000001</v>
          </cell>
          <cell r="E930">
            <v>0</v>
          </cell>
          <cell r="F930">
            <v>0</v>
          </cell>
          <cell r="G930">
            <v>0</v>
          </cell>
        </row>
        <row r="931">
          <cell r="D931">
            <v>1</v>
          </cell>
          <cell r="F931">
            <v>0</v>
          </cell>
          <cell r="G931">
            <v>0</v>
          </cell>
        </row>
        <row r="933">
          <cell r="A933" t="str">
            <v>1.1.11.3.3.3</v>
          </cell>
          <cell r="B933" t="str">
            <v>Encofrado - Zapatas</v>
          </cell>
          <cell r="C933" t="str">
            <v>m2</v>
          </cell>
          <cell r="D933">
            <v>20.41</v>
          </cell>
          <cell r="H933">
            <v>0</v>
          </cell>
        </row>
        <row r="934">
          <cell r="B934" t="str">
            <v>Habilitación e Instalacion de Encofrado par Zapata</v>
          </cell>
          <cell r="D934">
            <v>0.9</v>
          </cell>
          <cell r="E934">
            <v>0</v>
          </cell>
          <cell r="F934">
            <v>0</v>
          </cell>
          <cell r="G934">
            <v>0</v>
          </cell>
        </row>
        <row r="935">
          <cell r="B935" t="str">
            <v>Desencofrado de Zapata</v>
          </cell>
          <cell r="D935">
            <v>0.1</v>
          </cell>
          <cell r="E935">
            <v>0</v>
          </cell>
          <cell r="F935">
            <v>0</v>
          </cell>
          <cell r="G935">
            <v>0</v>
          </cell>
        </row>
        <row r="936">
          <cell r="D936">
            <v>1</v>
          </cell>
          <cell r="F936">
            <v>0</v>
          </cell>
          <cell r="G936">
            <v>0</v>
          </cell>
        </row>
        <row r="938">
          <cell r="A938" t="str">
            <v>1.1.11.3.3.4</v>
          </cell>
          <cell r="B938" t="str">
            <v>Encofrado anillo para columnas</v>
          </cell>
          <cell r="C938" t="str">
            <v>m2</v>
          </cell>
          <cell r="D938">
            <v>2.7</v>
          </cell>
          <cell r="H938">
            <v>0</v>
          </cell>
        </row>
        <row r="939">
          <cell r="B939" t="str">
            <v>Habilitación de Encofrado anillo para columnas</v>
          </cell>
          <cell r="D939">
            <v>0.95</v>
          </cell>
          <cell r="E939">
            <v>0</v>
          </cell>
          <cell r="F939">
            <v>0</v>
          </cell>
          <cell r="G939">
            <v>0</v>
          </cell>
        </row>
        <row r="940">
          <cell r="B940" t="str">
            <v>Desencofrado de anillo para columnas</v>
          </cell>
          <cell r="D940">
            <v>0.05</v>
          </cell>
          <cell r="E940">
            <v>0</v>
          </cell>
          <cell r="F940">
            <v>0</v>
          </cell>
          <cell r="G940">
            <v>0</v>
          </cell>
        </row>
        <row r="941">
          <cell r="D941">
            <v>1</v>
          </cell>
          <cell r="F941">
            <v>0</v>
          </cell>
          <cell r="G941">
            <v>0</v>
          </cell>
        </row>
        <row r="943">
          <cell r="A943" t="str">
            <v>1.1.11.3.4</v>
          </cell>
          <cell r="B943" t="str">
            <v>Columnas Circulares - Estructuras Principal</v>
          </cell>
        </row>
        <row r="944">
          <cell r="A944" t="str">
            <v>1.1.11.3.4.1</v>
          </cell>
          <cell r="B944" t="str">
            <v>Concreto f'c=320 Kg/cm2 C-I - Columnas Circulares</v>
          </cell>
          <cell r="C944" t="str">
            <v>m3</v>
          </cell>
          <cell r="D944">
            <v>16.55</v>
          </cell>
          <cell r="H944">
            <v>0</v>
          </cell>
        </row>
        <row r="945">
          <cell r="B945" t="str">
            <v>Liberación Topográfica</v>
          </cell>
          <cell r="D945">
            <v>0.05</v>
          </cell>
          <cell r="E945">
            <v>0</v>
          </cell>
          <cell r="F945">
            <v>0</v>
          </cell>
          <cell r="G945">
            <v>0</v>
          </cell>
        </row>
        <row r="946">
          <cell r="B946" t="str">
            <v>Vaciado de concreto</v>
          </cell>
          <cell r="D946">
            <v>0.9</v>
          </cell>
          <cell r="E946">
            <v>0</v>
          </cell>
          <cell r="F946">
            <v>0</v>
          </cell>
          <cell r="G946">
            <v>0</v>
          </cell>
        </row>
        <row r="947">
          <cell r="B947" t="str">
            <v>Curado de concreto</v>
          </cell>
          <cell r="D947">
            <v>0.05</v>
          </cell>
          <cell r="E947">
            <v>0</v>
          </cell>
          <cell r="F947">
            <v>0</v>
          </cell>
          <cell r="G947">
            <v>0</v>
          </cell>
        </row>
        <row r="948">
          <cell r="D948">
            <v>1</v>
          </cell>
          <cell r="F948">
            <v>0</v>
          </cell>
          <cell r="G948">
            <v>0</v>
          </cell>
        </row>
        <row r="950">
          <cell r="A950" t="str">
            <v>1.1.11.3.4.2</v>
          </cell>
          <cell r="B950" t="str">
            <v>Acero de refuerzo</v>
          </cell>
          <cell r="C950" t="str">
            <v>kg</v>
          </cell>
          <cell r="D950">
            <v>3639.81</v>
          </cell>
          <cell r="H950">
            <v>0</v>
          </cell>
        </row>
        <row r="951">
          <cell r="B951" t="str">
            <v>Habilitacion de Acero de Refuerzo</v>
          </cell>
          <cell r="D951">
            <v>0.86</v>
          </cell>
          <cell r="E951">
            <v>0</v>
          </cell>
          <cell r="F951">
            <v>0</v>
          </cell>
          <cell r="G951">
            <v>0</v>
          </cell>
        </row>
        <row r="952">
          <cell r="B952" t="str">
            <v>Instalacion de Acero de Refuerzo</v>
          </cell>
          <cell r="D952">
            <v>0.14000000000000001</v>
          </cell>
          <cell r="E952">
            <v>0</v>
          </cell>
          <cell r="F952">
            <v>0</v>
          </cell>
          <cell r="G952">
            <v>0</v>
          </cell>
        </row>
        <row r="953">
          <cell r="D953">
            <v>0.14000000000000001</v>
          </cell>
          <cell r="F953">
            <v>0</v>
          </cell>
          <cell r="G953">
            <v>0</v>
          </cell>
        </row>
        <row r="955">
          <cell r="A955" t="str">
            <v>1.1.11.3.4.3</v>
          </cell>
          <cell r="B955" t="str">
            <v>Encofrado - Columnas Circulares</v>
          </cell>
          <cell r="C955" t="str">
            <v>m2</v>
          </cell>
          <cell r="D955">
            <v>82.75</v>
          </cell>
        </row>
        <row r="956">
          <cell r="B956" t="str">
            <v>Habilitación e Instalacion de Encofrado columnas circulares</v>
          </cell>
          <cell r="D956">
            <v>0.85</v>
          </cell>
          <cell r="E956">
            <v>0</v>
          </cell>
          <cell r="F956">
            <v>0</v>
          </cell>
          <cell r="G956">
            <v>0</v>
          </cell>
        </row>
        <row r="957">
          <cell r="B957" t="str">
            <v>Desencofrado de columnas circulares</v>
          </cell>
          <cell r="D957">
            <v>0.15</v>
          </cell>
          <cell r="E957">
            <v>0</v>
          </cell>
          <cell r="F957">
            <v>0</v>
          </cell>
          <cell r="G957">
            <v>0</v>
          </cell>
        </row>
        <row r="958">
          <cell r="D958">
            <v>1</v>
          </cell>
          <cell r="F958">
            <v>0</v>
          </cell>
          <cell r="G958">
            <v>0</v>
          </cell>
        </row>
        <row r="960">
          <cell r="A960" t="str">
            <v>1.1.11.3.4.4</v>
          </cell>
          <cell r="B960" t="str">
            <v>Doblado de acero de columnas 2do nivel</v>
          </cell>
          <cell r="C960" t="str">
            <v>und</v>
          </cell>
          <cell r="D960">
            <v>48</v>
          </cell>
          <cell r="H960">
            <v>0</v>
          </cell>
        </row>
        <row r="961">
          <cell r="B961" t="str">
            <v>Doblado de acero de columnas 2do nivel</v>
          </cell>
          <cell r="D961">
            <v>1</v>
          </cell>
          <cell r="E961">
            <v>0</v>
          </cell>
          <cell r="F961">
            <v>0</v>
          </cell>
          <cell r="G961">
            <v>0</v>
          </cell>
        </row>
        <row r="962">
          <cell r="D962">
            <v>1</v>
          </cell>
          <cell r="F962">
            <v>0</v>
          </cell>
          <cell r="G962">
            <v>0</v>
          </cell>
        </row>
        <row r="964">
          <cell r="A964" t="str">
            <v>1.1.11.3.5</v>
          </cell>
          <cell r="B964" t="str">
            <v>Losa de Piso</v>
          </cell>
        </row>
        <row r="965">
          <cell r="A965" t="str">
            <v>1.1.11.3.5.1</v>
          </cell>
          <cell r="B965" t="str">
            <v>Concreto f'c= 320 kg/cm2 C-IP - Losa de Piso</v>
          </cell>
          <cell r="C965" t="str">
            <v>m3</v>
          </cell>
          <cell r="D965">
            <v>16.97</v>
          </cell>
          <cell r="H965">
            <v>0</v>
          </cell>
        </row>
        <row r="966">
          <cell r="B966" t="str">
            <v>Liberación Topográfica</v>
          </cell>
          <cell r="D966">
            <v>0.05</v>
          </cell>
          <cell r="E966">
            <v>0</v>
          </cell>
          <cell r="F966">
            <v>0</v>
          </cell>
          <cell r="G966">
            <v>0</v>
          </cell>
        </row>
        <row r="967">
          <cell r="B967" t="str">
            <v>Vaciado de concreto</v>
          </cell>
          <cell r="D967">
            <v>0.87</v>
          </cell>
          <cell r="E967">
            <v>0</v>
          </cell>
          <cell r="F967">
            <v>0</v>
          </cell>
          <cell r="G967">
            <v>0</v>
          </cell>
        </row>
        <row r="968">
          <cell r="B968" t="str">
            <v>Curado de concreto</v>
          </cell>
          <cell r="D968">
            <v>0.08</v>
          </cell>
          <cell r="E968">
            <v>0</v>
          </cell>
          <cell r="F968">
            <v>0</v>
          </cell>
          <cell r="G968">
            <v>0</v>
          </cell>
        </row>
        <row r="969">
          <cell r="D969">
            <v>1</v>
          </cell>
          <cell r="F969">
            <v>0</v>
          </cell>
          <cell r="G969">
            <v>0</v>
          </cell>
        </row>
        <row r="971">
          <cell r="A971" t="str">
            <v>1.1.11.3.5.2</v>
          </cell>
          <cell r="B971" t="str">
            <v>Acero de refuerzo</v>
          </cell>
          <cell r="C971" t="str">
            <v>kg</v>
          </cell>
          <cell r="D971">
            <v>790.32</v>
          </cell>
          <cell r="H971">
            <v>0</v>
          </cell>
        </row>
        <row r="972">
          <cell r="B972" t="str">
            <v>Habilitacion de Acero de Refuerzo</v>
          </cell>
          <cell r="D972">
            <v>0.86</v>
          </cell>
          <cell r="E972">
            <v>0</v>
          </cell>
          <cell r="F972">
            <v>0</v>
          </cell>
          <cell r="G972">
            <v>0</v>
          </cell>
        </row>
        <row r="973">
          <cell r="B973" t="str">
            <v>Instalacion de Acero de Refuerzo</v>
          </cell>
          <cell r="D973">
            <v>0.14000000000000001</v>
          </cell>
          <cell r="E973">
            <v>0</v>
          </cell>
          <cell r="F973">
            <v>0</v>
          </cell>
          <cell r="G973">
            <v>0</v>
          </cell>
        </row>
        <row r="974">
          <cell r="D974">
            <v>0.14000000000000001</v>
          </cell>
          <cell r="F974">
            <v>0</v>
          </cell>
          <cell r="G974">
            <v>0</v>
          </cell>
        </row>
        <row r="976">
          <cell r="A976" t="str">
            <v>1.1.11.3.5.3</v>
          </cell>
          <cell r="B976" t="str">
            <v>Encofrado - Losa de Piso</v>
          </cell>
          <cell r="C976" t="str">
            <v>m2</v>
          </cell>
          <cell r="D976">
            <v>1.4</v>
          </cell>
          <cell r="H976">
            <v>0</v>
          </cell>
        </row>
        <row r="977">
          <cell r="B977" t="str">
            <v>Habilitación e Instalacion Encofrado Losa de Piso</v>
          </cell>
          <cell r="D977">
            <v>0.9</v>
          </cell>
          <cell r="E977">
            <v>0</v>
          </cell>
          <cell r="F977">
            <v>0</v>
          </cell>
          <cell r="G977">
            <v>0</v>
          </cell>
        </row>
        <row r="978">
          <cell r="B978" t="str">
            <v>Desencofrado de Losa de Piso</v>
          </cell>
          <cell r="D978">
            <v>0.1</v>
          </cell>
          <cell r="E978">
            <v>0</v>
          </cell>
          <cell r="F978">
            <v>0</v>
          </cell>
          <cell r="G978">
            <v>0</v>
          </cell>
        </row>
        <row r="979">
          <cell r="D979">
            <v>1</v>
          </cell>
          <cell r="F979">
            <v>0</v>
          </cell>
          <cell r="G979">
            <v>0</v>
          </cell>
        </row>
        <row r="981">
          <cell r="A981" t="str">
            <v>1.1.11.3.5.4</v>
          </cell>
          <cell r="B981" t="str">
            <v>Junta de Aislamiento - Losa de Piso</v>
          </cell>
          <cell r="C981" t="str">
            <v>ml</v>
          </cell>
          <cell r="D981">
            <v>74.66</v>
          </cell>
          <cell r="H981">
            <v>0</v>
          </cell>
        </row>
        <row r="982">
          <cell r="B982" t="str">
            <v>Colocación de Junta de contraccion</v>
          </cell>
          <cell r="D982">
            <v>1</v>
          </cell>
          <cell r="E982">
            <v>0</v>
          </cell>
          <cell r="F982">
            <v>0</v>
          </cell>
          <cell r="G982">
            <v>0</v>
          </cell>
        </row>
        <row r="983">
          <cell r="D983">
            <v>1</v>
          </cell>
          <cell r="F983">
            <v>0</v>
          </cell>
          <cell r="G983">
            <v>0</v>
          </cell>
        </row>
        <row r="985">
          <cell r="A985" t="str">
            <v>1.1.11.3.5.5</v>
          </cell>
          <cell r="B985" t="str">
            <v>Junta de Expansion - Losa de Piso</v>
          </cell>
          <cell r="C985" t="str">
            <v>ml</v>
          </cell>
          <cell r="D985">
            <v>9.36</v>
          </cell>
          <cell r="H985">
            <v>0</v>
          </cell>
        </row>
        <row r="986">
          <cell r="B986" t="str">
            <v>Colocación de Junta de Aislamiento</v>
          </cell>
          <cell r="D986">
            <v>1</v>
          </cell>
          <cell r="E986">
            <v>0</v>
          </cell>
          <cell r="F986">
            <v>0</v>
          </cell>
          <cell r="G986">
            <v>0</v>
          </cell>
        </row>
        <row r="987">
          <cell r="D987">
            <v>1</v>
          </cell>
          <cell r="F987">
            <v>0</v>
          </cell>
          <cell r="G987">
            <v>0</v>
          </cell>
        </row>
        <row r="989">
          <cell r="A989" t="str">
            <v>1.1.11.3.5.6</v>
          </cell>
          <cell r="B989" t="str">
            <v>Manta plastica 0.45mm entre losa nueva y concreto pobre o pavimento ex.</v>
          </cell>
          <cell r="C989" t="str">
            <v>m2</v>
          </cell>
          <cell r="D989">
            <v>88.64</v>
          </cell>
          <cell r="H989">
            <v>0</v>
          </cell>
        </row>
        <row r="990">
          <cell r="B990" t="str">
            <v>Suministro de manta plastica</v>
          </cell>
          <cell r="D990">
            <v>0.75</v>
          </cell>
          <cell r="E990">
            <v>0</v>
          </cell>
          <cell r="F990">
            <v>0</v>
          </cell>
          <cell r="G990">
            <v>0</v>
          </cell>
        </row>
        <row r="991">
          <cell r="B991" t="str">
            <v>Instalacion de manta plastica</v>
          </cell>
          <cell r="D991">
            <v>0.25</v>
          </cell>
          <cell r="E991">
            <v>0</v>
          </cell>
          <cell r="F991">
            <v>0</v>
          </cell>
          <cell r="G991">
            <v>0</v>
          </cell>
        </row>
        <row r="992">
          <cell r="D992">
            <v>1</v>
          </cell>
          <cell r="F992">
            <v>0</v>
          </cell>
          <cell r="G992">
            <v>0</v>
          </cell>
        </row>
        <row r="994">
          <cell r="A994" t="str">
            <v>1.1.11.3.5.7</v>
          </cell>
          <cell r="B994" t="str">
            <v>Concreto f'c=20 kg/cm2 para nivelacion</v>
          </cell>
          <cell r="C994" t="str">
            <v>m3</v>
          </cell>
          <cell r="D994">
            <v>12.41</v>
          </cell>
          <cell r="H994">
            <v>0</v>
          </cell>
        </row>
        <row r="995">
          <cell r="B995" t="str">
            <v>Liberación Topográfica</v>
          </cell>
          <cell r="D995">
            <v>0.05</v>
          </cell>
          <cell r="E995">
            <v>0</v>
          </cell>
          <cell r="F995">
            <v>0</v>
          </cell>
          <cell r="G995">
            <v>0</v>
          </cell>
        </row>
        <row r="996">
          <cell r="B996" t="str">
            <v>Vaciado de concreto</v>
          </cell>
          <cell r="D996">
            <v>0.95</v>
          </cell>
          <cell r="E996">
            <v>0</v>
          </cell>
          <cell r="F996">
            <v>0</v>
          </cell>
          <cell r="G996">
            <v>0</v>
          </cell>
        </row>
        <row r="997">
          <cell r="D997">
            <v>1</v>
          </cell>
          <cell r="F997">
            <v>0</v>
          </cell>
          <cell r="G997">
            <v>0</v>
          </cell>
        </row>
        <row r="999">
          <cell r="A999" t="str">
            <v>1.1.11.3.5.8</v>
          </cell>
          <cell r="B999" t="str">
            <v>Aplicacion de pegamento epoxico</v>
          </cell>
          <cell r="C999" t="str">
            <v>m2</v>
          </cell>
          <cell r="D999">
            <v>43.74</v>
          </cell>
          <cell r="H999">
            <v>0</v>
          </cell>
        </row>
        <row r="1000">
          <cell r="B1000" t="str">
            <v>Aplicación de pegamento epoxico</v>
          </cell>
          <cell r="D1000">
            <v>1</v>
          </cell>
          <cell r="E1000">
            <v>0</v>
          </cell>
          <cell r="F1000">
            <v>0</v>
          </cell>
          <cell r="G1000">
            <v>0</v>
          </cell>
        </row>
        <row r="1001">
          <cell r="D1001">
            <v>1</v>
          </cell>
          <cell r="F1001">
            <v>0</v>
          </cell>
          <cell r="G1001">
            <v>0</v>
          </cell>
        </row>
        <row r="1003">
          <cell r="A1003" t="str">
            <v>1.1.11.3.6</v>
          </cell>
          <cell r="B1003" t="str">
            <v>Losa Maciza</v>
          </cell>
        </row>
        <row r="1004">
          <cell r="A1004" t="str">
            <v>1.1.11.3.6.1</v>
          </cell>
          <cell r="B1004" t="str">
            <v>Concreto f'c=350 Kg/cm2 C-I - Losa Maciza</v>
          </cell>
          <cell r="C1004" t="str">
            <v>m3</v>
          </cell>
          <cell r="D1004">
            <v>24.92</v>
          </cell>
          <cell r="H1004">
            <v>0</v>
          </cell>
        </row>
        <row r="1005">
          <cell r="B1005" t="str">
            <v>Liberación Topográfica</v>
          </cell>
          <cell r="D1005">
            <v>0.05</v>
          </cell>
          <cell r="E1005">
            <v>0</v>
          </cell>
          <cell r="F1005">
            <v>0</v>
          </cell>
          <cell r="G1005">
            <v>0</v>
          </cell>
        </row>
        <row r="1006">
          <cell r="B1006" t="str">
            <v>Vaciado de concreto</v>
          </cell>
          <cell r="D1006">
            <v>0.8</v>
          </cell>
          <cell r="E1006">
            <v>0</v>
          </cell>
          <cell r="F1006">
            <v>0</v>
          </cell>
          <cell r="G1006">
            <v>0</v>
          </cell>
        </row>
        <row r="1007">
          <cell r="B1007" t="str">
            <v>Curado de concreto</v>
          </cell>
          <cell r="D1007">
            <v>0.15</v>
          </cell>
          <cell r="E1007">
            <v>0</v>
          </cell>
          <cell r="F1007">
            <v>0</v>
          </cell>
          <cell r="G1007">
            <v>0</v>
          </cell>
        </row>
        <row r="1008">
          <cell r="D1008">
            <v>1</v>
          </cell>
          <cell r="F1008">
            <v>0</v>
          </cell>
          <cell r="G1008">
            <v>0</v>
          </cell>
        </row>
        <row r="1010">
          <cell r="A1010" t="str">
            <v>1.1.11.3.6.2</v>
          </cell>
          <cell r="B1010" t="str">
            <v>Acero de refuerzo</v>
          </cell>
          <cell r="C1010" t="str">
            <v>kg</v>
          </cell>
          <cell r="D1010">
            <v>2374.52</v>
          </cell>
          <cell r="H1010">
            <v>0</v>
          </cell>
        </row>
        <row r="1011">
          <cell r="B1011" t="str">
            <v>Habilitacion de Acero de Refuerzo</v>
          </cell>
          <cell r="D1011">
            <v>0.86</v>
          </cell>
          <cell r="E1011">
            <v>0</v>
          </cell>
          <cell r="F1011">
            <v>0</v>
          </cell>
          <cell r="G1011">
            <v>0</v>
          </cell>
        </row>
        <row r="1012">
          <cell r="B1012" t="str">
            <v>Instalacion de Acero de Refuerzo</v>
          </cell>
          <cell r="D1012">
            <v>0.14000000000000001</v>
          </cell>
          <cell r="E1012">
            <v>0</v>
          </cell>
          <cell r="F1012">
            <v>0</v>
          </cell>
          <cell r="G1012">
            <v>0</v>
          </cell>
        </row>
        <row r="1013">
          <cell r="D1013">
            <v>0.14000000000000001</v>
          </cell>
          <cell r="F1013">
            <v>0</v>
          </cell>
          <cell r="G1013">
            <v>0</v>
          </cell>
        </row>
        <row r="1015">
          <cell r="A1015" t="str">
            <v>1.1.11.3.6.3</v>
          </cell>
          <cell r="B1015" t="str">
            <v>Encofrado - Losa Maciza</v>
          </cell>
          <cell r="C1015" t="str">
            <v>m2</v>
          </cell>
          <cell r="D1015">
            <v>162.13999999999999</v>
          </cell>
          <cell r="H1015">
            <v>0</v>
          </cell>
        </row>
        <row r="1016">
          <cell r="B1016" t="str">
            <v>Habilitación y Colocación de Encofrado Losa Maciza</v>
          </cell>
          <cell r="D1016">
            <v>0.9</v>
          </cell>
          <cell r="E1016">
            <v>0</v>
          </cell>
          <cell r="F1016">
            <v>0</v>
          </cell>
          <cell r="G1016">
            <v>0</v>
          </cell>
        </row>
        <row r="1017">
          <cell r="B1017" t="str">
            <v>Desencofrado de Losa Maciza</v>
          </cell>
          <cell r="D1017">
            <v>0.1</v>
          </cell>
          <cell r="E1017">
            <v>0</v>
          </cell>
          <cell r="F1017">
            <v>0</v>
          </cell>
          <cell r="G1017">
            <v>0</v>
          </cell>
        </row>
        <row r="1018">
          <cell r="D1018">
            <v>1</v>
          </cell>
          <cell r="F1018">
            <v>0</v>
          </cell>
          <cell r="G1018">
            <v>0</v>
          </cell>
        </row>
        <row r="1020">
          <cell r="A1020" t="str">
            <v>1.1.11.3.7</v>
          </cell>
          <cell r="B1020" t="str">
            <v>Vigas - Estructura Pricipal</v>
          </cell>
        </row>
        <row r="1021">
          <cell r="A1021" t="str">
            <v>1.1.11.3.7.1</v>
          </cell>
          <cell r="B1021" t="str">
            <v>Concreto f'c=350 Kg/cm2 C-I - Viga Estructura Principal</v>
          </cell>
          <cell r="C1021" t="str">
            <v>m3</v>
          </cell>
          <cell r="D1021">
            <v>33.18</v>
          </cell>
          <cell r="H1021">
            <v>0</v>
          </cell>
        </row>
        <row r="1022">
          <cell r="B1022" t="str">
            <v>Liberación Topográfica</v>
          </cell>
          <cell r="D1022">
            <v>0.1</v>
          </cell>
          <cell r="E1022">
            <v>0</v>
          </cell>
          <cell r="F1022">
            <v>0</v>
          </cell>
          <cell r="G1022">
            <v>0</v>
          </cell>
        </row>
        <row r="1023">
          <cell r="B1023" t="str">
            <v>Vaciado de concreto</v>
          </cell>
          <cell r="D1023">
            <v>0.88</v>
          </cell>
          <cell r="E1023">
            <v>0</v>
          </cell>
          <cell r="F1023">
            <v>0</v>
          </cell>
          <cell r="G1023">
            <v>0</v>
          </cell>
        </row>
        <row r="1024">
          <cell r="B1024" t="str">
            <v>Curado de concreto</v>
          </cell>
          <cell r="D1024">
            <v>0.02</v>
          </cell>
          <cell r="E1024">
            <v>0</v>
          </cell>
          <cell r="F1024">
            <v>0</v>
          </cell>
          <cell r="G1024">
            <v>0</v>
          </cell>
        </row>
        <row r="1025">
          <cell r="D1025">
            <v>1</v>
          </cell>
          <cell r="F1025">
            <v>0</v>
          </cell>
          <cell r="G1025">
            <v>0</v>
          </cell>
        </row>
        <row r="1027">
          <cell r="A1027" t="str">
            <v>1.1.11.3.7.2</v>
          </cell>
          <cell r="B1027" t="str">
            <v>Acero de refuerzo</v>
          </cell>
          <cell r="C1027" t="str">
            <v>kg</v>
          </cell>
          <cell r="D1027">
            <v>4111.53</v>
          </cell>
          <cell r="H1027">
            <v>0</v>
          </cell>
        </row>
        <row r="1028">
          <cell r="B1028" t="str">
            <v>Habilitacion de Acero de Refuerzo</v>
          </cell>
          <cell r="D1028">
            <v>0.86</v>
          </cell>
          <cell r="E1028">
            <v>0</v>
          </cell>
          <cell r="F1028">
            <v>0</v>
          </cell>
          <cell r="G1028">
            <v>0</v>
          </cell>
        </row>
        <row r="1029">
          <cell r="B1029" t="str">
            <v>Instalacion de Acero de Refuerzo</v>
          </cell>
          <cell r="D1029">
            <v>0.14000000000000001</v>
          </cell>
          <cell r="E1029">
            <v>0</v>
          </cell>
          <cell r="F1029">
            <v>0</v>
          </cell>
          <cell r="G1029">
            <v>0</v>
          </cell>
        </row>
        <row r="1030">
          <cell r="D1030">
            <v>0.14000000000000001</v>
          </cell>
          <cell r="F1030">
            <v>0</v>
          </cell>
          <cell r="G1030">
            <v>0</v>
          </cell>
        </row>
        <row r="1032">
          <cell r="A1032" t="str">
            <v>1.1.11.3.7.3</v>
          </cell>
          <cell r="B1032" t="str">
            <v>Encofrado - Vigas Estructura Principal</v>
          </cell>
          <cell r="C1032" t="str">
            <v>m2</v>
          </cell>
          <cell r="D1032">
            <v>178.6</v>
          </cell>
          <cell r="H1032">
            <v>0</v>
          </cell>
        </row>
        <row r="1033">
          <cell r="B1033" t="str">
            <v>Habilitación y Colocación de Encofrado Vigas Principales</v>
          </cell>
          <cell r="D1033">
            <v>0.9</v>
          </cell>
          <cell r="E1033">
            <v>0</v>
          </cell>
          <cell r="F1033">
            <v>0</v>
          </cell>
          <cell r="G1033">
            <v>0</v>
          </cell>
        </row>
        <row r="1034">
          <cell r="B1034" t="str">
            <v>Desencofrado de Vigas Principales</v>
          </cell>
          <cell r="D1034">
            <v>0.1</v>
          </cell>
          <cell r="E1034">
            <v>0</v>
          </cell>
          <cell r="F1034">
            <v>0</v>
          </cell>
          <cell r="G1034">
            <v>0</v>
          </cell>
        </row>
        <row r="1035">
          <cell r="D1035">
            <v>1</v>
          </cell>
          <cell r="F1035">
            <v>0</v>
          </cell>
          <cell r="G1035">
            <v>0</v>
          </cell>
        </row>
        <row r="1037">
          <cell r="A1037" t="str">
            <v>1.1.11.3.8</v>
          </cell>
          <cell r="B1037" t="str">
            <v>Parapeto</v>
          </cell>
        </row>
        <row r="1038">
          <cell r="A1038" t="str">
            <v>1.1.11.3.8.1</v>
          </cell>
          <cell r="B1038" t="str">
            <v>Concreto f'c=320 Kg/cm2 C-I - Parapeto</v>
          </cell>
          <cell r="C1038" t="str">
            <v>m3</v>
          </cell>
          <cell r="D1038">
            <v>0.84</v>
          </cell>
          <cell r="H1038">
            <v>0</v>
          </cell>
        </row>
        <row r="1039">
          <cell r="B1039" t="str">
            <v>Liberación Topográfica</v>
          </cell>
          <cell r="D1039">
            <v>0.1</v>
          </cell>
          <cell r="E1039">
            <v>0</v>
          </cell>
          <cell r="F1039">
            <v>0</v>
          </cell>
          <cell r="G1039">
            <v>0</v>
          </cell>
        </row>
        <row r="1040">
          <cell r="B1040" t="str">
            <v>Vaciado de concreto</v>
          </cell>
          <cell r="D1040">
            <v>0.88</v>
          </cell>
          <cell r="E1040">
            <v>0</v>
          </cell>
          <cell r="F1040">
            <v>0</v>
          </cell>
          <cell r="G1040">
            <v>0</v>
          </cell>
        </row>
        <row r="1041">
          <cell r="B1041" t="str">
            <v>Curado de concreto</v>
          </cell>
          <cell r="D1041">
            <v>0.02</v>
          </cell>
          <cell r="E1041">
            <v>0</v>
          </cell>
          <cell r="F1041">
            <v>0</v>
          </cell>
          <cell r="G1041">
            <v>0</v>
          </cell>
        </row>
        <row r="1042">
          <cell r="D1042">
            <v>1</v>
          </cell>
          <cell r="F1042">
            <v>0</v>
          </cell>
          <cell r="G1042">
            <v>0</v>
          </cell>
        </row>
        <row r="1044">
          <cell r="A1044" t="str">
            <v>1.1.11.3.8.2</v>
          </cell>
          <cell r="B1044" t="str">
            <v>Acero de refuerzo</v>
          </cell>
          <cell r="C1044" t="str">
            <v>kg</v>
          </cell>
          <cell r="D1044">
            <v>85.63</v>
          </cell>
          <cell r="H1044">
            <v>0</v>
          </cell>
        </row>
        <row r="1045">
          <cell r="B1045" t="str">
            <v>Habilitacion de Acero de Refuerzo</v>
          </cell>
          <cell r="D1045">
            <v>0.86</v>
          </cell>
          <cell r="E1045">
            <v>0</v>
          </cell>
          <cell r="F1045">
            <v>0</v>
          </cell>
          <cell r="G1045">
            <v>0</v>
          </cell>
        </row>
        <row r="1046">
          <cell r="B1046" t="str">
            <v>Instalacion de Acero de Refuerzo</v>
          </cell>
          <cell r="D1046">
            <v>0.14000000000000001</v>
          </cell>
          <cell r="E1046">
            <v>0</v>
          </cell>
          <cell r="F1046">
            <v>0</v>
          </cell>
          <cell r="G1046">
            <v>0</v>
          </cell>
        </row>
        <row r="1047">
          <cell r="D1047">
            <v>1</v>
          </cell>
          <cell r="F1047">
            <v>0</v>
          </cell>
          <cell r="G1047">
            <v>0</v>
          </cell>
        </row>
        <row r="1049">
          <cell r="A1049" t="str">
            <v>1.1.11.3.8.3</v>
          </cell>
          <cell r="B1049" t="str">
            <v>Encofrado y desencofrado - Parapeto</v>
          </cell>
          <cell r="C1049" t="str">
            <v>m2</v>
          </cell>
          <cell r="D1049">
            <v>8.39</v>
          </cell>
          <cell r="H1049">
            <v>0</v>
          </cell>
        </row>
        <row r="1050">
          <cell r="B1050" t="str">
            <v>Habilitación y Colocación de Encofrado parapeto</v>
          </cell>
          <cell r="D1050">
            <v>0.85</v>
          </cell>
          <cell r="E1050">
            <v>0</v>
          </cell>
          <cell r="F1050">
            <v>0</v>
          </cell>
          <cell r="G1050">
            <v>0</v>
          </cell>
        </row>
        <row r="1051">
          <cell r="B1051" t="str">
            <v>Desencofrado parapeto</v>
          </cell>
          <cell r="D1051">
            <v>0.15</v>
          </cell>
          <cell r="E1051">
            <v>0</v>
          </cell>
          <cell r="F1051">
            <v>0</v>
          </cell>
          <cell r="G1051">
            <v>0</v>
          </cell>
        </row>
        <row r="1052">
          <cell r="D1052">
            <v>1</v>
          </cell>
          <cell r="F1052">
            <v>0</v>
          </cell>
          <cell r="G1052">
            <v>0</v>
          </cell>
        </row>
        <row r="1054">
          <cell r="A1054" t="str">
            <v>1.1.11.3.9</v>
          </cell>
          <cell r="B1054" t="str">
            <v>Braquete</v>
          </cell>
        </row>
        <row r="1055">
          <cell r="A1055" t="str">
            <v>1.1.11.3.9.1</v>
          </cell>
          <cell r="B1055" t="str">
            <v>Concreto f'c=320 Kg/cm2 C-I - Braquete</v>
          </cell>
          <cell r="C1055" t="str">
            <v>m3</v>
          </cell>
          <cell r="D1055">
            <v>1.34</v>
          </cell>
          <cell r="H1055">
            <v>0</v>
          </cell>
        </row>
        <row r="1056">
          <cell r="B1056" t="str">
            <v>Liberación Topográfica</v>
          </cell>
          <cell r="D1056">
            <v>0.1</v>
          </cell>
          <cell r="E1056">
            <v>0</v>
          </cell>
          <cell r="F1056">
            <v>0</v>
          </cell>
          <cell r="G1056">
            <v>0</v>
          </cell>
        </row>
        <row r="1057">
          <cell r="B1057" t="str">
            <v>Vaciado de concreto</v>
          </cell>
          <cell r="D1057">
            <v>0.88</v>
          </cell>
          <cell r="E1057">
            <v>0</v>
          </cell>
          <cell r="F1057">
            <v>0</v>
          </cell>
          <cell r="G1057">
            <v>0</v>
          </cell>
        </row>
        <row r="1058">
          <cell r="B1058" t="str">
            <v>Curado de concreto</v>
          </cell>
          <cell r="D1058">
            <v>0.02</v>
          </cell>
          <cell r="E1058">
            <v>0</v>
          </cell>
          <cell r="F1058">
            <v>0</v>
          </cell>
          <cell r="G1058">
            <v>0</v>
          </cell>
        </row>
        <row r="1059">
          <cell r="D1059">
            <v>1</v>
          </cell>
          <cell r="F1059">
            <v>0</v>
          </cell>
          <cell r="G1059">
            <v>0</v>
          </cell>
        </row>
        <row r="1061">
          <cell r="A1061" t="str">
            <v>1.1.11.3.9.2</v>
          </cell>
          <cell r="B1061" t="str">
            <v>Acero de refuerzo</v>
          </cell>
          <cell r="C1061" t="str">
            <v>kg</v>
          </cell>
          <cell r="D1061">
            <v>525.21</v>
          </cell>
          <cell r="H1061">
            <v>0</v>
          </cell>
        </row>
        <row r="1062">
          <cell r="B1062" t="str">
            <v>Habilitacion de Acero de Refuerzo</v>
          </cell>
          <cell r="D1062">
            <v>0.86</v>
          </cell>
          <cell r="E1062">
            <v>0</v>
          </cell>
          <cell r="F1062">
            <v>0</v>
          </cell>
          <cell r="G1062">
            <v>0</v>
          </cell>
        </row>
        <row r="1063">
          <cell r="B1063" t="str">
            <v>Instalacion de Acero de Refuerzo</v>
          </cell>
          <cell r="D1063">
            <v>0.14000000000000001</v>
          </cell>
          <cell r="E1063">
            <v>0</v>
          </cell>
          <cell r="F1063">
            <v>0</v>
          </cell>
          <cell r="G1063">
            <v>0</v>
          </cell>
        </row>
        <row r="1064">
          <cell r="D1064">
            <v>0.14000000000000001</v>
          </cell>
          <cell r="F1064">
            <v>0</v>
          </cell>
          <cell r="G1064">
            <v>0</v>
          </cell>
        </row>
        <row r="1066">
          <cell r="A1066" t="str">
            <v>1.1.11.3.9.3</v>
          </cell>
          <cell r="B1066" t="str">
            <v>Encofrado - Braquete</v>
          </cell>
          <cell r="C1066" t="str">
            <v>m2</v>
          </cell>
          <cell r="D1066">
            <v>8.64</v>
          </cell>
          <cell r="H1066">
            <v>0</v>
          </cell>
        </row>
        <row r="1067">
          <cell r="B1067" t="str">
            <v>Habilitación y Colocación de Encofrado Braquete</v>
          </cell>
          <cell r="D1067">
            <v>0.85</v>
          </cell>
          <cell r="E1067">
            <v>0</v>
          </cell>
          <cell r="F1067">
            <v>0</v>
          </cell>
          <cell r="G1067">
            <v>0</v>
          </cell>
        </row>
        <row r="1068">
          <cell r="B1068" t="str">
            <v>Desencofrado Braquete</v>
          </cell>
          <cell r="D1068">
            <v>0.15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1</v>
          </cell>
          <cell r="F1069">
            <v>0</v>
          </cell>
          <cell r="G1069">
            <v>0</v>
          </cell>
        </row>
        <row r="1071">
          <cell r="A1071" t="str">
            <v>1.1.11.3.9.4</v>
          </cell>
          <cell r="B1071" t="str">
            <v>Escarificado de columna</v>
          </cell>
          <cell r="C1071" t="str">
            <v>m2</v>
          </cell>
          <cell r="D1071">
            <v>2.16</v>
          </cell>
          <cell r="H1071">
            <v>0</v>
          </cell>
        </row>
        <row r="1072">
          <cell r="B1072" t="str">
            <v>Escarificado de columna</v>
          </cell>
          <cell r="D1072">
            <v>1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1</v>
          </cell>
          <cell r="F1073">
            <v>0</v>
          </cell>
          <cell r="G1073">
            <v>0</v>
          </cell>
        </row>
        <row r="1075">
          <cell r="A1075" t="str">
            <v>1.1.11.3.9.5</v>
          </cell>
          <cell r="B1075" t="str">
            <v>Dowell prof. 25cm p/varilla 1"</v>
          </cell>
          <cell r="C1075" t="str">
            <v>und</v>
          </cell>
          <cell r="D1075">
            <v>48</v>
          </cell>
          <cell r="H1075">
            <v>0</v>
          </cell>
        </row>
        <row r="1076">
          <cell r="B1076" t="str">
            <v>Dowell prof. 25cm p/varilla 1"</v>
          </cell>
          <cell r="D1076">
            <v>1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1</v>
          </cell>
          <cell r="F1077">
            <v>0</v>
          </cell>
          <cell r="G1077">
            <v>0</v>
          </cell>
        </row>
        <row r="1079">
          <cell r="A1079" t="str">
            <v>1.1.11.3.9.6</v>
          </cell>
          <cell r="B1079" t="str">
            <v>Dowell prof. 12.5cm p/varilla 1/2"</v>
          </cell>
          <cell r="C1079" t="str">
            <v>und</v>
          </cell>
          <cell r="D1079">
            <v>60</v>
          </cell>
          <cell r="H1079">
            <v>0</v>
          </cell>
        </row>
        <row r="1080">
          <cell r="B1080" t="str">
            <v>Dowell prof. 12.5cm p/varilla 1/2"</v>
          </cell>
          <cell r="D1080">
            <v>1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1</v>
          </cell>
          <cell r="F1081">
            <v>0</v>
          </cell>
          <cell r="G1081">
            <v>0</v>
          </cell>
        </row>
        <row r="1083">
          <cell r="A1083" t="str">
            <v>1.1.11.3.9.7</v>
          </cell>
          <cell r="B1083" t="str">
            <v>Pegamento epóxico en columna</v>
          </cell>
          <cell r="C1083" t="str">
            <v>m2</v>
          </cell>
          <cell r="D1083">
            <v>2.16</v>
          </cell>
          <cell r="H1083">
            <v>0</v>
          </cell>
        </row>
        <row r="1084">
          <cell r="B1084" t="str">
            <v>Aplicación de pegamento epoxico</v>
          </cell>
          <cell r="D1084">
            <v>1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1</v>
          </cell>
          <cell r="F1085">
            <v>0</v>
          </cell>
          <cell r="G1085">
            <v>0</v>
          </cell>
        </row>
        <row r="1087">
          <cell r="A1087" t="str">
            <v>1.1.12</v>
          </cell>
          <cell r="B1087" t="str">
            <v>ESPIGON SUR - SERVICIOS ENTERRADOS</v>
          </cell>
        </row>
        <row r="1088">
          <cell r="B1088" t="str">
            <v>AGUA</v>
          </cell>
        </row>
        <row r="1089">
          <cell r="A1089" t="str">
            <v>1.1.12.1</v>
          </cell>
          <cell r="B1089" t="str">
            <v>OBRAS PROVISIONALES Y PRELIMINARES</v>
          </cell>
        </row>
        <row r="1090">
          <cell r="A1090" t="str">
            <v>1.1.12.1.1</v>
          </cell>
          <cell r="B1090" t="str">
            <v>Trazo y replanteo de obra</v>
          </cell>
          <cell r="C1090" t="str">
            <v>m2</v>
          </cell>
          <cell r="D1090">
            <v>153.6</v>
          </cell>
          <cell r="H1090">
            <v>0</v>
          </cell>
        </row>
        <row r="1091">
          <cell r="B1091" t="str">
            <v xml:space="preserve">  Replanteo de acuerdo a Plano</v>
          </cell>
          <cell r="D1091">
            <v>0.13</v>
          </cell>
          <cell r="E1091">
            <v>0</v>
          </cell>
          <cell r="F1091">
            <v>0</v>
          </cell>
          <cell r="G1091">
            <v>0</v>
          </cell>
        </row>
        <row r="1092">
          <cell r="B1092" t="str">
            <v xml:space="preserve">  Trazo y colocacion de estacas</v>
          </cell>
          <cell r="D1092">
            <v>0.25</v>
          </cell>
          <cell r="E1092">
            <v>0</v>
          </cell>
          <cell r="F1092">
            <v>0</v>
          </cell>
          <cell r="G1092">
            <v>0</v>
          </cell>
        </row>
        <row r="1093">
          <cell r="B1093" t="str">
            <v xml:space="preserve">  Trazado permanente en obra</v>
          </cell>
          <cell r="D1093">
            <v>0.62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1</v>
          </cell>
          <cell r="F1094">
            <v>0</v>
          </cell>
          <cell r="G1094">
            <v>0</v>
          </cell>
        </row>
        <row r="1096">
          <cell r="A1096" t="str">
            <v>1.1.12.2</v>
          </cell>
          <cell r="B1096" t="str">
            <v>DEMOLICIONES</v>
          </cell>
        </row>
        <row r="1097">
          <cell r="A1097" t="str">
            <v>1.1.12.2.1</v>
          </cell>
          <cell r="B1097" t="str">
            <v>Corte de losa de concreto</v>
          </cell>
          <cell r="C1097" t="str">
            <v>m2</v>
          </cell>
          <cell r="D1097">
            <v>384</v>
          </cell>
          <cell r="H1097">
            <v>0</v>
          </cell>
        </row>
        <row r="1098">
          <cell r="B1098" t="str">
            <v xml:space="preserve">  Trazo de Area a Cortar</v>
          </cell>
          <cell r="D1098">
            <v>0.1</v>
          </cell>
          <cell r="E1098">
            <v>0</v>
          </cell>
          <cell r="F1098">
            <v>0</v>
          </cell>
          <cell r="G1098">
            <v>0</v>
          </cell>
        </row>
        <row r="1099">
          <cell r="B1099" t="str">
            <v xml:space="preserve">  Corte de Area a Demoler</v>
          </cell>
          <cell r="D1099">
            <v>0.9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1</v>
          </cell>
          <cell r="F1100">
            <v>0</v>
          </cell>
          <cell r="G1100">
            <v>0</v>
          </cell>
        </row>
        <row r="1102">
          <cell r="A1102" t="str">
            <v>1.1.12.2.2</v>
          </cell>
          <cell r="B1102" t="str">
            <v>Demolición de pavimento de concreto existente e=0.35m.</v>
          </cell>
          <cell r="C1102" t="str">
            <v>m2</v>
          </cell>
          <cell r="D1102">
            <v>230.4</v>
          </cell>
          <cell r="H1102">
            <v>0</v>
          </cell>
        </row>
        <row r="1103">
          <cell r="B1103" t="str">
            <v xml:space="preserve">  Demolición con Martillo Demoledor Manual</v>
          </cell>
          <cell r="D1103">
            <v>1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1</v>
          </cell>
          <cell r="F1104">
            <v>0</v>
          </cell>
          <cell r="G1104">
            <v>0</v>
          </cell>
        </row>
        <row r="1106">
          <cell r="A1106" t="str">
            <v>1.1.12.2.3</v>
          </cell>
          <cell r="B1106" t="str">
            <v>Eliminación de material común</v>
          </cell>
          <cell r="C1106" t="str">
            <v>m3</v>
          </cell>
          <cell r="D1106">
            <v>80.64</v>
          </cell>
          <cell r="H1106">
            <v>0</v>
          </cell>
        </row>
        <row r="1107">
          <cell r="B1107" t="str">
            <v xml:space="preserve">  Transporte de Material Demolido a Eliminar</v>
          </cell>
          <cell r="D1107">
            <v>0.95</v>
          </cell>
          <cell r="E1107">
            <v>0</v>
          </cell>
          <cell r="F1107">
            <v>0</v>
          </cell>
          <cell r="G1107">
            <v>0</v>
          </cell>
        </row>
        <row r="1108">
          <cell r="B1108" t="str">
            <v xml:space="preserve">  Limpieza de la Zona Demolida</v>
          </cell>
          <cell r="D1108">
            <v>0.05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1</v>
          </cell>
          <cell r="F1109">
            <v>0</v>
          </cell>
          <cell r="G1109">
            <v>0</v>
          </cell>
        </row>
        <row r="1111">
          <cell r="A1111" t="str">
            <v>1.1.12.3</v>
          </cell>
          <cell r="B1111" t="str">
            <v>MOVIMIENTO DE TIERRA</v>
          </cell>
        </row>
        <row r="1112">
          <cell r="A1112" t="str">
            <v>1.1.12.3.1</v>
          </cell>
          <cell r="B1112" t="str">
            <v>Excavación de zanja</v>
          </cell>
          <cell r="C1112" t="str">
            <v>m3</v>
          </cell>
          <cell r="D1112">
            <v>679.9143307086614</v>
          </cell>
          <cell r="H1112">
            <v>0</v>
          </cell>
        </row>
        <row r="1113">
          <cell r="B1113" t="str">
            <v>Trazo de Area a Excavar</v>
          </cell>
          <cell r="D1113">
            <v>0.05</v>
          </cell>
          <cell r="E1113">
            <v>0</v>
          </cell>
          <cell r="F1113">
            <v>0</v>
          </cell>
          <cell r="G1113">
            <v>0</v>
          </cell>
        </row>
        <row r="1114">
          <cell r="B1114" t="str">
            <v>Excavacion de zanja</v>
          </cell>
          <cell r="D1114">
            <v>0.9</v>
          </cell>
          <cell r="E1114">
            <v>0</v>
          </cell>
          <cell r="F1114">
            <v>0</v>
          </cell>
          <cell r="G1114">
            <v>0</v>
          </cell>
        </row>
        <row r="1115">
          <cell r="B1115" t="str">
            <v>Liberacion Toografica</v>
          </cell>
          <cell r="D1115">
            <v>0.05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1</v>
          </cell>
          <cell r="F1116">
            <v>0</v>
          </cell>
          <cell r="G1116">
            <v>0</v>
          </cell>
        </row>
        <row r="1118">
          <cell r="A1118" t="str">
            <v>1.1.12.3.2</v>
          </cell>
          <cell r="B1118" t="str">
            <v>Eliminación de material de excavación</v>
          </cell>
          <cell r="C1118" t="str">
            <v>m3</v>
          </cell>
          <cell r="D1118">
            <v>679.9143307086614</v>
          </cell>
          <cell r="H1118">
            <v>0</v>
          </cell>
        </row>
        <row r="1119">
          <cell r="B1119" t="str">
            <v xml:space="preserve">  Transporte de Material de excavacion a Eliminar</v>
          </cell>
          <cell r="D1119">
            <v>0.95</v>
          </cell>
          <cell r="E1119">
            <v>0</v>
          </cell>
          <cell r="F1119">
            <v>0</v>
          </cell>
          <cell r="G1119">
            <v>0</v>
          </cell>
        </row>
        <row r="1120">
          <cell r="B1120" t="str">
            <v xml:space="preserve">  Limpieza de la zona</v>
          </cell>
          <cell r="D1120">
            <v>0.05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1</v>
          </cell>
          <cell r="F1121">
            <v>0</v>
          </cell>
          <cell r="G1121">
            <v>0</v>
          </cell>
        </row>
        <row r="1123">
          <cell r="A1123" t="str">
            <v>1.1.12.3.3</v>
          </cell>
          <cell r="B1123" t="str">
            <v>Perfilado y Compactación de subrasante</v>
          </cell>
          <cell r="C1123" t="str">
            <v>m2</v>
          </cell>
          <cell r="D1123">
            <v>326.39999999999998</v>
          </cell>
          <cell r="H1123">
            <v>0</v>
          </cell>
        </row>
        <row r="1124">
          <cell r="B1124" t="str">
            <v>Chequeo Inicial de niveles</v>
          </cell>
          <cell r="D1124">
            <v>0.05</v>
          </cell>
          <cell r="E1124">
            <v>0</v>
          </cell>
          <cell r="F1124">
            <v>0</v>
          </cell>
          <cell r="G1124">
            <v>0</v>
          </cell>
        </row>
        <row r="1125">
          <cell r="B1125" t="str">
            <v>Perfilado de subrasante</v>
          </cell>
          <cell r="D1125">
            <v>0.2</v>
          </cell>
          <cell r="E1125">
            <v>0</v>
          </cell>
          <cell r="F1125">
            <v>0</v>
          </cell>
          <cell r="G1125">
            <v>0</v>
          </cell>
        </row>
        <row r="1126">
          <cell r="B1126" t="str">
            <v>Compactacion de subrasante</v>
          </cell>
          <cell r="D1126">
            <v>0.75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1</v>
          </cell>
          <cell r="F1127">
            <v>0</v>
          </cell>
          <cell r="G1127">
            <v>0</v>
          </cell>
        </row>
        <row r="1129">
          <cell r="A1129" t="str">
            <v>1.1.12.3.4</v>
          </cell>
          <cell r="B1129" t="str">
            <v>Entibado (para profundidades mayores a 1.20)</v>
          </cell>
          <cell r="C1129" t="str">
            <v>m2</v>
          </cell>
          <cell r="D1129">
            <v>326.39999999999998</v>
          </cell>
          <cell r="H1129">
            <v>0</v>
          </cell>
        </row>
        <row r="1130">
          <cell r="B1130" t="str">
            <v>Suministro y Habilitacion de Entibado</v>
          </cell>
          <cell r="D1130">
            <v>0.3</v>
          </cell>
          <cell r="E1130">
            <v>0</v>
          </cell>
          <cell r="F1130">
            <v>0</v>
          </cell>
          <cell r="G1130">
            <v>0</v>
          </cell>
        </row>
        <row r="1131">
          <cell r="B1131" t="str">
            <v>Colocacion de Entibado</v>
          </cell>
          <cell r="D1131">
            <v>0.5</v>
          </cell>
          <cell r="E1131">
            <v>0</v>
          </cell>
          <cell r="F1131">
            <v>0</v>
          </cell>
          <cell r="G1131">
            <v>0</v>
          </cell>
        </row>
        <row r="1132">
          <cell r="B1132" t="str">
            <v>Desencofrado de Entibado</v>
          </cell>
          <cell r="D1132">
            <v>0.2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1</v>
          </cell>
          <cell r="F1133">
            <v>0</v>
          </cell>
          <cell r="G1133">
            <v>0</v>
          </cell>
        </row>
        <row r="1135">
          <cell r="A1135" t="str">
            <v>1.1.12.3.5</v>
          </cell>
          <cell r="B1135" t="str">
            <v>Relleno de arena gruesa</v>
          </cell>
          <cell r="C1135" t="str">
            <v>m3</v>
          </cell>
          <cell r="D1135">
            <v>123.06141732283466</v>
          </cell>
          <cell r="H1135">
            <v>0</v>
          </cell>
        </row>
        <row r="1136">
          <cell r="B1136" t="str">
            <v>Suministro de arena gruesa</v>
          </cell>
          <cell r="D1136">
            <v>0.6</v>
          </cell>
          <cell r="E1136">
            <v>0</v>
          </cell>
          <cell r="F1136">
            <v>0</v>
          </cell>
          <cell r="G1136">
            <v>0</v>
          </cell>
        </row>
        <row r="1137">
          <cell r="B1137" t="str">
            <v>Verificación de plantillas y niveles topograficos</v>
          </cell>
          <cell r="D1137">
            <v>0.02</v>
          </cell>
          <cell r="E1137">
            <v>0</v>
          </cell>
          <cell r="F1137">
            <v>0</v>
          </cell>
          <cell r="G1137">
            <v>0</v>
          </cell>
        </row>
        <row r="1138">
          <cell r="B1138" t="str">
            <v>Relleno selecto para nivelacion</v>
          </cell>
          <cell r="D1138">
            <v>0.15</v>
          </cell>
          <cell r="E1138">
            <v>0</v>
          </cell>
          <cell r="F1138">
            <v>0</v>
          </cell>
          <cell r="G1138">
            <v>0</v>
          </cell>
        </row>
        <row r="1139">
          <cell r="B1139" t="str">
            <v>Compactacion de relleno selecto</v>
          </cell>
          <cell r="D1139">
            <v>0.18</v>
          </cell>
          <cell r="E1139">
            <v>0</v>
          </cell>
          <cell r="F1139">
            <v>0</v>
          </cell>
          <cell r="G1139">
            <v>0</v>
          </cell>
        </row>
        <row r="1140">
          <cell r="B1140" t="str">
            <v>Liberacion  Topografica</v>
          </cell>
          <cell r="D1140">
            <v>0.05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1</v>
          </cell>
          <cell r="F1141">
            <v>0</v>
          </cell>
          <cell r="G1141">
            <v>0</v>
          </cell>
        </row>
        <row r="1143">
          <cell r="A1143" t="str">
            <v>1.1.12.3.6</v>
          </cell>
          <cell r="B1143" t="str">
            <v>Relleno de arena fina</v>
          </cell>
          <cell r="C1143" t="str">
            <v>m3</v>
          </cell>
          <cell r="D1143">
            <v>30.765354330708664</v>
          </cell>
          <cell r="H1143">
            <v>0</v>
          </cell>
        </row>
        <row r="1144">
          <cell r="B1144" t="str">
            <v>Suministro de arena fina</v>
          </cell>
          <cell r="D1144">
            <v>0.6</v>
          </cell>
          <cell r="E1144">
            <v>0</v>
          </cell>
          <cell r="F1144">
            <v>0</v>
          </cell>
          <cell r="G1144">
            <v>0</v>
          </cell>
        </row>
        <row r="1145">
          <cell r="B1145" t="str">
            <v>Verificación de plantillas y niveles topograficos</v>
          </cell>
          <cell r="D1145">
            <v>0.02</v>
          </cell>
          <cell r="E1145">
            <v>0</v>
          </cell>
          <cell r="F1145">
            <v>0</v>
          </cell>
          <cell r="G1145">
            <v>0</v>
          </cell>
        </row>
        <row r="1146">
          <cell r="B1146" t="str">
            <v>Relleno selecto para nivelacion</v>
          </cell>
          <cell r="D1146">
            <v>0.15</v>
          </cell>
          <cell r="E1146">
            <v>0</v>
          </cell>
          <cell r="F1146">
            <v>0</v>
          </cell>
          <cell r="G1146">
            <v>0</v>
          </cell>
        </row>
        <row r="1147">
          <cell r="B1147" t="str">
            <v>Compactacion de relleno selecto</v>
          </cell>
          <cell r="D1147">
            <v>0.18</v>
          </cell>
          <cell r="E1147">
            <v>0</v>
          </cell>
          <cell r="F1147">
            <v>0</v>
          </cell>
          <cell r="G1147">
            <v>0</v>
          </cell>
        </row>
        <row r="1148">
          <cell r="B1148" t="str">
            <v>Liberacion  Topografica</v>
          </cell>
          <cell r="D1148">
            <v>0.05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1</v>
          </cell>
          <cell r="F1149">
            <v>0</v>
          </cell>
          <cell r="G1149">
            <v>0</v>
          </cell>
        </row>
        <row r="1151">
          <cell r="A1151" t="str">
            <v>1.1.12.3.7</v>
          </cell>
          <cell r="B1151" t="str">
            <v>Relleno con concreto f'c=20kg/cm2 (solo instal)</v>
          </cell>
          <cell r="C1151" t="str">
            <v>m3</v>
          </cell>
          <cell r="D1151">
            <v>369.18425196850393</v>
          </cell>
          <cell r="H1151">
            <v>0</v>
          </cell>
        </row>
        <row r="1152">
          <cell r="B1152" t="str">
            <v>Liberación Topográfica</v>
          </cell>
          <cell r="D1152">
            <v>0.05</v>
          </cell>
          <cell r="E1152">
            <v>0</v>
          </cell>
          <cell r="F1152">
            <v>0</v>
          </cell>
          <cell r="G1152">
            <v>0</v>
          </cell>
        </row>
        <row r="1153">
          <cell r="B1153" t="str">
            <v>Vaciado de concreto</v>
          </cell>
          <cell r="D1153">
            <v>0.95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1</v>
          </cell>
          <cell r="F1154">
            <v>0</v>
          </cell>
          <cell r="G1154">
            <v>0</v>
          </cell>
        </row>
        <row r="1156">
          <cell r="A1156" t="str">
            <v>1.1.12.3.8</v>
          </cell>
          <cell r="B1156" t="str">
            <v>Relleno con concreto MR=55kg/cm2 (solo instal)</v>
          </cell>
          <cell r="C1156" t="str">
            <v>M3</v>
          </cell>
          <cell r="D1156">
            <v>107.67874015748032</v>
          </cell>
          <cell r="H1156">
            <v>0</v>
          </cell>
        </row>
        <row r="1157">
          <cell r="B1157" t="str">
            <v>Liberación Topográfica</v>
          </cell>
          <cell r="D1157">
            <v>0.05</v>
          </cell>
          <cell r="E1157">
            <v>0</v>
          </cell>
          <cell r="F1157">
            <v>0</v>
          </cell>
          <cell r="G1157">
            <v>0</v>
          </cell>
        </row>
        <row r="1158">
          <cell r="B1158" t="str">
            <v>Vaciado de concreto</v>
          </cell>
          <cell r="D1158">
            <v>0.95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1</v>
          </cell>
          <cell r="F1159">
            <v>0</v>
          </cell>
          <cell r="G1159">
            <v>0</v>
          </cell>
        </row>
        <row r="1161">
          <cell r="A1161" t="str">
            <v>1.1.12.4</v>
          </cell>
          <cell r="B1161" t="str">
            <v>BUZONES PROYECTADOS</v>
          </cell>
        </row>
        <row r="1162">
          <cell r="A1162" t="str">
            <v>1.1.12.4.1</v>
          </cell>
          <cell r="B1162" t="str">
            <v>Corte de losa de concreto</v>
          </cell>
          <cell r="C1162" t="str">
            <v>ml</v>
          </cell>
          <cell r="D1162">
            <v>32</v>
          </cell>
          <cell r="H1162">
            <v>0</v>
          </cell>
        </row>
        <row r="1163">
          <cell r="B1163" t="str">
            <v xml:space="preserve">  Trazo de Area a Cortar</v>
          </cell>
          <cell r="D1163">
            <v>0.1</v>
          </cell>
          <cell r="E1163">
            <v>0</v>
          </cell>
          <cell r="F1163">
            <v>0</v>
          </cell>
          <cell r="G1163">
            <v>0</v>
          </cell>
        </row>
        <row r="1164">
          <cell r="B1164" t="str">
            <v xml:space="preserve">  Corte de Area a Demoler</v>
          </cell>
          <cell r="D1164">
            <v>0.9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1</v>
          </cell>
          <cell r="F1165">
            <v>0</v>
          </cell>
          <cell r="G1165">
            <v>0</v>
          </cell>
        </row>
        <row r="1167">
          <cell r="A1167" t="str">
            <v>1.1.12.4.2</v>
          </cell>
          <cell r="B1167" t="str">
            <v>Demolición de pavimento de concreto existente e=0.35m.</v>
          </cell>
          <cell r="C1167" t="str">
            <v>m2</v>
          </cell>
          <cell r="D1167">
            <v>16</v>
          </cell>
          <cell r="H1167">
            <v>0</v>
          </cell>
        </row>
        <row r="1168">
          <cell r="B1168" t="str">
            <v>Demolición de pavimento de concreto existente e=0.35m.</v>
          </cell>
          <cell r="D1168">
            <v>1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1</v>
          </cell>
          <cell r="F1169">
            <v>0</v>
          </cell>
          <cell r="G1169">
            <v>0</v>
          </cell>
        </row>
        <row r="1171">
          <cell r="A1171" t="str">
            <v>1.1.12.4.3</v>
          </cell>
          <cell r="B1171" t="str">
            <v xml:space="preserve">Excavación </v>
          </cell>
          <cell r="C1171" t="str">
            <v>m3</v>
          </cell>
          <cell r="D1171">
            <v>46.8</v>
          </cell>
          <cell r="H1171">
            <v>0</v>
          </cell>
        </row>
        <row r="1172">
          <cell r="B1172" t="str">
            <v>Trazo de Area a Excavar</v>
          </cell>
          <cell r="D1172">
            <v>0.05</v>
          </cell>
          <cell r="E1172">
            <v>0</v>
          </cell>
          <cell r="F1172">
            <v>0</v>
          </cell>
          <cell r="G1172">
            <v>0</v>
          </cell>
        </row>
        <row r="1173">
          <cell r="B1173" t="str">
            <v>Excavacion</v>
          </cell>
          <cell r="D1173">
            <v>0.9</v>
          </cell>
          <cell r="E1173">
            <v>0</v>
          </cell>
          <cell r="F1173">
            <v>0</v>
          </cell>
          <cell r="G1173">
            <v>0</v>
          </cell>
        </row>
        <row r="1174">
          <cell r="B1174" t="str">
            <v>Verificacion de nivel de excavacion</v>
          </cell>
          <cell r="D1174">
            <v>0.05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1</v>
          </cell>
          <cell r="F1175">
            <v>0</v>
          </cell>
          <cell r="G1175">
            <v>0</v>
          </cell>
        </row>
        <row r="1177">
          <cell r="A1177" t="str">
            <v>1.1.12.4.4</v>
          </cell>
          <cell r="B1177" t="str">
            <v>Eliminación de material excedente</v>
          </cell>
          <cell r="C1177" t="str">
            <v>m3</v>
          </cell>
          <cell r="D1177">
            <v>53.8</v>
          </cell>
          <cell r="H1177">
            <v>0</v>
          </cell>
        </row>
        <row r="1178">
          <cell r="B1178" t="str">
            <v xml:space="preserve">  Transporte de Material de excavacion a Eliminar</v>
          </cell>
          <cell r="D1178">
            <v>0.95</v>
          </cell>
          <cell r="E1178">
            <v>0</v>
          </cell>
          <cell r="F1178">
            <v>0</v>
          </cell>
          <cell r="G1178">
            <v>0</v>
          </cell>
        </row>
        <row r="1179">
          <cell r="B1179" t="str">
            <v xml:space="preserve">  Limpieza de la zona</v>
          </cell>
          <cell r="D1179">
            <v>0.05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1</v>
          </cell>
          <cell r="F1180">
            <v>0</v>
          </cell>
          <cell r="G1180">
            <v>0</v>
          </cell>
        </row>
        <row r="1182">
          <cell r="A1182" t="str">
            <v>1.1.12.4.5</v>
          </cell>
          <cell r="B1182" t="str">
            <v>Perfilado y Compactación de subrasante</v>
          </cell>
          <cell r="C1182" t="str">
            <v>m2</v>
          </cell>
          <cell r="D1182">
            <v>72</v>
          </cell>
          <cell r="H1182">
            <v>0</v>
          </cell>
        </row>
        <row r="1183">
          <cell r="B1183" t="str">
            <v>Chequeo Inicial de niveles</v>
          </cell>
          <cell r="D1183">
            <v>0.05</v>
          </cell>
          <cell r="E1183">
            <v>0</v>
          </cell>
          <cell r="F1183">
            <v>0</v>
          </cell>
          <cell r="G1183">
            <v>0</v>
          </cell>
        </row>
        <row r="1184">
          <cell r="B1184" t="str">
            <v>Perfilado de subrasante</v>
          </cell>
          <cell r="D1184">
            <v>0.2</v>
          </cell>
          <cell r="E1184">
            <v>0</v>
          </cell>
          <cell r="F1184">
            <v>0</v>
          </cell>
          <cell r="G1184">
            <v>0</v>
          </cell>
        </row>
        <row r="1185">
          <cell r="B1185" t="str">
            <v>Compactacion de subrasante</v>
          </cell>
          <cell r="D1185">
            <v>0.75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1</v>
          </cell>
          <cell r="F1186">
            <v>0</v>
          </cell>
          <cell r="G1186">
            <v>0</v>
          </cell>
        </row>
        <row r="1188">
          <cell r="A1188" t="str">
            <v>1.1.12.4.6</v>
          </cell>
          <cell r="B1188" t="str">
            <v>Relleno de sobreexcavación alrededor del buzon de concreto f'c=20kg/cm2 (solo instalacion)</v>
          </cell>
          <cell r="C1188" t="str">
            <v>m3</v>
          </cell>
          <cell r="D1188">
            <v>7.02</v>
          </cell>
          <cell r="H1188">
            <v>0</v>
          </cell>
        </row>
        <row r="1189">
          <cell r="B1189" t="str">
            <v>Liberación Topográfica</v>
          </cell>
          <cell r="D1189">
            <v>0.05</v>
          </cell>
          <cell r="E1189">
            <v>0</v>
          </cell>
          <cell r="F1189">
            <v>0</v>
          </cell>
          <cell r="G1189">
            <v>0</v>
          </cell>
        </row>
        <row r="1190">
          <cell r="B1190" t="str">
            <v>Vaciado de concreto</v>
          </cell>
          <cell r="D1190">
            <v>0.95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1</v>
          </cell>
          <cell r="F1191">
            <v>0</v>
          </cell>
          <cell r="G1191">
            <v>0</v>
          </cell>
        </row>
        <row r="1193">
          <cell r="A1193" t="str">
            <v>1.1.12.4.7</v>
          </cell>
          <cell r="B1193" t="str">
            <v>Encofrado</v>
          </cell>
          <cell r="C1193" t="str">
            <v>m2</v>
          </cell>
          <cell r="D1193">
            <v>72</v>
          </cell>
          <cell r="H1193">
            <v>0</v>
          </cell>
        </row>
        <row r="1194">
          <cell r="B1194" t="str">
            <v>Habilitación y Colocación de Encofrado Buzon</v>
          </cell>
          <cell r="D1194">
            <v>0.85</v>
          </cell>
          <cell r="E1194">
            <v>0</v>
          </cell>
          <cell r="F1194">
            <v>0</v>
          </cell>
          <cell r="G1194">
            <v>0</v>
          </cell>
        </row>
        <row r="1195">
          <cell r="B1195" t="str">
            <v>Desencofrado de Buzon</v>
          </cell>
          <cell r="D1195">
            <v>0.15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1</v>
          </cell>
          <cell r="F1196">
            <v>0</v>
          </cell>
          <cell r="G1196">
            <v>0</v>
          </cell>
        </row>
        <row r="1198">
          <cell r="A1198" t="str">
            <v>1.1.12.4.8</v>
          </cell>
          <cell r="B1198" t="str">
            <v>Concreto f'c=320 kg/cm2 (solo instalacion)</v>
          </cell>
          <cell r="C1198" t="str">
            <v>m3</v>
          </cell>
          <cell r="D1198">
            <v>28.83</v>
          </cell>
          <cell r="H1198">
            <v>0</v>
          </cell>
        </row>
        <row r="1199">
          <cell r="B1199" t="str">
            <v>Liberación Topográfica</v>
          </cell>
          <cell r="D1199">
            <v>0.1</v>
          </cell>
          <cell r="E1199">
            <v>0</v>
          </cell>
          <cell r="F1199">
            <v>0</v>
          </cell>
          <cell r="G1199">
            <v>0</v>
          </cell>
        </row>
        <row r="1200">
          <cell r="B1200" t="str">
            <v>Vaciado de concreto</v>
          </cell>
          <cell r="D1200">
            <v>0.88</v>
          </cell>
          <cell r="E1200">
            <v>0</v>
          </cell>
          <cell r="F1200">
            <v>0</v>
          </cell>
          <cell r="G1200">
            <v>0</v>
          </cell>
        </row>
        <row r="1201">
          <cell r="B1201" t="str">
            <v>Curado de concreto</v>
          </cell>
          <cell r="D1201">
            <v>0.02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1</v>
          </cell>
          <cell r="F1202">
            <v>0</v>
          </cell>
          <cell r="G1202">
            <v>0</v>
          </cell>
        </row>
        <row r="1204">
          <cell r="A1204" t="str">
            <v>1.1.12.4.9</v>
          </cell>
          <cell r="B1204" t="str">
            <v>Acero de refuerzo</v>
          </cell>
          <cell r="C1204" t="str">
            <v>kg</v>
          </cell>
          <cell r="D1204">
            <v>3508.4518613607188</v>
          </cell>
          <cell r="H1204">
            <v>0</v>
          </cell>
        </row>
        <row r="1205">
          <cell r="B1205" t="str">
            <v>Habilitacion de Acero de Refuerzo</v>
          </cell>
          <cell r="D1205">
            <v>0.86</v>
          </cell>
          <cell r="E1205">
            <v>0</v>
          </cell>
          <cell r="F1205">
            <v>0</v>
          </cell>
          <cell r="G1205">
            <v>0</v>
          </cell>
        </row>
        <row r="1206">
          <cell r="B1206" t="str">
            <v>Instalacion de Acero de Refuerzo</v>
          </cell>
          <cell r="D1206">
            <v>0.14000000000000001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1</v>
          </cell>
          <cell r="F1207">
            <v>0</v>
          </cell>
          <cell r="G1207">
            <v>0</v>
          </cell>
        </row>
        <row r="1209">
          <cell r="A1209" t="str">
            <v>1.1.12.4.10</v>
          </cell>
          <cell r="B1209" t="str">
            <v>Juntas</v>
          </cell>
          <cell r="C1209" t="str">
            <v>ml</v>
          </cell>
          <cell r="D1209">
            <v>79.939409499358149</v>
          </cell>
          <cell r="H1209">
            <v>0</v>
          </cell>
        </row>
        <row r="1210">
          <cell r="B1210" t="str">
            <v>Sellado de Juntas</v>
          </cell>
          <cell r="D1210">
            <v>1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1</v>
          </cell>
          <cell r="F1211">
            <v>0</v>
          </cell>
          <cell r="G1211">
            <v>0</v>
          </cell>
        </row>
        <row r="1213">
          <cell r="A1213" t="str">
            <v>1.1.12.4.11</v>
          </cell>
          <cell r="B1213" t="str">
            <v>Solado e=0.05m.</v>
          </cell>
          <cell r="C1213" t="str">
            <v>m2</v>
          </cell>
          <cell r="D1213">
            <v>16</v>
          </cell>
          <cell r="H1213">
            <v>0</v>
          </cell>
        </row>
        <row r="1214">
          <cell r="B1214" t="str">
            <v>Chequeo Topográfico</v>
          </cell>
          <cell r="D1214">
            <v>0.05</v>
          </cell>
          <cell r="E1214">
            <v>0</v>
          </cell>
          <cell r="F1214">
            <v>0</v>
          </cell>
          <cell r="G1214">
            <v>0</v>
          </cell>
        </row>
        <row r="1215">
          <cell r="B1215" t="str">
            <v>Vaciado de concreto</v>
          </cell>
          <cell r="D1215">
            <v>0.95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1</v>
          </cell>
          <cell r="F1216">
            <v>0</v>
          </cell>
          <cell r="G1216">
            <v>0</v>
          </cell>
        </row>
        <row r="1218">
          <cell r="A1218" t="str">
            <v>1.1.12.4.12</v>
          </cell>
          <cell r="B1218" t="str">
            <v>Solaqueado</v>
          </cell>
          <cell r="C1218" t="str">
            <v>m2</v>
          </cell>
          <cell r="D1218">
            <v>72</v>
          </cell>
          <cell r="H1218">
            <v>0</v>
          </cell>
        </row>
        <row r="1219">
          <cell r="B1219" t="str">
            <v>Solaqueado de las caras del buzon</v>
          </cell>
          <cell r="D1219">
            <v>1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1</v>
          </cell>
          <cell r="F1220">
            <v>0</v>
          </cell>
          <cell r="G1220">
            <v>0</v>
          </cell>
        </row>
        <row r="1222">
          <cell r="A1222" t="str">
            <v>1.1.12.4.13</v>
          </cell>
          <cell r="B1222" t="str">
            <v>Escalera de gato</v>
          </cell>
          <cell r="C1222" t="str">
            <v>und.</v>
          </cell>
          <cell r="D1222">
            <v>4</v>
          </cell>
          <cell r="H1222">
            <v>0</v>
          </cell>
        </row>
        <row r="1223">
          <cell r="B1223" t="str">
            <v>Suministristo de escalera de gato</v>
          </cell>
          <cell r="D1223">
            <v>0.25</v>
          </cell>
          <cell r="E1223">
            <v>0</v>
          </cell>
          <cell r="F1223">
            <v>0</v>
          </cell>
          <cell r="G1223">
            <v>0</v>
          </cell>
        </row>
        <row r="1224">
          <cell r="B1224" t="str">
            <v>Instalacion</v>
          </cell>
          <cell r="D1224">
            <v>0.75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1</v>
          </cell>
          <cell r="F1225">
            <v>0</v>
          </cell>
          <cell r="G1225">
            <v>0</v>
          </cell>
        </row>
        <row r="1227">
          <cell r="A1227" t="str">
            <v>1.1.12.5</v>
          </cell>
          <cell r="B1227" t="str">
            <v>JUNTAS</v>
          </cell>
        </row>
        <row r="1228">
          <cell r="A1228" t="str">
            <v>1.1.12.5.1</v>
          </cell>
          <cell r="B1228" t="str">
            <v>Juntas de Construcción con dowel</v>
          </cell>
          <cell r="C1228" t="str">
            <v>ml</v>
          </cell>
          <cell r="D1228">
            <v>374.04271937032388</v>
          </cell>
          <cell r="H1228">
            <v>0</v>
          </cell>
        </row>
        <row r="1229">
          <cell r="B1229" t="str">
            <v>Juntas de Construcción con dowel</v>
          </cell>
          <cell r="D1229">
            <v>1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1</v>
          </cell>
          <cell r="F1230">
            <v>0</v>
          </cell>
          <cell r="G1230">
            <v>0</v>
          </cell>
        </row>
        <row r="1232">
          <cell r="A1232" t="str">
            <v>1.1.12.5.2</v>
          </cell>
          <cell r="B1232" t="str">
            <v>Juntas de Contracción con dowel</v>
          </cell>
          <cell r="C1232" t="str">
            <v>ml</v>
          </cell>
          <cell r="D1232">
            <v>39.079090083466667</v>
          </cell>
          <cell r="H1232">
            <v>0</v>
          </cell>
        </row>
        <row r="1233">
          <cell r="B1233" t="str">
            <v>Juntas de Contracción con dowel</v>
          </cell>
          <cell r="D1233">
            <v>1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1</v>
          </cell>
          <cell r="F1234">
            <v>0</v>
          </cell>
          <cell r="G1234">
            <v>0</v>
          </cell>
        </row>
        <row r="1236">
          <cell r="A1236" t="str">
            <v>1.1.12.6</v>
          </cell>
          <cell r="B1236" t="str">
            <v>TUBERIAS</v>
          </cell>
        </row>
        <row r="1237">
          <cell r="A1237" t="str">
            <v>1.1.12.6.1</v>
          </cell>
          <cell r="B1237" t="str">
            <v>Tubería PVC f=90mm.</v>
          </cell>
          <cell r="C1237" t="str">
            <v>ml</v>
          </cell>
          <cell r="D1237">
            <v>24</v>
          </cell>
          <cell r="H1237">
            <v>0</v>
          </cell>
        </row>
        <row r="1238">
          <cell r="B1238" t="str">
            <v>Suministro de tuberia e insumos</v>
          </cell>
          <cell r="D1238">
            <v>0.75</v>
          </cell>
          <cell r="E1238">
            <v>0</v>
          </cell>
          <cell r="F1238">
            <v>0</v>
          </cell>
          <cell r="G1238">
            <v>0</v>
          </cell>
        </row>
        <row r="1239">
          <cell r="B1239" t="str">
            <v>Instalacion de Tuberia</v>
          </cell>
          <cell r="D1239">
            <v>0.25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1</v>
          </cell>
          <cell r="F1240">
            <v>0</v>
          </cell>
          <cell r="G1240">
            <v>0</v>
          </cell>
        </row>
        <row r="1242">
          <cell r="A1242" t="str">
            <v>1.1.12.6.2</v>
          </cell>
          <cell r="B1242" t="str">
            <v>Tubería PVC f=110mm.</v>
          </cell>
          <cell r="C1242" t="str">
            <v>ml</v>
          </cell>
          <cell r="D1242">
            <v>168</v>
          </cell>
          <cell r="H1242">
            <v>0</v>
          </cell>
        </row>
        <row r="1243">
          <cell r="B1243" t="str">
            <v>Suministro de tuberia e insumos</v>
          </cell>
          <cell r="D1243">
            <v>0.75</v>
          </cell>
          <cell r="E1243">
            <v>0</v>
          </cell>
          <cell r="F1243">
            <v>0</v>
          </cell>
          <cell r="G1243">
            <v>0</v>
          </cell>
        </row>
        <row r="1244">
          <cell r="B1244" t="str">
            <v>Instalacion de Tuberia</v>
          </cell>
          <cell r="D1244">
            <v>0.25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1</v>
          </cell>
          <cell r="F1245">
            <v>0</v>
          </cell>
          <cell r="G1245">
            <v>0</v>
          </cell>
        </row>
        <row r="1247">
          <cell r="A1247" t="str">
            <v>1.1.12.7</v>
          </cell>
          <cell r="B1247" t="str">
            <v xml:space="preserve">CRUCE </v>
          </cell>
        </row>
        <row r="1248">
          <cell r="A1248" t="str">
            <v>1.1.12.7.1</v>
          </cell>
          <cell r="B1248" t="str">
            <v>Cruce de tubería de f  100mm debajo de lineas de servicio existentes (incluye perforación, inyección, suministro de tubería e instalación de tubería)</v>
          </cell>
          <cell r="C1248" t="str">
            <v>ml</v>
          </cell>
          <cell r="D1248">
            <v>190.32024391298708</v>
          </cell>
          <cell r="H1248">
            <v>0</v>
          </cell>
        </row>
        <row r="1249">
          <cell r="B1249" t="str">
            <v>Suministro de tuberia e insumos</v>
          </cell>
          <cell r="D1249">
            <v>0.75</v>
          </cell>
          <cell r="E1249">
            <v>0</v>
          </cell>
          <cell r="F1249">
            <v>0</v>
          </cell>
          <cell r="G1249">
            <v>0</v>
          </cell>
        </row>
        <row r="1250">
          <cell r="B1250" t="str">
            <v>Instalacion de Tuberia</v>
          </cell>
          <cell r="D1250">
            <v>0.25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1</v>
          </cell>
          <cell r="F1251">
            <v>0</v>
          </cell>
          <cell r="G1251">
            <v>0</v>
          </cell>
        </row>
        <row r="1253">
          <cell r="A1253" t="str">
            <v>1.1.12.8</v>
          </cell>
          <cell r="B1253" t="str">
            <v>BUZONES REFORZADOS</v>
          </cell>
        </row>
        <row r="1254">
          <cell r="A1254" t="str">
            <v>1.1.12.8.1</v>
          </cell>
          <cell r="B1254" t="str">
            <v>Cambio de tapas D400 a Tapas F900</v>
          </cell>
          <cell r="C1254" t="str">
            <v>und.</v>
          </cell>
          <cell r="D1254">
            <v>4</v>
          </cell>
          <cell r="H1254">
            <v>0</v>
          </cell>
        </row>
        <row r="1255">
          <cell r="B1255" t="str">
            <v>Suministro de Marco y Tapas F900</v>
          </cell>
          <cell r="D1255">
            <v>0.8</v>
          </cell>
          <cell r="E1255">
            <v>0</v>
          </cell>
          <cell r="F1255">
            <v>0</v>
          </cell>
          <cell r="G1255">
            <v>0</v>
          </cell>
        </row>
        <row r="1256">
          <cell r="B1256" t="str">
            <v>Instalacion</v>
          </cell>
          <cell r="D1256">
            <v>0.2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1</v>
          </cell>
          <cell r="F1257">
            <v>0</v>
          </cell>
          <cell r="G1257">
            <v>0</v>
          </cell>
        </row>
        <row r="1259">
          <cell r="A1259" t="str">
            <v>1.1.12.9</v>
          </cell>
          <cell r="B1259" t="str">
            <v>OTROS</v>
          </cell>
        </row>
        <row r="1260">
          <cell r="A1260" t="str">
            <v>1.1.12.9.1</v>
          </cell>
          <cell r="B1260" t="str">
            <v>Valvula Compuerta de HFD Bridada de 160 mmØ con Uniones Dreysser</v>
          </cell>
          <cell r="C1260" t="str">
            <v>und.</v>
          </cell>
          <cell r="D1260">
            <v>2</v>
          </cell>
          <cell r="H1260">
            <v>0</v>
          </cell>
        </row>
        <row r="1261">
          <cell r="B1261" t="str">
            <v>Suministro de Valvula</v>
          </cell>
          <cell r="D1261">
            <v>0.35</v>
          </cell>
          <cell r="E1261">
            <v>0</v>
          </cell>
          <cell r="F1261">
            <v>0</v>
          </cell>
          <cell r="G1261">
            <v>0</v>
          </cell>
        </row>
        <row r="1262">
          <cell r="B1262" t="str">
            <v>Instalacion de Valvula</v>
          </cell>
          <cell r="D1262">
            <v>0.65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1</v>
          </cell>
          <cell r="F1263">
            <v>0</v>
          </cell>
          <cell r="G1263">
            <v>0</v>
          </cell>
        </row>
        <row r="1265">
          <cell r="A1265" t="str">
            <v>1.1.12.9.2</v>
          </cell>
          <cell r="B1265" t="str">
            <v>Valvula Compuerta de HFD Bridada de 110 mmØ con Uniones Dreysser</v>
          </cell>
          <cell r="C1265" t="str">
            <v>und.</v>
          </cell>
          <cell r="D1265">
            <v>1</v>
          </cell>
          <cell r="H1265">
            <v>0</v>
          </cell>
        </row>
        <row r="1266">
          <cell r="B1266" t="str">
            <v>Suministro de Valvula</v>
          </cell>
          <cell r="D1266">
            <v>0.35</v>
          </cell>
          <cell r="E1266">
            <v>0</v>
          </cell>
          <cell r="F1266">
            <v>0</v>
          </cell>
          <cell r="G1266">
            <v>0</v>
          </cell>
        </row>
        <row r="1267">
          <cell r="B1267" t="str">
            <v>Instalacion de Valvula</v>
          </cell>
          <cell r="D1267">
            <v>0.65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1</v>
          </cell>
          <cell r="F1268">
            <v>0</v>
          </cell>
          <cell r="G1268">
            <v>0</v>
          </cell>
        </row>
        <row r="1270">
          <cell r="A1270" t="str">
            <v>1.1.12.9.3</v>
          </cell>
          <cell r="B1270" t="str">
            <v>Valvula Compuerta de HFD Bridada de 90 mmØ con Uniones Dreysser</v>
          </cell>
          <cell r="C1270" t="str">
            <v>und.</v>
          </cell>
          <cell r="D1270">
            <v>1</v>
          </cell>
          <cell r="H1270">
            <v>0</v>
          </cell>
        </row>
        <row r="1271">
          <cell r="B1271" t="str">
            <v>Suministro de Valvula</v>
          </cell>
          <cell r="D1271">
            <v>0.35</v>
          </cell>
          <cell r="E1271">
            <v>0</v>
          </cell>
          <cell r="F1271">
            <v>0</v>
          </cell>
          <cell r="G1271">
            <v>0</v>
          </cell>
        </row>
        <row r="1272">
          <cell r="B1272" t="str">
            <v>Instalacion de Valvula</v>
          </cell>
          <cell r="D1272">
            <v>0.65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1</v>
          </cell>
          <cell r="F1273">
            <v>0</v>
          </cell>
          <cell r="G1273">
            <v>0</v>
          </cell>
        </row>
        <row r="1275">
          <cell r="A1275" t="str">
            <v>1.1.12.9.4</v>
          </cell>
          <cell r="B1275" t="str">
            <v>Uniones Corrediza PVC de 160mmØ</v>
          </cell>
          <cell r="C1275" t="str">
            <v>und.</v>
          </cell>
          <cell r="D1275">
            <v>2</v>
          </cell>
          <cell r="H1275">
            <v>0</v>
          </cell>
        </row>
        <row r="1276">
          <cell r="B1276" t="str">
            <v>Suministro de Uniones corredizas</v>
          </cell>
          <cell r="D1276">
            <v>0.75</v>
          </cell>
          <cell r="E1276">
            <v>0</v>
          </cell>
          <cell r="F1276">
            <v>0</v>
          </cell>
          <cell r="G1276">
            <v>0</v>
          </cell>
        </row>
        <row r="1277">
          <cell r="B1277" t="str">
            <v>Instalacion de Uniones corredizas</v>
          </cell>
          <cell r="D1277">
            <v>0.25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1</v>
          </cell>
          <cell r="F1278">
            <v>0</v>
          </cell>
          <cell r="G1278">
            <v>0</v>
          </cell>
        </row>
        <row r="1280">
          <cell r="A1280" t="str">
            <v>1.1.12.9.5</v>
          </cell>
          <cell r="B1280" t="str">
            <v>Uniones Corrediza PVC de 110mmØ</v>
          </cell>
          <cell r="C1280" t="str">
            <v>und.</v>
          </cell>
          <cell r="D1280">
            <v>3</v>
          </cell>
          <cell r="H1280">
            <v>0</v>
          </cell>
        </row>
        <row r="1281">
          <cell r="B1281" t="str">
            <v>Suministro de Uniones corredizas</v>
          </cell>
          <cell r="D1281">
            <v>0.75</v>
          </cell>
          <cell r="E1281">
            <v>0</v>
          </cell>
          <cell r="F1281">
            <v>0</v>
          </cell>
          <cell r="G1281">
            <v>0</v>
          </cell>
        </row>
        <row r="1282">
          <cell r="B1282" t="str">
            <v>Instalacion de Uniones corredizas</v>
          </cell>
          <cell r="D1282">
            <v>0.25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1</v>
          </cell>
          <cell r="F1283">
            <v>0</v>
          </cell>
          <cell r="G1283">
            <v>0</v>
          </cell>
        </row>
        <row r="1285">
          <cell r="A1285" t="str">
            <v>1.1.12.9.6</v>
          </cell>
          <cell r="B1285" t="str">
            <v>Uniones Corrediza PVC de 90mmØ</v>
          </cell>
          <cell r="C1285" t="str">
            <v>und.</v>
          </cell>
          <cell r="D1285">
            <v>1</v>
          </cell>
          <cell r="H1285">
            <v>0</v>
          </cell>
        </row>
        <row r="1286">
          <cell r="B1286" t="str">
            <v>Suministro de Uniones corredizas</v>
          </cell>
          <cell r="D1286">
            <v>0.75</v>
          </cell>
          <cell r="E1286">
            <v>0</v>
          </cell>
          <cell r="F1286">
            <v>0</v>
          </cell>
          <cell r="G1286">
            <v>0</v>
          </cell>
        </row>
        <row r="1287">
          <cell r="B1287" t="str">
            <v>Instalacion de Uniones corredizas</v>
          </cell>
          <cell r="D1287">
            <v>0.25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1</v>
          </cell>
          <cell r="F1288">
            <v>0</v>
          </cell>
          <cell r="G1288">
            <v>0</v>
          </cell>
        </row>
        <row r="1290">
          <cell r="A1290" t="str">
            <v>1.1.12.9.7</v>
          </cell>
          <cell r="B1290" t="str">
            <v>Transiciones HFD - PVC de 160 mmØ</v>
          </cell>
          <cell r="C1290" t="str">
            <v>und.</v>
          </cell>
          <cell r="D1290">
            <v>2</v>
          </cell>
          <cell r="H1290">
            <v>0</v>
          </cell>
        </row>
        <row r="1291">
          <cell r="B1291" t="str">
            <v>Suministro de Transiciones HFD</v>
          </cell>
          <cell r="D1291">
            <v>0.8</v>
          </cell>
          <cell r="E1291">
            <v>0</v>
          </cell>
          <cell r="F1291">
            <v>0</v>
          </cell>
          <cell r="G1291">
            <v>0</v>
          </cell>
        </row>
        <row r="1292">
          <cell r="B1292" t="str">
            <v>Instalacion de Transiciones HFD</v>
          </cell>
          <cell r="D1292">
            <v>0.2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1</v>
          </cell>
          <cell r="F1293">
            <v>0</v>
          </cell>
          <cell r="G1293">
            <v>0</v>
          </cell>
        </row>
        <row r="1295">
          <cell r="A1295" t="str">
            <v>1.1.12.9.8</v>
          </cell>
          <cell r="B1295" t="str">
            <v>Transiciones HFD - PVC de 110 mmØ</v>
          </cell>
          <cell r="C1295" t="str">
            <v>und.</v>
          </cell>
          <cell r="D1295">
            <v>3</v>
          </cell>
          <cell r="H1295">
            <v>0</v>
          </cell>
        </row>
        <row r="1296">
          <cell r="B1296" t="str">
            <v>Suministro de Transiciones HFD</v>
          </cell>
          <cell r="D1296">
            <v>0.8</v>
          </cell>
          <cell r="E1296">
            <v>0</v>
          </cell>
          <cell r="F1296">
            <v>0</v>
          </cell>
          <cell r="G1296">
            <v>0</v>
          </cell>
        </row>
        <row r="1297">
          <cell r="B1297" t="str">
            <v>Instalacion de Transiciones HFD</v>
          </cell>
          <cell r="D1297">
            <v>0.2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1</v>
          </cell>
          <cell r="F1298">
            <v>0</v>
          </cell>
          <cell r="G1298">
            <v>0</v>
          </cell>
        </row>
        <row r="1300">
          <cell r="A1300" t="str">
            <v>1.1.12.9.9</v>
          </cell>
          <cell r="B1300" t="str">
            <v>Transiciones HFD - PVC de  90 mmØ</v>
          </cell>
          <cell r="C1300" t="str">
            <v>und.</v>
          </cell>
          <cell r="D1300">
            <v>1</v>
          </cell>
          <cell r="H1300">
            <v>0</v>
          </cell>
        </row>
        <row r="1301">
          <cell r="B1301" t="str">
            <v>Suministro de Transiciones HFD</v>
          </cell>
          <cell r="D1301">
            <v>0.8</v>
          </cell>
          <cell r="E1301">
            <v>0</v>
          </cell>
          <cell r="F1301">
            <v>0</v>
          </cell>
          <cell r="G1301">
            <v>0</v>
          </cell>
        </row>
        <row r="1302">
          <cell r="B1302" t="str">
            <v>Instalacion de Transiciones HFD</v>
          </cell>
          <cell r="D1302">
            <v>0.2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1</v>
          </cell>
          <cell r="F1303">
            <v>0</v>
          </cell>
          <cell r="G1303">
            <v>0</v>
          </cell>
        </row>
        <row r="1305">
          <cell r="A1305" t="str">
            <v>1.1.12.9.10</v>
          </cell>
          <cell r="B1305" t="str">
            <v xml:space="preserve">Niples HFD de 160 mmØ </v>
          </cell>
          <cell r="C1305" t="str">
            <v>und.</v>
          </cell>
          <cell r="D1305">
            <v>6</v>
          </cell>
          <cell r="H1305">
            <v>0</v>
          </cell>
        </row>
        <row r="1306">
          <cell r="B1306" t="str">
            <v>Suministro de Transiciones HFD</v>
          </cell>
          <cell r="D1306">
            <v>0.8</v>
          </cell>
          <cell r="E1306">
            <v>0</v>
          </cell>
          <cell r="F1306">
            <v>0</v>
          </cell>
          <cell r="G1306">
            <v>0</v>
          </cell>
        </row>
        <row r="1307">
          <cell r="B1307" t="str">
            <v>Instalacion de Transiciones HFD</v>
          </cell>
          <cell r="D1307">
            <v>0.2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1</v>
          </cell>
          <cell r="F1308">
            <v>0</v>
          </cell>
          <cell r="G1308">
            <v>0</v>
          </cell>
        </row>
        <row r="1310">
          <cell r="A1310" t="str">
            <v>1.1.12.9.11</v>
          </cell>
          <cell r="B1310" t="str">
            <v>Niples HFD de 110 mmØ</v>
          </cell>
          <cell r="C1310" t="str">
            <v>und.</v>
          </cell>
          <cell r="D1310">
            <v>8</v>
          </cell>
          <cell r="H1310">
            <v>0</v>
          </cell>
        </row>
        <row r="1311">
          <cell r="B1311" t="str">
            <v>Suministro de Transiciones HFD</v>
          </cell>
          <cell r="D1311">
            <v>0.8</v>
          </cell>
          <cell r="E1311">
            <v>0</v>
          </cell>
          <cell r="F1311">
            <v>0</v>
          </cell>
          <cell r="G1311">
            <v>0</v>
          </cell>
        </row>
        <row r="1312">
          <cell r="B1312" t="str">
            <v>Instalacion de Transiciones HFD</v>
          </cell>
          <cell r="D1312">
            <v>0.2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1</v>
          </cell>
          <cell r="F1313">
            <v>0</v>
          </cell>
          <cell r="G1313">
            <v>0</v>
          </cell>
        </row>
        <row r="1315">
          <cell r="A1315" t="str">
            <v>1.1.12.9.12</v>
          </cell>
          <cell r="B1315" t="str">
            <v>Niples HFD de  90 mmØ</v>
          </cell>
          <cell r="C1315" t="str">
            <v>und.</v>
          </cell>
          <cell r="D1315">
            <v>4</v>
          </cell>
          <cell r="H1315">
            <v>0</v>
          </cell>
        </row>
        <row r="1316">
          <cell r="B1316" t="str">
            <v>Suministro de Transiciones HFD</v>
          </cell>
          <cell r="D1316">
            <v>0.8</v>
          </cell>
          <cell r="E1316">
            <v>0</v>
          </cell>
          <cell r="F1316">
            <v>0</v>
          </cell>
          <cell r="G1316">
            <v>0</v>
          </cell>
        </row>
        <row r="1317">
          <cell r="B1317" t="str">
            <v>Instalacion de Transiciones HFD</v>
          </cell>
          <cell r="D1317">
            <v>0.2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1</v>
          </cell>
          <cell r="F1318">
            <v>0</v>
          </cell>
          <cell r="G1318">
            <v>0</v>
          </cell>
        </row>
        <row r="1320">
          <cell r="A1320" t="str">
            <v>1.1.12.9.13</v>
          </cell>
          <cell r="B1320" t="str">
            <v>Reduccion de HFD de 160mmØ a 110 mmØ</v>
          </cell>
          <cell r="C1320" t="str">
            <v>und.</v>
          </cell>
          <cell r="D1320">
            <v>1</v>
          </cell>
          <cell r="H1320">
            <v>0</v>
          </cell>
        </row>
        <row r="1321">
          <cell r="B1321" t="str">
            <v>Suministro de Reduccion de HFD</v>
          </cell>
          <cell r="D1321">
            <v>0.8</v>
          </cell>
          <cell r="E1321">
            <v>0</v>
          </cell>
          <cell r="F1321">
            <v>0</v>
          </cell>
          <cell r="G1321">
            <v>0</v>
          </cell>
        </row>
        <row r="1322">
          <cell r="B1322" t="str">
            <v>Instalacion de Reduccion de HFD</v>
          </cell>
          <cell r="D1322">
            <v>0.2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1</v>
          </cell>
          <cell r="F1323">
            <v>0</v>
          </cell>
          <cell r="G1323">
            <v>0</v>
          </cell>
        </row>
        <row r="1325">
          <cell r="A1325" t="str">
            <v>1.1.12.9.14</v>
          </cell>
          <cell r="B1325" t="str">
            <v>Tee de HFD de 160 mmØ</v>
          </cell>
          <cell r="C1325" t="str">
            <v>und.</v>
          </cell>
          <cell r="D1325">
            <v>1</v>
          </cell>
          <cell r="H1325">
            <v>0</v>
          </cell>
        </row>
        <row r="1326">
          <cell r="B1326" t="str">
            <v>Suministro de Tee HFD</v>
          </cell>
          <cell r="D1326">
            <v>0.8</v>
          </cell>
          <cell r="E1326">
            <v>0</v>
          </cell>
          <cell r="F1326">
            <v>0</v>
          </cell>
          <cell r="G1326">
            <v>0</v>
          </cell>
        </row>
        <row r="1327">
          <cell r="B1327" t="str">
            <v>Instalacion de Tee HFD</v>
          </cell>
          <cell r="D1327">
            <v>0.2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1</v>
          </cell>
          <cell r="F1328">
            <v>0</v>
          </cell>
          <cell r="G1328">
            <v>0</v>
          </cell>
        </row>
        <row r="1330">
          <cell r="A1330" t="str">
            <v>1.1.12.9.15</v>
          </cell>
          <cell r="B1330" t="str">
            <v>Tee de HFD de 110 mmØ</v>
          </cell>
          <cell r="C1330" t="str">
            <v>und.</v>
          </cell>
          <cell r="D1330">
            <v>1</v>
          </cell>
          <cell r="H1330">
            <v>0</v>
          </cell>
        </row>
        <row r="1331">
          <cell r="B1331" t="str">
            <v>Suministro de Tee HFD</v>
          </cell>
          <cell r="D1331">
            <v>0.8</v>
          </cell>
          <cell r="E1331">
            <v>0</v>
          </cell>
          <cell r="F1331">
            <v>0</v>
          </cell>
          <cell r="G1331">
            <v>0</v>
          </cell>
        </row>
        <row r="1332">
          <cell r="B1332" t="str">
            <v>Instalacion de Tee HFD</v>
          </cell>
          <cell r="D1332">
            <v>0.2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1</v>
          </cell>
          <cell r="F1333">
            <v>0</v>
          </cell>
          <cell r="G1333">
            <v>0</v>
          </cell>
        </row>
        <row r="1335">
          <cell r="A1335" t="str">
            <v>1.1.12.9.16</v>
          </cell>
          <cell r="B1335" t="str">
            <v>Codo de HFD de 160 mmØ x 45°</v>
          </cell>
          <cell r="C1335" t="str">
            <v>und.</v>
          </cell>
          <cell r="D1335">
            <v>1</v>
          </cell>
          <cell r="H1335">
            <v>0</v>
          </cell>
        </row>
        <row r="1336">
          <cell r="B1336" t="str">
            <v>Suministro de Codo HFD</v>
          </cell>
          <cell r="D1336">
            <v>0.7</v>
          </cell>
          <cell r="E1336">
            <v>0</v>
          </cell>
          <cell r="F1336">
            <v>0</v>
          </cell>
          <cell r="G1336">
            <v>0</v>
          </cell>
        </row>
        <row r="1337">
          <cell r="B1337" t="str">
            <v>Instalacion de Codo HFD</v>
          </cell>
          <cell r="D1337">
            <v>0.3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1</v>
          </cell>
          <cell r="F1338">
            <v>0</v>
          </cell>
          <cell r="G1338">
            <v>0</v>
          </cell>
        </row>
        <row r="1340">
          <cell r="B1340" t="str">
            <v>CONTRAINCENDIO</v>
          </cell>
        </row>
        <row r="1341">
          <cell r="A1341" t="str">
            <v>1.1.12.10</v>
          </cell>
          <cell r="B1341" t="str">
            <v>OBRAS PROVISIONALES Y PRELIMINARES</v>
          </cell>
        </row>
        <row r="1342">
          <cell r="A1342" t="str">
            <v>1.1.12.10.1</v>
          </cell>
          <cell r="B1342" t="str">
            <v>Trazo y replanteo de obra</v>
          </cell>
          <cell r="C1342" t="str">
            <v>m2</v>
          </cell>
          <cell r="D1342">
            <v>236.8</v>
          </cell>
          <cell r="H1342">
            <v>0</v>
          </cell>
        </row>
        <row r="1343">
          <cell r="B1343" t="str">
            <v xml:space="preserve">  Replanteo de acuerdo a Plano</v>
          </cell>
          <cell r="D1343">
            <v>0.13</v>
          </cell>
          <cell r="E1343">
            <v>0</v>
          </cell>
          <cell r="F1343">
            <v>0</v>
          </cell>
          <cell r="G1343">
            <v>0</v>
          </cell>
        </row>
        <row r="1344">
          <cell r="B1344" t="str">
            <v xml:space="preserve">  Trazo y colocacion de estacas</v>
          </cell>
          <cell r="D1344">
            <v>0.25</v>
          </cell>
          <cell r="E1344">
            <v>0</v>
          </cell>
          <cell r="F1344">
            <v>0</v>
          </cell>
          <cell r="G1344">
            <v>0</v>
          </cell>
        </row>
        <row r="1345">
          <cell r="B1345" t="str">
            <v xml:space="preserve">  Trazado permanente en obra</v>
          </cell>
          <cell r="D1345">
            <v>0.62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1</v>
          </cell>
          <cell r="F1346">
            <v>0</v>
          </cell>
          <cell r="G1346">
            <v>0</v>
          </cell>
        </row>
        <row r="1348">
          <cell r="A1348" t="str">
            <v>1.1.12.11</v>
          </cell>
          <cell r="B1348" t="str">
            <v>DEMOLICIONES</v>
          </cell>
        </row>
        <row r="1349">
          <cell r="A1349" t="str">
            <v>1.1.12.11.1</v>
          </cell>
          <cell r="B1349" t="str">
            <v>Corte de asfalto</v>
          </cell>
          <cell r="C1349" t="str">
            <v>ml</v>
          </cell>
          <cell r="D1349">
            <v>592</v>
          </cell>
          <cell r="H1349">
            <v>0</v>
          </cell>
        </row>
        <row r="1350">
          <cell r="B1350" t="str">
            <v xml:space="preserve">  Trazo de Area a Cortar</v>
          </cell>
          <cell r="D1350">
            <v>0.1</v>
          </cell>
          <cell r="E1350">
            <v>0</v>
          </cell>
          <cell r="F1350">
            <v>0</v>
          </cell>
          <cell r="G1350">
            <v>0</v>
          </cell>
        </row>
        <row r="1351">
          <cell r="B1351" t="str">
            <v xml:space="preserve">  Corte de Area a Demoler</v>
          </cell>
          <cell r="D1351">
            <v>0.9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1</v>
          </cell>
          <cell r="F1352">
            <v>0</v>
          </cell>
          <cell r="G1352">
            <v>0</v>
          </cell>
        </row>
        <row r="1354">
          <cell r="A1354" t="str">
            <v>1.1.12.11.2</v>
          </cell>
          <cell r="B1354" t="str">
            <v>Corte de losa de concreto</v>
          </cell>
          <cell r="C1354" t="str">
            <v>ml</v>
          </cell>
          <cell r="D1354">
            <v>592</v>
          </cell>
          <cell r="H1354">
            <v>0</v>
          </cell>
        </row>
        <row r="1355">
          <cell r="B1355" t="str">
            <v xml:space="preserve">  Trazo de Area a Cortar</v>
          </cell>
          <cell r="D1355">
            <v>0.1</v>
          </cell>
          <cell r="E1355">
            <v>0</v>
          </cell>
          <cell r="F1355">
            <v>0</v>
          </cell>
          <cell r="G1355">
            <v>0</v>
          </cell>
        </row>
        <row r="1356">
          <cell r="B1356" t="str">
            <v xml:space="preserve">  Corte de Area a Demoler</v>
          </cell>
          <cell r="D1356">
            <v>0.9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1</v>
          </cell>
          <cell r="F1357">
            <v>0</v>
          </cell>
          <cell r="G1357">
            <v>0</v>
          </cell>
        </row>
        <row r="1359">
          <cell r="A1359" t="str">
            <v>1.1.12.11.3</v>
          </cell>
          <cell r="B1359" t="str">
            <v>Demolición de asfalto de e=4"</v>
          </cell>
          <cell r="C1359" t="str">
            <v>m2</v>
          </cell>
          <cell r="D1359">
            <v>710.4</v>
          </cell>
          <cell r="H1359">
            <v>0</v>
          </cell>
        </row>
        <row r="1360">
          <cell r="B1360" t="str">
            <v>Demolición de asfalto de e=4"</v>
          </cell>
          <cell r="D1360">
            <v>1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1</v>
          </cell>
          <cell r="F1361">
            <v>0</v>
          </cell>
          <cell r="G1361">
            <v>0</v>
          </cell>
        </row>
        <row r="1363">
          <cell r="A1363" t="str">
            <v>1.1.12.11.4</v>
          </cell>
          <cell r="B1363" t="str">
            <v>Demolición de pavimento de concreto existente e=0.35m.</v>
          </cell>
          <cell r="C1363" t="str">
            <v>m2</v>
          </cell>
          <cell r="D1363">
            <v>710.4</v>
          </cell>
          <cell r="H1363">
            <v>0</v>
          </cell>
        </row>
        <row r="1364">
          <cell r="B1364" t="str">
            <v>Demolición de pavimento de concreto existente e=0.35m.</v>
          </cell>
          <cell r="D1364">
            <v>0.33329999999999999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0.33329999999999999</v>
          </cell>
          <cell r="F1365">
            <v>0</v>
          </cell>
          <cell r="G1365">
            <v>0</v>
          </cell>
        </row>
        <row r="1367">
          <cell r="A1367" t="str">
            <v>1.1.12.11.5</v>
          </cell>
          <cell r="B1367" t="str">
            <v>Eliminación de material común</v>
          </cell>
          <cell r="C1367" t="str">
            <v>m3</v>
          </cell>
          <cell r="D1367">
            <v>383.61599999999999</v>
          </cell>
          <cell r="H1367">
            <v>0</v>
          </cell>
        </row>
        <row r="1368">
          <cell r="B1368" t="str">
            <v xml:space="preserve">  Transporte de Material Demolido a Eliminar</v>
          </cell>
          <cell r="D1368">
            <v>0.95</v>
          </cell>
          <cell r="E1368">
            <v>0</v>
          </cell>
          <cell r="F1368">
            <v>0</v>
          </cell>
          <cell r="G1368">
            <v>0</v>
          </cell>
        </row>
        <row r="1369">
          <cell r="B1369" t="str">
            <v xml:space="preserve">  Limpieza de la Zona Demolida</v>
          </cell>
          <cell r="D1369">
            <v>0.05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1</v>
          </cell>
          <cell r="F1370">
            <v>0</v>
          </cell>
          <cell r="G1370">
            <v>0</v>
          </cell>
        </row>
        <row r="1372">
          <cell r="A1372" t="str">
            <v>1.1.12.12</v>
          </cell>
          <cell r="B1372" t="str">
            <v>MOVIMIENTO DE TIERRA</v>
          </cell>
        </row>
        <row r="1373">
          <cell r="A1373" t="str">
            <v>1.1.12.12.1</v>
          </cell>
          <cell r="B1373" t="str">
            <v>Excavación de zanja</v>
          </cell>
          <cell r="C1373" t="str">
            <v>m3</v>
          </cell>
          <cell r="D1373">
            <v>784.99199999999996</v>
          </cell>
          <cell r="H1373">
            <v>0</v>
          </cell>
        </row>
        <row r="1374">
          <cell r="B1374" t="str">
            <v>Trazo de Area a Excavar</v>
          </cell>
          <cell r="D1374">
            <v>0.05</v>
          </cell>
          <cell r="E1374">
            <v>0</v>
          </cell>
          <cell r="F1374">
            <v>0</v>
          </cell>
          <cell r="G1374">
            <v>0</v>
          </cell>
        </row>
        <row r="1375">
          <cell r="B1375" t="str">
            <v>Excavacion de zanja</v>
          </cell>
          <cell r="D1375">
            <v>0.9</v>
          </cell>
          <cell r="E1375">
            <v>0</v>
          </cell>
          <cell r="F1375">
            <v>0</v>
          </cell>
          <cell r="G1375">
            <v>0</v>
          </cell>
        </row>
        <row r="1376">
          <cell r="B1376" t="str">
            <v>Liberacion Toografica</v>
          </cell>
          <cell r="D1376">
            <v>0.05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1</v>
          </cell>
          <cell r="F1377">
            <v>0</v>
          </cell>
          <cell r="G1377">
            <v>0</v>
          </cell>
        </row>
        <row r="1379">
          <cell r="A1379" t="str">
            <v>1.1.12.12.2</v>
          </cell>
          <cell r="B1379" t="str">
            <v>Eliminación de material de excavación</v>
          </cell>
          <cell r="C1379" t="str">
            <v>m3</v>
          </cell>
          <cell r="D1379">
            <v>784.99199999999996</v>
          </cell>
          <cell r="H1379">
            <v>0</v>
          </cell>
        </row>
        <row r="1380">
          <cell r="B1380" t="str">
            <v xml:space="preserve">  Transporte de Material de excavacion a Eliminar</v>
          </cell>
          <cell r="D1380">
            <v>0.95</v>
          </cell>
          <cell r="E1380">
            <v>0</v>
          </cell>
          <cell r="F1380">
            <v>0</v>
          </cell>
          <cell r="G1380">
            <v>0</v>
          </cell>
        </row>
        <row r="1381">
          <cell r="B1381" t="str">
            <v xml:space="preserve">  Limpieza de la zona</v>
          </cell>
          <cell r="D1381">
            <v>0.05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1</v>
          </cell>
          <cell r="F1382">
            <v>0</v>
          </cell>
          <cell r="G1382">
            <v>0</v>
          </cell>
        </row>
        <row r="1384">
          <cell r="A1384" t="str">
            <v>1.1.12.12.3</v>
          </cell>
          <cell r="B1384" t="str">
            <v>Perfilado y Compactación de subrasante</v>
          </cell>
          <cell r="C1384" t="str">
            <v>m2</v>
          </cell>
          <cell r="D1384">
            <v>603.84</v>
          </cell>
          <cell r="H1384">
            <v>0</v>
          </cell>
        </row>
        <row r="1385">
          <cell r="B1385" t="str">
            <v>Chequeo Inicial de niveles</v>
          </cell>
          <cell r="D1385">
            <v>0.05</v>
          </cell>
          <cell r="E1385">
            <v>0</v>
          </cell>
          <cell r="F1385">
            <v>0</v>
          </cell>
          <cell r="G1385">
            <v>0</v>
          </cell>
        </row>
        <row r="1386">
          <cell r="B1386" t="str">
            <v>Perfilado de subrasante</v>
          </cell>
          <cell r="D1386">
            <v>0.2</v>
          </cell>
          <cell r="E1386">
            <v>0</v>
          </cell>
          <cell r="F1386">
            <v>0</v>
          </cell>
          <cell r="G1386">
            <v>0</v>
          </cell>
        </row>
        <row r="1387">
          <cell r="B1387" t="str">
            <v>Compactacion de subrasante</v>
          </cell>
          <cell r="D1387">
            <v>0.75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1</v>
          </cell>
          <cell r="F1388">
            <v>0</v>
          </cell>
          <cell r="G1388">
            <v>0</v>
          </cell>
        </row>
        <row r="1390">
          <cell r="A1390" t="str">
            <v>1.1.12.12.4</v>
          </cell>
          <cell r="B1390" t="str">
            <v>Entibado (para profundidades mayores a 1.20)</v>
          </cell>
          <cell r="C1390" t="str">
            <v>m2</v>
          </cell>
          <cell r="D1390">
            <v>603.84</v>
          </cell>
          <cell r="H1390">
            <v>0</v>
          </cell>
        </row>
        <row r="1391">
          <cell r="B1391" t="str">
            <v>Suministro y Habilitacion de Entibado</v>
          </cell>
          <cell r="D1391">
            <v>0.3</v>
          </cell>
          <cell r="E1391">
            <v>0</v>
          </cell>
          <cell r="F1391">
            <v>0</v>
          </cell>
          <cell r="G1391">
            <v>0</v>
          </cell>
        </row>
        <row r="1392">
          <cell r="B1392" t="str">
            <v>Colocacion de Entibado</v>
          </cell>
          <cell r="D1392">
            <v>0.5</v>
          </cell>
          <cell r="E1392">
            <v>0</v>
          </cell>
          <cell r="F1392">
            <v>0</v>
          </cell>
          <cell r="G1392">
            <v>0</v>
          </cell>
        </row>
        <row r="1393">
          <cell r="B1393" t="str">
            <v>Desencofrado de Entibado</v>
          </cell>
          <cell r="D1393">
            <v>0.2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1</v>
          </cell>
          <cell r="F1394">
            <v>0</v>
          </cell>
          <cell r="G1394">
            <v>0</v>
          </cell>
        </row>
        <row r="1396">
          <cell r="A1396" t="str">
            <v>1.1.12.12.5</v>
          </cell>
          <cell r="B1396" t="str">
            <v>Relleno de arena gruesa</v>
          </cell>
          <cell r="C1396" t="str">
            <v>m3</v>
          </cell>
          <cell r="D1396">
            <v>142.08000000000001</v>
          </cell>
          <cell r="H1396">
            <v>0</v>
          </cell>
        </row>
        <row r="1397">
          <cell r="B1397" t="str">
            <v>Suministro de material selecto</v>
          </cell>
          <cell r="D1397">
            <v>0.6</v>
          </cell>
          <cell r="E1397">
            <v>0</v>
          </cell>
          <cell r="F1397">
            <v>0</v>
          </cell>
          <cell r="G1397">
            <v>0</v>
          </cell>
        </row>
        <row r="1398">
          <cell r="B1398" t="str">
            <v>Verificación de plantillas y niveles topograficos</v>
          </cell>
          <cell r="D1398">
            <v>0.02</v>
          </cell>
          <cell r="E1398">
            <v>0</v>
          </cell>
          <cell r="F1398">
            <v>0</v>
          </cell>
          <cell r="G1398">
            <v>0</v>
          </cell>
        </row>
        <row r="1399">
          <cell r="B1399" t="str">
            <v>Relleno selecto para nivelacion</v>
          </cell>
          <cell r="D1399">
            <v>0.15</v>
          </cell>
          <cell r="E1399">
            <v>0</v>
          </cell>
          <cell r="F1399">
            <v>0</v>
          </cell>
          <cell r="G1399">
            <v>0</v>
          </cell>
        </row>
        <row r="1400">
          <cell r="B1400" t="str">
            <v>Compactacion de relleno selecto</v>
          </cell>
          <cell r="D1400">
            <v>0.18</v>
          </cell>
          <cell r="E1400">
            <v>0</v>
          </cell>
          <cell r="F1400">
            <v>0</v>
          </cell>
          <cell r="G1400">
            <v>0</v>
          </cell>
        </row>
        <row r="1401">
          <cell r="B1401" t="str">
            <v>Liberacion  Topografica</v>
          </cell>
          <cell r="D1401">
            <v>0.05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1</v>
          </cell>
          <cell r="F1402">
            <v>0</v>
          </cell>
          <cell r="G1402">
            <v>0</v>
          </cell>
        </row>
        <row r="1404">
          <cell r="A1404" t="str">
            <v>1.1.12.12.6</v>
          </cell>
          <cell r="B1404" t="str">
            <v>Relleno de arena fina</v>
          </cell>
          <cell r="C1404" t="str">
            <v>m3</v>
          </cell>
          <cell r="D1404">
            <v>35.520000000000003</v>
          </cell>
          <cell r="H1404">
            <v>0</v>
          </cell>
        </row>
        <row r="1405">
          <cell r="B1405" t="str">
            <v>Suministro de material selecto</v>
          </cell>
          <cell r="D1405">
            <v>0.6</v>
          </cell>
          <cell r="E1405">
            <v>0</v>
          </cell>
          <cell r="F1405">
            <v>0</v>
          </cell>
          <cell r="G1405">
            <v>0</v>
          </cell>
        </row>
        <row r="1406">
          <cell r="B1406" t="str">
            <v>Verificación de plantillas y niveles topograficos</v>
          </cell>
          <cell r="D1406">
            <v>0.02</v>
          </cell>
          <cell r="E1406">
            <v>0</v>
          </cell>
          <cell r="F1406">
            <v>0</v>
          </cell>
          <cell r="G1406">
            <v>0</v>
          </cell>
        </row>
        <row r="1407">
          <cell r="B1407" t="str">
            <v>Relleno selecto para nivelacion</v>
          </cell>
          <cell r="D1407">
            <v>0.15</v>
          </cell>
          <cell r="E1407">
            <v>0</v>
          </cell>
          <cell r="F1407">
            <v>0</v>
          </cell>
          <cell r="G1407">
            <v>0</v>
          </cell>
        </row>
        <row r="1408">
          <cell r="B1408" t="str">
            <v>Compactacion de relleno selecto</v>
          </cell>
          <cell r="D1408">
            <v>0.18</v>
          </cell>
          <cell r="E1408">
            <v>0</v>
          </cell>
          <cell r="F1408">
            <v>0</v>
          </cell>
          <cell r="G1408">
            <v>0</v>
          </cell>
        </row>
        <row r="1409">
          <cell r="B1409" t="str">
            <v>Liberacion  Topografica</v>
          </cell>
          <cell r="D1409">
            <v>0.05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1</v>
          </cell>
          <cell r="F1410">
            <v>0</v>
          </cell>
          <cell r="G1410">
            <v>0</v>
          </cell>
        </row>
        <row r="1412">
          <cell r="A1412" t="str">
            <v>1.1.12.12.7</v>
          </cell>
          <cell r="B1412" t="str">
            <v>Relleno con concreto f'c=20kg/cm2 (solo instalac)</v>
          </cell>
          <cell r="C1412" t="str">
            <v>m3</v>
          </cell>
          <cell r="D1412">
            <v>426.24</v>
          </cell>
          <cell r="H1412">
            <v>0</v>
          </cell>
        </row>
        <row r="1413">
          <cell r="B1413" t="str">
            <v>Liberación Topográfica</v>
          </cell>
          <cell r="D1413">
            <v>0.05</v>
          </cell>
          <cell r="E1413">
            <v>0</v>
          </cell>
          <cell r="F1413">
            <v>0</v>
          </cell>
          <cell r="G1413">
            <v>0</v>
          </cell>
        </row>
        <row r="1414">
          <cell r="B1414" t="str">
            <v>Vaciado de concreto</v>
          </cell>
          <cell r="D1414">
            <v>0.95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1</v>
          </cell>
          <cell r="F1415">
            <v>0</v>
          </cell>
          <cell r="G1415">
            <v>0</v>
          </cell>
        </row>
        <row r="1417">
          <cell r="A1417" t="str">
            <v>1.1.12.13</v>
          </cell>
          <cell r="B1417" t="str">
            <v>PAVIMENTOS DE REPOSICIÓN</v>
          </cell>
        </row>
        <row r="1418">
          <cell r="A1418" t="str">
            <v>1.1.12.13.1</v>
          </cell>
          <cell r="B1418" t="str">
            <v>Concreto Mr=55 kg/cm2 (solo instalacion)</v>
          </cell>
          <cell r="C1418" t="str">
            <v>m3</v>
          </cell>
          <cell r="D1418">
            <v>124.32</v>
          </cell>
          <cell r="H1418">
            <v>0</v>
          </cell>
        </row>
        <row r="1419">
          <cell r="B1419" t="str">
            <v>Liberación Topográfica</v>
          </cell>
          <cell r="D1419">
            <v>0.05</v>
          </cell>
          <cell r="E1419">
            <v>0</v>
          </cell>
          <cell r="F1419">
            <v>0</v>
          </cell>
          <cell r="G1419">
            <v>0</v>
          </cell>
        </row>
        <row r="1420">
          <cell r="B1420" t="str">
            <v>Vaciado de concreto</v>
          </cell>
          <cell r="D1420">
            <v>0.95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1</v>
          </cell>
          <cell r="F1421">
            <v>0</v>
          </cell>
          <cell r="G1421">
            <v>0</v>
          </cell>
        </row>
        <row r="1423">
          <cell r="A1423" t="str">
            <v>1.1.12.13.2</v>
          </cell>
          <cell r="B1423" t="str">
            <v>Encofrado</v>
          </cell>
          <cell r="C1423" t="str">
            <v>m2</v>
          </cell>
          <cell r="D1423">
            <v>103.6</v>
          </cell>
          <cell r="H1423">
            <v>0</v>
          </cell>
        </row>
        <row r="1424">
          <cell r="B1424" t="str">
            <v>Habilitación y Colocación de Encofrado</v>
          </cell>
          <cell r="D1424">
            <v>0.85</v>
          </cell>
          <cell r="E1424">
            <v>0</v>
          </cell>
          <cell r="F1424">
            <v>0</v>
          </cell>
          <cell r="G1424">
            <v>0</v>
          </cell>
        </row>
        <row r="1425">
          <cell r="B1425" t="str">
            <v>Desencofrado</v>
          </cell>
          <cell r="D1425">
            <v>0.15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1</v>
          </cell>
          <cell r="F1426">
            <v>0</v>
          </cell>
          <cell r="G1426">
            <v>0</v>
          </cell>
        </row>
        <row r="1428">
          <cell r="A1428" t="str">
            <v>1.1.12.14</v>
          </cell>
          <cell r="B1428" t="str">
            <v>JUNTAS</v>
          </cell>
        </row>
        <row r="1429">
          <cell r="A1429" t="str">
            <v>1.1.12.14.1</v>
          </cell>
          <cell r="B1429" t="str">
            <v xml:space="preserve">Juntas de Construcción </v>
          </cell>
          <cell r="C1429" t="str">
            <v>ml</v>
          </cell>
          <cell r="D1429">
            <v>107</v>
          </cell>
          <cell r="H1429">
            <v>0</v>
          </cell>
        </row>
        <row r="1430">
          <cell r="B1430" t="str">
            <v>Colocacion de Junta de construccion</v>
          </cell>
          <cell r="D1430">
            <v>1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1</v>
          </cell>
          <cell r="F1431">
            <v>0</v>
          </cell>
          <cell r="G1431">
            <v>0</v>
          </cell>
        </row>
        <row r="1433">
          <cell r="A1433" t="str">
            <v>1.1.12.14.2</v>
          </cell>
          <cell r="B1433" t="str">
            <v>Juntas de Contracción (corte con disco)</v>
          </cell>
          <cell r="C1433" t="str">
            <v>ml</v>
          </cell>
          <cell r="D1433">
            <v>11.18</v>
          </cell>
          <cell r="H1433">
            <v>0</v>
          </cell>
        </row>
        <row r="1434">
          <cell r="B1434" t="str">
            <v>Trazado de Corte</v>
          </cell>
          <cell r="D1434">
            <v>0.1</v>
          </cell>
          <cell r="E1434">
            <v>0</v>
          </cell>
          <cell r="F1434">
            <v>0</v>
          </cell>
          <cell r="G1434">
            <v>0</v>
          </cell>
        </row>
        <row r="1435">
          <cell r="B1435" t="str">
            <v>Corte de Pavimento</v>
          </cell>
          <cell r="D1435">
            <v>0.9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1</v>
          </cell>
          <cell r="F1436">
            <v>0</v>
          </cell>
          <cell r="G1436">
            <v>0</v>
          </cell>
        </row>
        <row r="1438">
          <cell r="A1438" t="str">
            <v>1.1.12.15</v>
          </cell>
          <cell r="B1438" t="str">
            <v>TUBERIAS</v>
          </cell>
        </row>
        <row r="1439">
          <cell r="A1439" t="str">
            <v>1.1.12.15.1</v>
          </cell>
          <cell r="B1439" t="str">
            <v>Tubería MA-10"-C3-04 (solo instalacion)</v>
          </cell>
          <cell r="C1439" t="str">
            <v>ml</v>
          </cell>
          <cell r="D1439">
            <v>296</v>
          </cell>
          <cell r="H1439">
            <v>0</v>
          </cell>
        </row>
        <row r="1440">
          <cell r="B1440" t="str">
            <v>Suministro de tuberia e insumos</v>
          </cell>
          <cell r="D1440">
            <v>0.75</v>
          </cell>
          <cell r="E1440">
            <v>0</v>
          </cell>
          <cell r="F1440">
            <v>0</v>
          </cell>
          <cell r="G1440">
            <v>0</v>
          </cell>
        </row>
        <row r="1441">
          <cell r="B1441" t="str">
            <v>Instalacion de Tuberia</v>
          </cell>
          <cell r="D1441">
            <v>0.25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1</v>
          </cell>
          <cell r="F1442">
            <v>0</v>
          </cell>
          <cell r="G1442">
            <v>0</v>
          </cell>
        </row>
        <row r="1444">
          <cell r="A1444" t="str">
            <v>1.1.12.15.2</v>
          </cell>
          <cell r="B1444" t="str">
            <v>Accesorios Tubería MA-10"-C3-04 (solo instalacion)</v>
          </cell>
          <cell r="C1444" t="str">
            <v>ml</v>
          </cell>
          <cell r="D1444">
            <v>296</v>
          </cell>
          <cell r="H1444">
            <v>0</v>
          </cell>
        </row>
        <row r="1445">
          <cell r="B1445" t="str">
            <v>Suministro de tuberia e insumos</v>
          </cell>
          <cell r="D1445">
            <v>0.75</v>
          </cell>
          <cell r="E1445">
            <v>0</v>
          </cell>
          <cell r="F1445">
            <v>0</v>
          </cell>
          <cell r="G1445">
            <v>0</v>
          </cell>
        </row>
        <row r="1446">
          <cell r="B1446" t="str">
            <v>Instalacion de Tuberia</v>
          </cell>
          <cell r="D1446">
            <v>0.25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1</v>
          </cell>
          <cell r="F1447">
            <v>0</v>
          </cell>
          <cell r="G1447">
            <v>0</v>
          </cell>
        </row>
        <row r="1449">
          <cell r="A1449" t="str">
            <v>1.1.12.15.3</v>
          </cell>
          <cell r="B1449" t="str">
            <v>Maquina Termofusión</v>
          </cell>
          <cell r="C1449" t="str">
            <v>dias</v>
          </cell>
          <cell r="D1449">
            <v>30</v>
          </cell>
          <cell r="H1449">
            <v>0</v>
          </cell>
        </row>
        <row r="1450">
          <cell r="B1450" t="str">
            <v>Maquina Termofusión</v>
          </cell>
          <cell r="D1450">
            <v>1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1</v>
          </cell>
          <cell r="F1451">
            <v>0</v>
          </cell>
          <cell r="G1451">
            <v>0</v>
          </cell>
        </row>
        <row r="1453">
          <cell r="A1453" t="str">
            <v>1.1.12.16</v>
          </cell>
          <cell r="B1453" t="str">
            <v xml:space="preserve">CRUCE </v>
          </cell>
        </row>
        <row r="1454">
          <cell r="A1454" t="str">
            <v>1.1.12.16.1</v>
          </cell>
          <cell r="B1454" t="str">
            <v>Cruce de tubería de f  100mm debajo de lineas de servicio existentes (incluye perforación, inyección, suministro de tubería e instalación de tubería)</v>
          </cell>
          <cell r="C1454" t="str">
            <v>ml</v>
          </cell>
          <cell r="D1454">
            <v>127.94655220160622</v>
          </cell>
          <cell r="H1454">
            <v>0</v>
          </cell>
        </row>
        <row r="1455">
          <cell r="B1455" t="str">
            <v>Suministro de materiales e insumos</v>
          </cell>
          <cell r="D1455">
            <v>0.15</v>
          </cell>
          <cell r="E1455">
            <v>0</v>
          </cell>
          <cell r="F1455">
            <v>0</v>
          </cell>
          <cell r="G1455">
            <v>0</v>
          </cell>
        </row>
        <row r="1456">
          <cell r="B1456" t="str">
            <v>Instalacion Cruce de tuberia</v>
          </cell>
          <cell r="D1456">
            <v>0.85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1</v>
          </cell>
          <cell r="F1457">
            <v>0</v>
          </cell>
          <cell r="G1457">
            <v>0</v>
          </cell>
        </row>
        <row r="1459">
          <cell r="A1459" t="str">
            <v>1.1.12.16.2</v>
          </cell>
          <cell r="B1459" t="str">
            <v>Valvula OS&amp;Y de 10"</v>
          </cell>
          <cell r="C1459" t="str">
            <v>und</v>
          </cell>
          <cell r="D1459">
            <v>2</v>
          </cell>
          <cell r="H1459">
            <v>0</v>
          </cell>
        </row>
        <row r="1460">
          <cell r="B1460" t="str">
            <v>Suministro de Valvula</v>
          </cell>
          <cell r="D1460">
            <v>0.54</v>
          </cell>
          <cell r="E1460">
            <v>0</v>
          </cell>
          <cell r="F1460">
            <v>0</v>
          </cell>
          <cell r="G1460">
            <v>0</v>
          </cell>
        </row>
        <row r="1461">
          <cell r="B1461" t="str">
            <v>Instalacion de Valvula</v>
          </cell>
          <cell r="D1461">
            <v>0.46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1</v>
          </cell>
          <cell r="F1462">
            <v>0</v>
          </cell>
          <cell r="G1462">
            <v>0</v>
          </cell>
        </row>
        <row r="1464">
          <cell r="A1464" t="str">
            <v>1.1.12.16.3</v>
          </cell>
          <cell r="B1464" t="str">
            <v>Camará para alojar valvula angular</v>
          </cell>
          <cell r="C1464" t="str">
            <v>und</v>
          </cell>
          <cell r="D1464">
            <v>2</v>
          </cell>
          <cell r="H1464">
            <v>0</v>
          </cell>
        </row>
        <row r="1465">
          <cell r="B1465" t="str">
            <v>Suministro de materiales</v>
          </cell>
          <cell r="D1465">
            <v>0.3</v>
          </cell>
          <cell r="E1465">
            <v>0</v>
          </cell>
          <cell r="F1465">
            <v>0</v>
          </cell>
          <cell r="G1465">
            <v>0</v>
          </cell>
        </row>
        <row r="1466">
          <cell r="B1466" t="str">
            <v>Construccion de camara</v>
          </cell>
          <cell r="D1466">
            <v>0.7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1</v>
          </cell>
          <cell r="F1467">
            <v>0</v>
          </cell>
          <cell r="G1467">
            <v>0</v>
          </cell>
        </row>
        <row r="1469">
          <cell r="B1469" t="str">
            <v>DESAGUE</v>
          </cell>
        </row>
        <row r="1470">
          <cell r="A1470" t="str">
            <v>1.1.12.17</v>
          </cell>
          <cell r="B1470" t="str">
            <v>DEMOLICIONES</v>
          </cell>
        </row>
        <row r="1471">
          <cell r="A1471" t="str">
            <v>1.1.12.17.1</v>
          </cell>
          <cell r="B1471" t="str">
            <v>Corte de losa de concreto</v>
          </cell>
          <cell r="C1471" t="str">
            <v>ml</v>
          </cell>
          <cell r="D1471">
            <v>981.52007128997468</v>
          </cell>
          <cell r="H1471">
            <v>0</v>
          </cell>
        </row>
        <row r="1472">
          <cell r="B1472" t="str">
            <v xml:space="preserve">  Trazo de Area a Cortar</v>
          </cell>
          <cell r="D1472">
            <v>0.1</v>
          </cell>
          <cell r="E1472">
            <v>0</v>
          </cell>
          <cell r="F1472">
            <v>0</v>
          </cell>
          <cell r="G1472">
            <v>0</v>
          </cell>
        </row>
        <row r="1473">
          <cell r="B1473" t="str">
            <v xml:space="preserve">  Corte de Area a Demoler</v>
          </cell>
          <cell r="D1473">
            <v>0.9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1</v>
          </cell>
          <cell r="F1474">
            <v>0</v>
          </cell>
          <cell r="G1474">
            <v>0</v>
          </cell>
        </row>
        <row r="1476">
          <cell r="A1476" t="str">
            <v>1.1.12.17.2</v>
          </cell>
          <cell r="B1476" t="str">
            <v>Demolición de pavimento de concreto existente e=0.35m.</v>
          </cell>
          <cell r="C1476" t="str">
            <v>m2</v>
          </cell>
          <cell r="D1476">
            <v>960</v>
          </cell>
          <cell r="H1476">
            <v>0</v>
          </cell>
        </row>
        <row r="1477">
          <cell r="B1477" t="str">
            <v>Demolición de pavimento de concreto existente e=0.35m.</v>
          </cell>
          <cell r="D1477">
            <v>1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1</v>
          </cell>
          <cell r="F1478">
            <v>0</v>
          </cell>
          <cell r="G1478">
            <v>0</v>
          </cell>
        </row>
        <row r="1480">
          <cell r="A1480" t="str">
            <v>1.1.12.17.3</v>
          </cell>
          <cell r="B1480" t="str">
            <v>Eliminación de material común</v>
          </cell>
          <cell r="C1480" t="str">
            <v>m3</v>
          </cell>
          <cell r="D1480">
            <v>336</v>
          </cell>
          <cell r="H1480">
            <v>0</v>
          </cell>
        </row>
        <row r="1481">
          <cell r="B1481" t="str">
            <v xml:space="preserve">  Transporte de Material Demolido a Eliminar</v>
          </cell>
          <cell r="D1481">
            <v>0.95</v>
          </cell>
          <cell r="E1481">
            <v>0</v>
          </cell>
          <cell r="F1481">
            <v>0</v>
          </cell>
          <cell r="G1481">
            <v>0</v>
          </cell>
        </row>
        <row r="1482">
          <cell r="B1482" t="str">
            <v xml:space="preserve">  Limpieza de la Zona Demolida</v>
          </cell>
          <cell r="D1482">
            <v>0.05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1</v>
          </cell>
          <cell r="F1483">
            <v>0</v>
          </cell>
          <cell r="G1483">
            <v>0</v>
          </cell>
        </row>
        <row r="1485">
          <cell r="A1485" t="str">
            <v>1.1.12.18</v>
          </cell>
          <cell r="B1485" t="str">
            <v>MOVIMIENTO DE TIERRA</v>
          </cell>
        </row>
        <row r="1486">
          <cell r="A1486" t="str">
            <v>1.1.12.18.1</v>
          </cell>
          <cell r="B1486" t="str">
            <v>Excavación de zanja</v>
          </cell>
          <cell r="C1486" t="str">
            <v>m3</v>
          </cell>
          <cell r="D1486">
            <v>816</v>
          </cell>
          <cell r="H1486">
            <v>0</v>
          </cell>
        </row>
        <row r="1487">
          <cell r="B1487" t="str">
            <v>Trazo de Area a Excavar</v>
          </cell>
          <cell r="D1487">
            <v>0.05</v>
          </cell>
          <cell r="E1487">
            <v>0</v>
          </cell>
          <cell r="F1487">
            <v>0</v>
          </cell>
          <cell r="G1487">
            <v>0</v>
          </cell>
        </row>
        <row r="1488">
          <cell r="B1488" t="str">
            <v>Excavacion de zanja</v>
          </cell>
          <cell r="D1488">
            <v>0.9</v>
          </cell>
          <cell r="E1488">
            <v>0</v>
          </cell>
          <cell r="F1488">
            <v>0</v>
          </cell>
          <cell r="G1488">
            <v>0</v>
          </cell>
        </row>
        <row r="1489">
          <cell r="B1489" t="str">
            <v>Liberacion Toografica</v>
          </cell>
          <cell r="D1489">
            <v>0.05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1</v>
          </cell>
          <cell r="F1490">
            <v>0</v>
          </cell>
          <cell r="G1490">
            <v>0</v>
          </cell>
        </row>
        <row r="1492">
          <cell r="A1492" t="str">
            <v>1.1.12.18.2</v>
          </cell>
          <cell r="B1492" t="str">
            <v>Eliminación de material de excavación</v>
          </cell>
          <cell r="C1492" t="str">
            <v>m3</v>
          </cell>
          <cell r="D1492">
            <v>816</v>
          </cell>
          <cell r="H1492">
            <v>0</v>
          </cell>
        </row>
        <row r="1493">
          <cell r="B1493" t="str">
            <v xml:space="preserve">  Transporte de Material de excavacion a Eliminar</v>
          </cell>
          <cell r="D1493">
            <v>0.95</v>
          </cell>
          <cell r="E1493">
            <v>0</v>
          </cell>
          <cell r="F1493">
            <v>0</v>
          </cell>
          <cell r="G1493">
            <v>0</v>
          </cell>
        </row>
        <row r="1494">
          <cell r="B1494" t="str">
            <v xml:space="preserve">  Limpieza de la zona</v>
          </cell>
          <cell r="D1494">
            <v>0.05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1</v>
          </cell>
          <cell r="F1495">
            <v>0</v>
          </cell>
          <cell r="G1495">
            <v>0</v>
          </cell>
        </row>
        <row r="1497">
          <cell r="A1497" t="str">
            <v>1.1.12.18.3</v>
          </cell>
          <cell r="B1497" t="str">
            <v>Perfilado y Compactación de subrasante</v>
          </cell>
          <cell r="C1497" t="str">
            <v>m2</v>
          </cell>
          <cell r="D1497">
            <v>469.03108993172822</v>
          </cell>
          <cell r="H1497">
            <v>0</v>
          </cell>
        </row>
        <row r="1498">
          <cell r="B1498" t="str">
            <v>Chequeo Inicial de niveles</v>
          </cell>
          <cell r="D1498">
            <v>0.05</v>
          </cell>
          <cell r="E1498">
            <v>0</v>
          </cell>
          <cell r="F1498">
            <v>0</v>
          </cell>
          <cell r="G1498">
            <v>0</v>
          </cell>
        </row>
        <row r="1499">
          <cell r="B1499" t="str">
            <v>Perfilado de subrasante</v>
          </cell>
          <cell r="D1499">
            <v>0.2</v>
          </cell>
          <cell r="E1499">
            <v>0</v>
          </cell>
          <cell r="F1499">
            <v>0</v>
          </cell>
          <cell r="G1499">
            <v>0</v>
          </cell>
        </row>
        <row r="1500">
          <cell r="B1500" t="str">
            <v>Compactacion de subrasante</v>
          </cell>
          <cell r="D1500">
            <v>0.75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1</v>
          </cell>
          <cell r="F1501">
            <v>0</v>
          </cell>
          <cell r="G1501">
            <v>0</v>
          </cell>
        </row>
        <row r="1503">
          <cell r="A1503" t="str">
            <v>1.1.12.18.4</v>
          </cell>
          <cell r="B1503" t="str">
            <v>Entibado (para profundidades mayores a 1.20)</v>
          </cell>
          <cell r="C1503" t="str">
            <v>m2</v>
          </cell>
          <cell r="D1503">
            <v>1353.1101474955085</v>
          </cell>
          <cell r="H1503">
            <v>0</v>
          </cell>
        </row>
        <row r="1504">
          <cell r="B1504" t="str">
            <v>Suministro y Habilitacion de Entibado</v>
          </cell>
          <cell r="D1504">
            <v>0.3</v>
          </cell>
          <cell r="E1504">
            <v>0</v>
          </cell>
          <cell r="F1504">
            <v>0</v>
          </cell>
          <cell r="G1504">
            <v>0</v>
          </cell>
        </row>
        <row r="1505">
          <cell r="B1505" t="str">
            <v>Colocacion de Entibado</v>
          </cell>
          <cell r="D1505">
            <v>0.5</v>
          </cell>
          <cell r="E1505">
            <v>0</v>
          </cell>
          <cell r="F1505">
            <v>0</v>
          </cell>
          <cell r="G1505">
            <v>0</v>
          </cell>
        </row>
        <row r="1506">
          <cell r="B1506" t="str">
            <v>Desencofrado de Entibado</v>
          </cell>
          <cell r="D1506">
            <v>0.2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1</v>
          </cell>
          <cell r="F1507">
            <v>0</v>
          </cell>
          <cell r="G1507">
            <v>0</v>
          </cell>
        </row>
        <row r="1509">
          <cell r="A1509" t="str">
            <v>1.1.12.18.5</v>
          </cell>
          <cell r="B1509" t="str">
            <v>Relleno de Material Selecto</v>
          </cell>
          <cell r="C1509" t="str">
            <v>m3</v>
          </cell>
          <cell r="D1509">
            <v>480</v>
          </cell>
          <cell r="H1509">
            <v>0</v>
          </cell>
        </row>
        <row r="1510">
          <cell r="B1510" t="str">
            <v>Suministro de material selecto</v>
          </cell>
          <cell r="D1510">
            <v>0.6</v>
          </cell>
          <cell r="E1510">
            <v>0</v>
          </cell>
          <cell r="F1510">
            <v>0</v>
          </cell>
          <cell r="G1510">
            <v>0</v>
          </cell>
        </row>
        <row r="1511">
          <cell r="B1511" t="str">
            <v>Verificación de plantillas y niveles topograficos</v>
          </cell>
          <cell r="D1511">
            <v>0.02</v>
          </cell>
          <cell r="E1511">
            <v>0</v>
          </cell>
          <cell r="F1511">
            <v>0</v>
          </cell>
          <cell r="G1511">
            <v>0</v>
          </cell>
        </row>
        <row r="1512">
          <cell r="B1512" t="str">
            <v>Relleno selecto para nivelacion</v>
          </cell>
          <cell r="D1512">
            <v>0.15</v>
          </cell>
          <cell r="E1512">
            <v>0</v>
          </cell>
          <cell r="F1512">
            <v>0</v>
          </cell>
          <cell r="G1512">
            <v>0</v>
          </cell>
        </row>
        <row r="1513">
          <cell r="B1513" t="str">
            <v>Compactacion de relleno selecto</v>
          </cell>
          <cell r="D1513">
            <v>0.18</v>
          </cell>
          <cell r="E1513">
            <v>0</v>
          </cell>
          <cell r="F1513">
            <v>0</v>
          </cell>
          <cell r="G1513">
            <v>0</v>
          </cell>
        </row>
        <row r="1514">
          <cell r="B1514" t="str">
            <v>Liberacion  Topografica</v>
          </cell>
          <cell r="D1514">
            <v>0.05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1</v>
          </cell>
          <cell r="F1515">
            <v>0</v>
          </cell>
          <cell r="G1515">
            <v>0</v>
          </cell>
        </row>
        <row r="1517">
          <cell r="A1517" t="str">
            <v>1.1.12.18.6</v>
          </cell>
          <cell r="B1517" t="str">
            <v>Relleno de arena gruesa</v>
          </cell>
          <cell r="C1517" t="str">
            <v>m3</v>
          </cell>
          <cell r="D1517">
            <v>192</v>
          </cell>
          <cell r="H1517">
            <v>0</v>
          </cell>
        </row>
        <row r="1518">
          <cell r="B1518" t="str">
            <v>Suministro de arena gruesa</v>
          </cell>
          <cell r="D1518">
            <v>0.6</v>
          </cell>
          <cell r="E1518">
            <v>0</v>
          </cell>
          <cell r="F1518">
            <v>0</v>
          </cell>
          <cell r="G1518">
            <v>0</v>
          </cell>
        </row>
        <row r="1519">
          <cell r="B1519" t="str">
            <v>Verificación de plantillas y niveles topograficos</v>
          </cell>
          <cell r="D1519">
            <v>0.02</v>
          </cell>
          <cell r="E1519">
            <v>0</v>
          </cell>
          <cell r="F1519">
            <v>0</v>
          </cell>
          <cell r="G1519">
            <v>0</v>
          </cell>
        </row>
        <row r="1520">
          <cell r="B1520" t="str">
            <v>Relleno selecto para nivelacion</v>
          </cell>
          <cell r="D1520">
            <v>0.15</v>
          </cell>
          <cell r="E1520">
            <v>0</v>
          </cell>
          <cell r="F1520">
            <v>0</v>
          </cell>
          <cell r="G1520">
            <v>0</v>
          </cell>
        </row>
        <row r="1521">
          <cell r="B1521" t="str">
            <v>Compactacion de relleno selecto</v>
          </cell>
          <cell r="D1521">
            <v>0.18</v>
          </cell>
          <cell r="E1521">
            <v>0</v>
          </cell>
          <cell r="F1521">
            <v>0</v>
          </cell>
          <cell r="G1521">
            <v>0</v>
          </cell>
        </row>
        <row r="1522">
          <cell r="B1522" t="str">
            <v>Liberacion  Topografica</v>
          </cell>
          <cell r="D1522">
            <v>0.05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1</v>
          </cell>
          <cell r="F1523">
            <v>0</v>
          </cell>
          <cell r="G1523">
            <v>0</v>
          </cell>
        </row>
        <row r="1525">
          <cell r="A1525" t="str">
            <v>1.1.12.18.7</v>
          </cell>
          <cell r="B1525" t="str">
            <v>Relleno de arena fina</v>
          </cell>
          <cell r="C1525" t="str">
            <v>m3</v>
          </cell>
          <cell r="D1525">
            <v>48</v>
          </cell>
          <cell r="H1525">
            <v>0</v>
          </cell>
        </row>
        <row r="1526">
          <cell r="B1526" t="str">
            <v>Suministro de arena fina</v>
          </cell>
          <cell r="D1526">
            <v>0.6</v>
          </cell>
          <cell r="E1526">
            <v>0</v>
          </cell>
          <cell r="F1526">
            <v>0</v>
          </cell>
          <cell r="G1526">
            <v>0</v>
          </cell>
        </row>
        <row r="1527">
          <cell r="B1527" t="str">
            <v>Verificación de plantillas y niveles topograficos</v>
          </cell>
          <cell r="D1527">
            <v>0.02</v>
          </cell>
          <cell r="E1527">
            <v>0</v>
          </cell>
          <cell r="F1527">
            <v>0</v>
          </cell>
          <cell r="G1527">
            <v>0</v>
          </cell>
        </row>
        <row r="1528">
          <cell r="B1528" t="str">
            <v>Relleno selecto para nivelacion</v>
          </cell>
          <cell r="D1528">
            <v>0.15</v>
          </cell>
          <cell r="E1528">
            <v>0</v>
          </cell>
          <cell r="F1528">
            <v>0</v>
          </cell>
          <cell r="G1528">
            <v>0</v>
          </cell>
        </row>
        <row r="1529">
          <cell r="B1529" t="str">
            <v>Compactacion de relleno selecto</v>
          </cell>
          <cell r="D1529">
            <v>0.18</v>
          </cell>
          <cell r="E1529">
            <v>0</v>
          </cell>
          <cell r="F1529">
            <v>0</v>
          </cell>
          <cell r="G1529">
            <v>0</v>
          </cell>
        </row>
        <row r="1530">
          <cell r="B1530" t="str">
            <v>Liberacion  Topografica</v>
          </cell>
          <cell r="D1530">
            <v>0.05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1</v>
          </cell>
          <cell r="F1531">
            <v>0</v>
          </cell>
          <cell r="G1531">
            <v>0</v>
          </cell>
        </row>
        <row r="1533">
          <cell r="A1533" t="str">
            <v>1.1.12.18.8</v>
          </cell>
          <cell r="B1533" t="str">
            <v>Relleno con concreto f'c=20kg/cm2 (solo instalac)</v>
          </cell>
          <cell r="C1533" t="str">
            <v>m3</v>
          </cell>
          <cell r="D1533">
            <v>448.06455069205907</v>
          </cell>
          <cell r="H1533">
            <v>0</v>
          </cell>
        </row>
        <row r="1534">
          <cell r="B1534" t="str">
            <v>Liberación Topográfica</v>
          </cell>
          <cell r="D1534">
            <v>0.05</v>
          </cell>
          <cell r="E1534">
            <v>0</v>
          </cell>
          <cell r="F1534">
            <v>0</v>
          </cell>
          <cell r="G1534">
            <v>0</v>
          </cell>
        </row>
        <row r="1535">
          <cell r="B1535" t="str">
            <v>Vaciado de concreto</v>
          </cell>
          <cell r="D1535">
            <v>0.95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1</v>
          </cell>
          <cell r="F1536">
            <v>0</v>
          </cell>
          <cell r="G1536">
            <v>0</v>
          </cell>
        </row>
        <row r="1538">
          <cell r="A1538" t="str">
            <v>1.1.12.19</v>
          </cell>
          <cell r="B1538" t="str">
            <v>BUZONES PROYECTADOS</v>
          </cell>
        </row>
        <row r="1539">
          <cell r="A1539" t="str">
            <v>1.1.12.19.1</v>
          </cell>
          <cell r="B1539" t="str">
            <v>Corte de losa de concreto</v>
          </cell>
          <cell r="C1539" t="str">
            <v>ml</v>
          </cell>
          <cell r="D1539">
            <v>75.855350341358246</v>
          </cell>
          <cell r="H1539">
            <v>0</v>
          </cell>
        </row>
        <row r="1540">
          <cell r="B1540" t="str">
            <v xml:space="preserve">  Trazo de Area a Cortar</v>
          </cell>
          <cell r="D1540">
            <v>0.1</v>
          </cell>
          <cell r="E1540">
            <v>0</v>
          </cell>
          <cell r="F1540">
            <v>0</v>
          </cell>
          <cell r="G1540">
            <v>0</v>
          </cell>
        </row>
        <row r="1541">
          <cell r="B1541" t="str">
            <v xml:space="preserve">  Corte de Area a Demoler</v>
          </cell>
          <cell r="D1541">
            <v>0.9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1</v>
          </cell>
          <cell r="F1542">
            <v>0</v>
          </cell>
          <cell r="G1542">
            <v>0</v>
          </cell>
        </row>
        <row r="1544">
          <cell r="A1544" t="str">
            <v>1.1.12.19.2</v>
          </cell>
          <cell r="B1544" t="str">
            <v>Demolición de pavimento de concreto existente e=0.35m.</v>
          </cell>
          <cell r="C1544" t="str">
            <v>m2</v>
          </cell>
          <cell r="D1544">
            <v>31.209058426158819</v>
          </cell>
          <cell r="H1544">
            <v>0</v>
          </cell>
        </row>
        <row r="1545">
          <cell r="B1545" t="str">
            <v>Demolición de pavimento de concreto existente e=0.35m.</v>
          </cell>
          <cell r="D1545">
            <v>1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1</v>
          </cell>
          <cell r="F1546">
            <v>0</v>
          </cell>
          <cell r="G1546">
            <v>0</v>
          </cell>
        </row>
        <row r="1548">
          <cell r="A1548" t="str">
            <v>1.1.12.19.3</v>
          </cell>
          <cell r="B1548" t="str">
            <v xml:space="preserve">Excavación </v>
          </cell>
          <cell r="C1548" t="str">
            <v>m3</v>
          </cell>
          <cell r="D1548">
            <v>97.413440908372252</v>
          </cell>
          <cell r="H1548">
            <v>0</v>
          </cell>
        </row>
        <row r="1549">
          <cell r="B1549" t="str">
            <v>Trazo de Area a Excavar</v>
          </cell>
          <cell r="D1549">
            <v>0.05</v>
          </cell>
          <cell r="E1549">
            <v>0</v>
          </cell>
          <cell r="F1549">
            <v>0</v>
          </cell>
          <cell r="G1549">
            <v>0</v>
          </cell>
        </row>
        <row r="1550">
          <cell r="B1550" t="str">
            <v>Excavacion</v>
          </cell>
          <cell r="D1550">
            <v>0.9</v>
          </cell>
          <cell r="E1550">
            <v>0</v>
          </cell>
          <cell r="F1550">
            <v>0</v>
          </cell>
          <cell r="G1550">
            <v>0</v>
          </cell>
        </row>
        <row r="1551">
          <cell r="B1551" t="str">
            <v>Verificacion de nivel de excavacion</v>
          </cell>
          <cell r="D1551">
            <v>0.05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1</v>
          </cell>
          <cell r="F1552">
            <v>0</v>
          </cell>
          <cell r="G1552">
            <v>0</v>
          </cell>
        </row>
        <row r="1554">
          <cell r="A1554" t="str">
            <v>1.1.12.19.4</v>
          </cell>
          <cell r="B1554" t="str">
            <v>Eliminación de material excedente</v>
          </cell>
          <cell r="C1554" t="str">
            <v>m3</v>
          </cell>
          <cell r="D1554">
            <v>90.276295278476468</v>
          </cell>
          <cell r="H1554">
            <v>0</v>
          </cell>
        </row>
        <row r="1555">
          <cell r="B1555" t="str">
            <v xml:space="preserve">  Transporte de Material de excavacion a Eliminar</v>
          </cell>
          <cell r="D1555">
            <v>0.95</v>
          </cell>
          <cell r="E1555">
            <v>0</v>
          </cell>
          <cell r="F1555">
            <v>0</v>
          </cell>
          <cell r="G1555">
            <v>0</v>
          </cell>
        </row>
        <row r="1556">
          <cell r="B1556" t="str">
            <v xml:space="preserve">  Limpieza de la zona</v>
          </cell>
          <cell r="D1556">
            <v>0.05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1</v>
          </cell>
          <cell r="F1557">
            <v>0</v>
          </cell>
          <cell r="G1557">
            <v>0</v>
          </cell>
        </row>
        <row r="1559">
          <cell r="A1559" t="str">
            <v>1.1.12.19.5</v>
          </cell>
          <cell r="B1559" t="str">
            <v>Perfilado y Compactación de subrasante</v>
          </cell>
          <cell r="C1559" t="str">
            <v>m2</v>
          </cell>
          <cell r="D1559">
            <v>46.000851742723675</v>
          </cell>
          <cell r="H1559">
            <v>0</v>
          </cell>
        </row>
        <row r="1560">
          <cell r="B1560" t="str">
            <v>Chequeo Inicial de niveles</v>
          </cell>
          <cell r="D1560">
            <v>0.05</v>
          </cell>
          <cell r="E1560">
            <v>0</v>
          </cell>
          <cell r="F1560">
            <v>0</v>
          </cell>
          <cell r="G1560">
            <v>0</v>
          </cell>
        </row>
        <row r="1561">
          <cell r="B1561" t="str">
            <v>Perfilado de subrasante</v>
          </cell>
          <cell r="D1561">
            <v>0.2</v>
          </cell>
          <cell r="E1561">
            <v>0</v>
          </cell>
          <cell r="F1561">
            <v>0</v>
          </cell>
          <cell r="G1561">
            <v>0</v>
          </cell>
        </row>
        <row r="1562">
          <cell r="B1562" t="str">
            <v>Compactacion de subrasante</v>
          </cell>
          <cell r="D1562">
            <v>0.75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1</v>
          </cell>
          <cell r="F1563">
            <v>0</v>
          </cell>
          <cell r="G1563">
            <v>0</v>
          </cell>
        </row>
        <row r="1565">
          <cell r="A1565" t="str">
            <v>1.1.12.19.6</v>
          </cell>
          <cell r="B1565" t="str">
            <v>Relleno de sobreexcavación alrededor del buzon de concreto f'c=20kg/cm2 (solo instalacion)</v>
          </cell>
          <cell r="C1565" t="str">
            <v>m3</v>
          </cell>
          <cell r="D1565">
            <v>53.318906362917716</v>
          </cell>
          <cell r="H1565">
            <v>0</v>
          </cell>
        </row>
        <row r="1566">
          <cell r="B1566" t="str">
            <v>Liberación Topográfica</v>
          </cell>
          <cell r="D1566">
            <v>0.05</v>
          </cell>
          <cell r="E1566">
            <v>0</v>
          </cell>
          <cell r="F1566">
            <v>0</v>
          </cell>
          <cell r="G1566">
            <v>0</v>
          </cell>
        </row>
        <row r="1567">
          <cell r="B1567" t="str">
            <v>Vaciado de concreto</v>
          </cell>
          <cell r="D1567">
            <v>0.95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1</v>
          </cell>
          <cell r="F1568">
            <v>0</v>
          </cell>
          <cell r="G1568">
            <v>0</v>
          </cell>
        </row>
        <row r="1570">
          <cell r="A1570" t="str">
            <v>1.1.12.19.7</v>
          </cell>
          <cell r="B1570" t="str">
            <v>Encofrado</v>
          </cell>
          <cell r="C1570" t="str">
            <v>m2</v>
          </cell>
          <cell r="D1570">
            <v>172.56610581386991</v>
          </cell>
          <cell r="H1570">
            <v>0</v>
          </cell>
        </row>
        <row r="1571">
          <cell r="B1571" t="str">
            <v>Habilitación y Colocación de Encofrado Buzon</v>
          </cell>
          <cell r="D1571">
            <v>0.85</v>
          </cell>
          <cell r="E1571">
            <v>0</v>
          </cell>
          <cell r="F1571">
            <v>0</v>
          </cell>
          <cell r="G1571">
            <v>0</v>
          </cell>
        </row>
        <row r="1572">
          <cell r="B1572" t="str">
            <v>Desencofrado de Buzon</v>
          </cell>
          <cell r="D1572">
            <v>0.15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1</v>
          </cell>
          <cell r="F1573">
            <v>0</v>
          </cell>
          <cell r="G1573">
            <v>0</v>
          </cell>
        </row>
        <row r="1575">
          <cell r="A1575" t="str">
            <v>1.1.12.19.8</v>
          </cell>
          <cell r="B1575" t="str">
            <v>Concreto f'c=320 kg/cm2 (solo instalacion)</v>
          </cell>
          <cell r="C1575" t="str">
            <v>m3</v>
          </cell>
          <cell r="D1575">
            <v>41.66</v>
          </cell>
          <cell r="H1575">
            <v>0</v>
          </cell>
        </row>
        <row r="1576">
          <cell r="B1576" t="str">
            <v>Liberación Topográfica</v>
          </cell>
          <cell r="D1576">
            <v>0.1</v>
          </cell>
          <cell r="E1576">
            <v>0</v>
          </cell>
          <cell r="F1576">
            <v>0</v>
          </cell>
          <cell r="G1576">
            <v>0</v>
          </cell>
        </row>
        <row r="1577">
          <cell r="B1577" t="str">
            <v>Vaciado de concreto</v>
          </cell>
          <cell r="D1577">
            <v>0.88</v>
          </cell>
          <cell r="E1577">
            <v>0</v>
          </cell>
          <cell r="F1577">
            <v>0</v>
          </cell>
          <cell r="G1577">
            <v>0</v>
          </cell>
        </row>
        <row r="1578">
          <cell r="B1578" t="str">
            <v>Curado de concreto</v>
          </cell>
          <cell r="D1578">
            <v>0.02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1</v>
          </cell>
          <cell r="F1579">
            <v>0</v>
          </cell>
          <cell r="G1579">
            <v>0</v>
          </cell>
        </row>
        <row r="1581">
          <cell r="A1581" t="str">
            <v>1.1.12.19.9</v>
          </cell>
          <cell r="B1581" t="str">
            <v>Acero de refuerzo</v>
          </cell>
          <cell r="C1581" t="str">
            <v>kg</v>
          </cell>
          <cell r="D1581">
            <v>2788.64</v>
          </cell>
          <cell r="H1581">
            <v>0</v>
          </cell>
        </row>
        <row r="1582">
          <cell r="B1582" t="str">
            <v>Habilitacion de Acero de Refuerzo</v>
          </cell>
          <cell r="D1582">
            <v>0.86</v>
          </cell>
          <cell r="E1582">
            <v>0</v>
          </cell>
          <cell r="F1582">
            <v>0</v>
          </cell>
          <cell r="G1582">
            <v>0</v>
          </cell>
        </row>
        <row r="1583">
          <cell r="B1583" t="str">
            <v>Instalacion de Acero de Refuerzo</v>
          </cell>
          <cell r="D1583">
            <v>0.14000000000000001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0.14000000000000001</v>
          </cell>
          <cell r="F1584">
            <v>0</v>
          </cell>
          <cell r="G1584">
            <v>0</v>
          </cell>
        </row>
        <row r="1586">
          <cell r="A1586" t="str">
            <v>1.1.12.19.10</v>
          </cell>
          <cell r="B1586" t="str">
            <v>Juntas</v>
          </cell>
          <cell r="C1586" t="str">
            <v>ml</v>
          </cell>
          <cell r="D1586">
            <v>75.855350341358246</v>
          </cell>
          <cell r="H1586">
            <v>0</v>
          </cell>
        </row>
        <row r="1587">
          <cell r="B1587" t="str">
            <v>Sellado de Juntas</v>
          </cell>
          <cell r="D1587">
            <v>1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1</v>
          </cell>
          <cell r="F1588">
            <v>0</v>
          </cell>
          <cell r="G1588">
            <v>0</v>
          </cell>
        </row>
        <row r="1590">
          <cell r="A1590" t="str">
            <v>1.1.12.19.11</v>
          </cell>
          <cell r="B1590" t="str">
            <v>Concreto para anclaje de tuberia en entrada y salida (solo instalacion)</v>
          </cell>
          <cell r="C1590" t="str">
            <v>m3</v>
          </cell>
          <cell r="D1590">
            <v>3.0866204283147685</v>
          </cell>
          <cell r="H1590">
            <v>0</v>
          </cell>
        </row>
        <row r="1591">
          <cell r="B1591" t="str">
            <v>Vaciado de concreto</v>
          </cell>
          <cell r="D1591">
            <v>1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1</v>
          </cell>
          <cell r="F1592">
            <v>0</v>
          </cell>
          <cell r="G1592">
            <v>0</v>
          </cell>
        </row>
        <row r="1594">
          <cell r="A1594" t="str">
            <v>1.1.12.19.12</v>
          </cell>
          <cell r="B1594" t="str">
            <v>Encofrado para anclaje</v>
          </cell>
          <cell r="C1594" t="str">
            <v>m2</v>
          </cell>
          <cell r="D1594">
            <v>1.6706237872799137</v>
          </cell>
          <cell r="H1594">
            <v>0</v>
          </cell>
        </row>
        <row r="1595">
          <cell r="B1595" t="str">
            <v>Habilitación y Colocación de Encofrado anclaje</v>
          </cell>
          <cell r="D1595">
            <v>0.8</v>
          </cell>
          <cell r="E1595">
            <v>0</v>
          </cell>
          <cell r="F1595">
            <v>0</v>
          </cell>
          <cell r="G1595">
            <v>0</v>
          </cell>
        </row>
        <row r="1596">
          <cell r="B1596" t="str">
            <v>Desencofrado de Anclaje</v>
          </cell>
          <cell r="D1596">
            <v>0.2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1</v>
          </cell>
          <cell r="F1597">
            <v>0</v>
          </cell>
          <cell r="G1597">
            <v>0</v>
          </cell>
        </row>
        <row r="1599">
          <cell r="A1599" t="str">
            <v>1.1.12.19.13</v>
          </cell>
          <cell r="B1599" t="str">
            <v>Conformacion de 1/2 caña con concreto simple f'c =140 kg /cm2</v>
          </cell>
          <cell r="C1599" t="str">
            <v>m3</v>
          </cell>
          <cell r="D1599">
            <v>2.4418198490837226</v>
          </cell>
          <cell r="H1599">
            <v>0</v>
          </cell>
        </row>
        <row r="1600">
          <cell r="B1600" t="str">
            <v>Habilitación y Colocación de media luna</v>
          </cell>
          <cell r="D1600">
            <v>0.1</v>
          </cell>
          <cell r="E1600">
            <v>0</v>
          </cell>
          <cell r="F1600">
            <v>0</v>
          </cell>
          <cell r="G1600">
            <v>0</v>
          </cell>
        </row>
        <row r="1601">
          <cell r="B1601" t="str">
            <v>Vaciado de concreto simple</v>
          </cell>
          <cell r="D1601">
            <v>0.9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1</v>
          </cell>
          <cell r="F1602">
            <v>0</v>
          </cell>
          <cell r="G1602">
            <v>0</v>
          </cell>
        </row>
        <row r="1604">
          <cell r="A1604" t="str">
            <v>1.1.12.19.14</v>
          </cell>
          <cell r="B1604" t="str">
            <v>Solado e=0.05m.</v>
          </cell>
          <cell r="C1604" t="str">
            <v>m2</v>
          </cell>
          <cell r="D1604">
            <v>46.000851742723675</v>
          </cell>
          <cell r="H1604">
            <v>0</v>
          </cell>
        </row>
        <row r="1605">
          <cell r="B1605" t="str">
            <v>Chequeo Topográfico</v>
          </cell>
          <cell r="D1605">
            <v>0.05</v>
          </cell>
          <cell r="E1605">
            <v>0</v>
          </cell>
          <cell r="F1605">
            <v>0</v>
          </cell>
          <cell r="G1605">
            <v>0</v>
          </cell>
        </row>
        <row r="1606">
          <cell r="B1606" t="str">
            <v>Vaciado de concreto</v>
          </cell>
          <cell r="D1606">
            <v>0.95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1</v>
          </cell>
          <cell r="F1607">
            <v>0</v>
          </cell>
          <cell r="G1607">
            <v>0</v>
          </cell>
        </row>
        <row r="1609">
          <cell r="A1609" t="str">
            <v>1.1.12.19.15</v>
          </cell>
          <cell r="B1609" t="str">
            <v>Solaqueado</v>
          </cell>
          <cell r="C1609" t="str">
            <v>m2</v>
          </cell>
          <cell r="D1609">
            <v>55.306015528566292</v>
          </cell>
          <cell r="H1609">
            <v>0</v>
          </cell>
        </row>
        <row r="1610">
          <cell r="B1610" t="str">
            <v>Solaqueado de las caras del buzon</v>
          </cell>
          <cell r="D1610">
            <v>1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1</v>
          </cell>
          <cell r="F1611">
            <v>0</v>
          </cell>
          <cell r="G1611">
            <v>0</v>
          </cell>
        </row>
        <row r="1613">
          <cell r="A1613" t="str">
            <v>1.1.12.19.16</v>
          </cell>
          <cell r="B1613" t="str">
            <v>Escalera de gato</v>
          </cell>
          <cell r="C1613" t="str">
            <v>und.</v>
          </cell>
          <cell r="D1613">
            <v>8</v>
          </cell>
          <cell r="H1613">
            <v>0</v>
          </cell>
        </row>
        <row r="1614">
          <cell r="B1614" t="str">
            <v>Suministristo de escalera de gato</v>
          </cell>
          <cell r="D1614">
            <v>0.25</v>
          </cell>
          <cell r="E1614">
            <v>0</v>
          </cell>
          <cell r="F1614">
            <v>0</v>
          </cell>
          <cell r="G1614">
            <v>0</v>
          </cell>
        </row>
        <row r="1615">
          <cell r="B1615" t="str">
            <v>Instalacion</v>
          </cell>
          <cell r="D1615">
            <v>0.75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1</v>
          </cell>
          <cell r="F1616">
            <v>0</v>
          </cell>
          <cell r="G1616">
            <v>0</v>
          </cell>
        </row>
        <row r="1618">
          <cell r="A1618" t="str">
            <v>1.1.12.20</v>
          </cell>
          <cell r="B1618" t="str">
            <v>BUZONES REFORZADOS</v>
          </cell>
        </row>
        <row r="1619">
          <cell r="A1619" t="str">
            <v>1.1.12.20.1</v>
          </cell>
          <cell r="B1619" t="str">
            <v>Cambio de tapas D400 a Tapas F900</v>
          </cell>
          <cell r="C1619" t="str">
            <v>und.</v>
          </cell>
          <cell r="D1619">
            <v>8</v>
          </cell>
          <cell r="H1619">
            <v>0</v>
          </cell>
        </row>
        <row r="1620">
          <cell r="B1620" t="str">
            <v>Suministro de Marco y Tapas F900</v>
          </cell>
          <cell r="D1620">
            <v>0.8</v>
          </cell>
          <cell r="E1620">
            <v>0</v>
          </cell>
          <cell r="F1620">
            <v>0</v>
          </cell>
          <cell r="G1620">
            <v>0</v>
          </cell>
        </row>
        <row r="1621">
          <cell r="B1621" t="str">
            <v>Instalacion</v>
          </cell>
          <cell r="D1621">
            <v>0.2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1</v>
          </cell>
          <cell r="F1622">
            <v>0</v>
          </cell>
          <cell r="G1622">
            <v>0</v>
          </cell>
        </row>
        <row r="1624">
          <cell r="A1624" t="str">
            <v>1.1.12.21</v>
          </cell>
          <cell r="B1624" t="str">
            <v>BUZONES A ANULAR</v>
          </cell>
        </row>
        <row r="1625">
          <cell r="A1625" t="str">
            <v>1.1.12.21.1</v>
          </cell>
          <cell r="B1625" t="str">
            <v>Relleno con concreto pobre (solo instalacion)</v>
          </cell>
          <cell r="C1625" t="str">
            <v>m3</v>
          </cell>
          <cell r="D1625">
            <v>6.8</v>
          </cell>
          <cell r="H1625">
            <v>0</v>
          </cell>
        </row>
        <row r="1626">
          <cell r="B1626" t="str">
            <v>Liberación Topográfica</v>
          </cell>
          <cell r="D1626">
            <v>0.05</v>
          </cell>
          <cell r="E1626">
            <v>0</v>
          </cell>
          <cell r="F1626">
            <v>0</v>
          </cell>
          <cell r="G1626">
            <v>0</v>
          </cell>
        </row>
        <row r="1627">
          <cell r="B1627" t="str">
            <v>Vaciado de concreto</v>
          </cell>
          <cell r="D1627">
            <v>0.95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1</v>
          </cell>
          <cell r="F1628">
            <v>0</v>
          </cell>
          <cell r="G1628">
            <v>0</v>
          </cell>
        </row>
        <row r="1630">
          <cell r="A1630" t="str">
            <v>1.1.12.22</v>
          </cell>
          <cell r="B1630" t="str">
            <v>PAVIMENTOS DE REPOSICIÓN</v>
          </cell>
        </row>
        <row r="1631">
          <cell r="A1631" t="str">
            <v>1.1.12.22.1</v>
          </cell>
          <cell r="B1631" t="str">
            <v>Concreto Mr=55 kg/cm2 (solo instalacion)</v>
          </cell>
          <cell r="C1631" t="str">
            <v>m3</v>
          </cell>
          <cell r="D1631">
            <v>168</v>
          </cell>
          <cell r="H1631">
            <v>0</v>
          </cell>
        </row>
        <row r="1632">
          <cell r="B1632" t="str">
            <v>Liberación Topográfica</v>
          </cell>
          <cell r="D1632">
            <v>0.05</v>
          </cell>
          <cell r="E1632">
            <v>0</v>
          </cell>
          <cell r="F1632">
            <v>0</v>
          </cell>
          <cell r="G1632">
            <v>0</v>
          </cell>
        </row>
        <row r="1633">
          <cell r="B1633" t="str">
            <v>Vaciado de concreto</v>
          </cell>
          <cell r="D1633">
            <v>0.95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1</v>
          </cell>
          <cell r="F1634">
            <v>0</v>
          </cell>
          <cell r="G1634">
            <v>0</v>
          </cell>
        </row>
        <row r="1636">
          <cell r="A1636" t="str">
            <v>1.1.12.22.2</v>
          </cell>
          <cell r="B1636" t="str">
            <v>Encofrado</v>
          </cell>
          <cell r="C1636" t="str">
            <v>m2</v>
          </cell>
          <cell r="D1636">
            <v>23.42</v>
          </cell>
          <cell r="H1636">
            <v>0</v>
          </cell>
        </row>
        <row r="1637">
          <cell r="B1637" t="str">
            <v>Habilitación y Colocación de Encofrado</v>
          </cell>
          <cell r="D1637">
            <v>0.85</v>
          </cell>
          <cell r="E1637">
            <v>0</v>
          </cell>
          <cell r="F1637">
            <v>0</v>
          </cell>
          <cell r="G1637">
            <v>0</v>
          </cell>
        </row>
        <row r="1638">
          <cell r="B1638" t="str">
            <v>Desencofrado</v>
          </cell>
          <cell r="D1638">
            <v>0.15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1</v>
          </cell>
          <cell r="F1639">
            <v>0</v>
          </cell>
          <cell r="G1639">
            <v>0</v>
          </cell>
        </row>
        <row r="1641">
          <cell r="A1641" t="str">
            <v>1.1.12.22.3</v>
          </cell>
          <cell r="B1641" t="str">
            <v>Acero de refuerzo</v>
          </cell>
          <cell r="C1641" t="str">
            <v>kg</v>
          </cell>
          <cell r="D1641">
            <v>2821</v>
          </cell>
          <cell r="H1641">
            <v>0</v>
          </cell>
        </row>
        <row r="1642">
          <cell r="B1642" t="str">
            <v>Habilitacion de Acero de Refuerzo</v>
          </cell>
          <cell r="D1642">
            <v>0.86</v>
          </cell>
          <cell r="E1642">
            <v>0</v>
          </cell>
          <cell r="F1642">
            <v>0</v>
          </cell>
          <cell r="G1642">
            <v>0</v>
          </cell>
        </row>
        <row r="1643">
          <cell r="B1643" t="str">
            <v>Instalacion de Acero de Refuerzo</v>
          </cell>
          <cell r="D1643">
            <v>0.14000000000000001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0.14000000000000001</v>
          </cell>
          <cell r="F1644">
            <v>0</v>
          </cell>
          <cell r="G1644">
            <v>0</v>
          </cell>
        </row>
        <row r="1646">
          <cell r="A1646" t="str">
            <v>1.1.12.23</v>
          </cell>
          <cell r="B1646" t="str">
            <v>JUNTAS</v>
          </cell>
        </row>
        <row r="1647">
          <cell r="A1647" t="str">
            <v>1.1.12.23.1</v>
          </cell>
          <cell r="B1647" t="str">
            <v xml:space="preserve">Juntas de Construcción </v>
          </cell>
          <cell r="C1647" t="str">
            <v>ml</v>
          </cell>
          <cell r="D1647">
            <v>1535.68</v>
          </cell>
          <cell r="H1647">
            <v>0</v>
          </cell>
        </row>
        <row r="1648">
          <cell r="B1648" t="str">
            <v>Colocacion de Junta de construccion</v>
          </cell>
          <cell r="D1648">
            <v>1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1</v>
          </cell>
          <cell r="F1649">
            <v>0</v>
          </cell>
          <cell r="G1649">
            <v>0</v>
          </cell>
        </row>
        <row r="1651">
          <cell r="A1651" t="str">
            <v>1.1.12.23.2</v>
          </cell>
          <cell r="B1651" t="str">
            <v>Juntas de Contracción (corte con disco)</v>
          </cell>
          <cell r="C1651" t="str">
            <v>ml</v>
          </cell>
          <cell r="D1651">
            <v>97.31</v>
          </cell>
          <cell r="H1651">
            <v>0</v>
          </cell>
        </row>
        <row r="1652">
          <cell r="B1652" t="str">
            <v>Trazado de Corte</v>
          </cell>
          <cell r="D1652">
            <v>0.1</v>
          </cell>
          <cell r="E1652">
            <v>0</v>
          </cell>
          <cell r="F1652">
            <v>0</v>
          </cell>
          <cell r="G1652">
            <v>0</v>
          </cell>
        </row>
        <row r="1653">
          <cell r="B1653" t="str">
            <v>Corte de Pavimento</v>
          </cell>
          <cell r="D1653">
            <v>0.9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1</v>
          </cell>
          <cell r="F1654">
            <v>0</v>
          </cell>
          <cell r="G1654">
            <v>0</v>
          </cell>
        </row>
        <row r="1656">
          <cell r="A1656" t="str">
            <v>1.1.12.24</v>
          </cell>
          <cell r="B1656" t="str">
            <v>TUBERIAS</v>
          </cell>
        </row>
        <row r="1657">
          <cell r="A1657" t="str">
            <v>1.1.12.24.1</v>
          </cell>
          <cell r="B1657" t="str">
            <v>Tubería PVC f=90mm.DN</v>
          </cell>
          <cell r="C1657" t="str">
            <v>ml</v>
          </cell>
          <cell r="D1657">
            <v>100.8394538268056</v>
          </cell>
          <cell r="H1657">
            <v>0</v>
          </cell>
        </row>
        <row r="1658">
          <cell r="B1658" t="str">
            <v>Suministro de tuberia e insumos</v>
          </cell>
          <cell r="D1658">
            <v>0.75</v>
          </cell>
          <cell r="E1658">
            <v>0</v>
          </cell>
          <cell r="F1658">
            <v>0</v>
          </cell>
          <cell r="G1658">
            <v>0</v>
          </cell>
        </row>
        <row r="1659">
          <cell r="B1659" t="str">
            <v>Instalacion de Tuberia</v>
          </cell>
          <cell r="D1659">
            <v>0.25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1</v>
          </cell>
          <cell r="F1660">
            <v>0</v>
          </cell>
          <cell r="G1660">
            <v>0</v>
          </cell>
        </row>
        <row r="1662">
          <cell r="A1662" t="str">
            <v>1.1.12.24.2</v>
          </cell>
          <cell r="B1662" t="str">
            <v>Tubería PVC f=110mm.DN</v>
          </cell>
          <cell r="C1662" t="str">
            <v>ml</v>
          </cell>
          <cell r="D1662">
            <v>75.253323751347466</v>
          </cell>
          <cell r="H1662">
            <v>0</v>
          </cell>
        </row>
        <row r="1663">
          <cell r="B1663" t="str">
            <v>Suministro de tuberia e insumos</v>
          </cell>
          <cell r="D1663">
            <v>0.75</v>
          </cell>
          <cell r="E1663">
            <v>0</v>
          </cell>
          <cell r="F1663">
            <v>0</v>
          </cell>
          <cell r="G1663">
            <v>0</v>
          </cell>
        </row>
        <row r="1664">
          <cell r="B1664" t="str">
            <v>Instalacion de Tuberia</v>
          </cell>
          <cell r="D1664">
            <v>0.25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1</v>
          </cell>
          <cell r="F1665">
            <v>0</v>
          </cell>
          <cell r="G1665">
            <v>0</v>
          </cell>
        </row>
        <row r="1667">
          <cell r="A1667" t="str">
            <v>1.1.12.24.3</v>
          </cell>
          <cell r="B1667" t="str">
            <v>Tubería PVC f=160mm.DN</v>
          </cell>
          <cell r="C1667" t="str">
            <v>ml</v>
          </cell>
          <cell r="D1667">
            <v>62.508420840819255</v>
          </cell>
          <cell r="H1667">
            <v>0</v>
          </cell>
        </row>
        <row r="1668">
          <cell r="B1668" t="str">
            <v>Suministro de tuberia e insumos</v>
          </cell>
          <cell r="D1668">
            <v>0.75</v>
          </cell>
          <cell r="E1668">
            <v>0</v>
          </cell>
          <cell r="F1668">
            <v>0</v>
          </cell>
          <cell r="G1668">
            <v>0</v>
          </cell>
        </row>
        <row r="1669">
          <cell r="B1669" t="str">
            <v>Instalacion de Tuberia</v>
          </cell>
          <cell r="D1669">
            <v>0.25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1</v>
          </cell>
          <cell r="F1670">
            <v>0</v>
          </cell>
          <cell r="G1670">
            <v>0</v>
          </cell>
        </row>
        <row r="1672">
          <cell r="A1672" t="str">
            <v>1.1.12.24.4</v>
          </cell>
          <cell r="B1672" t="str">
            <v>Tubería PVC f=200mm.DN</v>
          </cell>
          <cell r="C1672" t="str">
            <v>ml</v>
          </cell>
          <cell r="D1672">
            <v>138</v>
          </cell>
          <cell r="H1672">
            <v>0</v>
          </cell>
        </row>
        <row r="1673">
          <cell r="B1673" t="str">
            <v>Suministro de tuberia e insumos</v>
          </cell>
          <cell r="D1673">
            <v>0.75</v>
          </cell>
          <cell r="E1673">
            <v>0</v>
          </cell>
          <cell r="F1673">
            <v>0</v>
          </cell>
          <cell r="G1673">
            <v>0</v>
          </cell>
        </row>
        <row r="1674">
          <cell r="B1674" t="str">
            <v>Instalacion de Tuberia</v>
          </cell>
          <cell r="D1674">
            <v>0.25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1</v>
          </cell>
          <cell r="F1675">
            <v>0</v>
          </cell>
          <cell r="G1675">
            <v>0</v>
          </cell>
        </row>
        <row r="1677">
          <cell r="A1677" t="str">
            <v>1.1.12.24.5</v>
          </cell>
          <cell r="B1677" t="str">
            <v>Tubería PVC f=250mm.DN</v>
          </cell>
          <cell r="C1677" t="str">
            <v>ml</v>
          </cell>
          <cell r="D1677">
            <v>255</v>
          </cell>
          <cell r="H1677">
            <v>0</v>
          </cell>
        </row>
        <row r="1678">
          <cell r="B1678" t="str">
            <v>Suministro de tuberia e insumos</v>
          </cell>
          <cell r="D1678">
            <v>0.75</v>
          </cell>
          <cell r="E1678">
            <v>0</v>
          </cell>
          <cell r="F1678">
            <v>0</v>
          </cell>
          <cell r="G1678">
            <v>0</v>
          </cell>
        </row>
        <row r="1679">
          <cell r="B1679" t="str">
            <v>Instalacion de Tuberia</v>
          </cell>
          <cell r="D1679">
            <v>0.25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1</v>
          </cell>
          <cell r="F1680">
            <v>0</v>
          </cell>
          <cell r="G1680">
            <v>0</v>
          </cell>
        </row>
        <row r="1682">
          <cell r="A1682" t="str">
            <v>1.1.12.25</v>
          </cell>
          <cell r="B1682" t="str">
            <v>TRAMPA DE GRASA</v>
          </cell>
        </row>
        <row r="1683">
          <cell r="A1683" t="str">
            <v>1.1.12.25.1</v>
          </cell>
          <cell r="B1683" t="str">
            <v>Corte de losa de concreto</v>
          </cell>
          <cell r="C1683" t="str">
            <v>ml</v>
          </cell>
          <cell r="D1683">
            <v>22.214781171397771</v>
          </cell>
          <cell r="H1683">
            <v>0</v>
          </cell>
        </row>
        <row r="1684">
          <cell r="B1684" t="str">
            <v xml:space="preserve">  Trazo de Area a Cortar</v>
          </cell>
          <cell r="D1684">
            <v>0.1</v>
          </cell>
          <cell r="E1684">
            <v>0</v>
          </cell>
          <cell r="F1684">
            <v>0</v>
          </cell>
          <cell r="G1684">
            <v>0</v>
          </cell>
        </row>
        <row r="1685">
          <cell r="B1685" t="str">
            <v xml:space="preserve">  Corte de Area a Demoler</v>
          </cell>
          <cell r="D1685">
            <v>0.9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1</v>
          </cell>
          <cell r="F1686">
            <v>0</v>
          </cell>
          <cell r="G1686">
            <v>0</v>
          </cell>
        </row>
        <row r="1688">
          <cell r="A1688" t="str">
            <v>1.1.12.25.2</v>
          </cell>
          <cell r="B1688" t="str">
            <v>Demolición de pavimento de concreto existente e=0.35m.</v>
          </cell>
          <cell r="C1688" t="str">
            <v>m2</v>
          </cell>
          <cell r="D1688">
            <v>7.0437111031261219</v>
          </cell>
          <cell r="H1688">
            <v>0</v>
          </cell>
        </row>
        <row r="1689">
          <cell r="B1689" t="str">
            <v>Demolición de pavimento de concreto existente e=0.35m.</v>
          </cell>
          <cell r="D1689">
            <v>1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1</v>
          </cell>
          <cell r="F1690">
            <v>0</v>
          </cell>
          <cell r="G1690">
            <v>0</v>
          </cell>
        </row>
        <row r="1692">
          <cell r="A1692" t="str">
            <v>1.1.12.25.3</v>
          </cell>
          <cell r="B1692" t="str">
            <v xml:space="preserve">Excavación </v>
          </cell>
          <cell r="C1692" t="str">
            <v>m3</v>
          </cell>
          <cell r="D1692">
            <v>13.383051095939633</v>
          </cell>
          <cell r="H1692">
            <v>0</v>
          </cell>
        </row>
        <row r="1693">
          <cell r="B1693" t="str">
            <v>Trazo de Area a Excavar</v>
          </cell>
          <cell r="D1693">
            <v>0.05</v>
          </cell>
          <cell r="E1693">
            <v>0</v>
          </cell>
          <cell r="F1693">
            <v>0</v>
          </cell>
          <cell r="G1693">
            <v>0</v>
          </cell>
        </row>
        <row r="1694">
          <cell r="B1694" t="str">
            <v>Excavacion</v>
          </cell>
          <cell r="D1694">
            <v>0.9</v>
          </cell>
          <cell r="E1694">
            <v>0</v>
          </cell>
          <cell r="F1694">
            <v>0</v>
          </cell>
          <cell r="G1694">
            <v>0</v>
          </cell>
        </row>
        <row r="1695">
          <cell r="B1695" t="str">
            <v>Verificacion de nivel de excavacion</v>
          </cell>
          <cell r="D1695">
            <v>0.05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1</v>
          </cell>
          <cell r="F1696">
            <v>0</v>
          </cell>
          <cell r="G1696">
            <v>0</v>
          </cell>
        </row>
        <row r="1698">
          <cell r="A1698" t="str">
            <v>1.1.12.25.4</v>
          </cell>
          <cell r="B1698" t="str">
            <v>Eliminación de material excedente</v>
          </cell>
          <cell r="C1698" t="str">
            <v>m3</v>
          </cell>
          <cell r="D1698">
            <v>15.85136011498383</v>
          </cell>
          <cell r="H1698">
            <v>0</v>
          </cell>
        </row>
        <row r="1699">
          <cell r="B1699" t="str">
            <v xml:space="preserve">  Transporte de Material de excavacion a Eliminar</v>
          </cell>
          <cell r="D1699">
            <v>0.95</v>
          </cell>
          <cell r="E1699">
            <v>0</v>
          </cell>
          <cell r="F1699">
            <v>0</v>
          </cell>
          <cell r="G1699">
            <v>0</v>
          </cell>
        </row>
        <row r="1700">
          <cell r="B1700" t="str">
            <v xml:space="preserve">  Limpieza de la zona</v>
          </cell>
          <cell r="D1700">
            <v>0.05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1</v>
          </cell>
          <cell r="F1701">
            <v>0</v>
          </cell>
          <cell r="G1701">
            <v>0</v>
          </cell>
        </row>
        <row r="1703">
          <cell r="A1703" t="str">
            <v>1.1.12.25.5</v>
          </cell>
          <cell r="B1703" t="str">
            <v>Perfilado y Compactación de subrasante</v>
          </cell>
          <cell r="C1703" t="str">
            <v>m2</v>
          </cell>
          <cell r="D1703">
            <v>7.0437111031261219</v>
          </cell>
          <cell r="H1703">
            <v>0</v>
          </cell>
        </row>
        <row r="1704">
          <cell r="B1704" t="str">
            <v>Chequeo Inicial de niveles</v>
          </cell>
          <cell r="D1704">
            <v>0.05</v>
          </cell>
          <cell r="E1704">
            <v>0</v>
          </cell>
          <cell r="F1704">
            <v>0</v>
          </cell>
          <cell r="G1704">
            <v>0</v>
          </cell>
        </row>
        <row r="1705">
          <cell r="B1705" t="str">
            <v>Perfilado de subrasante</v>
          </cell>
          <cell r="D1705">
            <v>0.2</v>
          </cell>
          <cell r="E1705">
            <v>0</v>
          </cell>
          <cell r="F1705">
            <v>0</v>
          </cell>
          <cell r="G1705">
            <v>0</v>
          </cell>
        </row>
        <row r="1706">
          <cell r="B1706" t="str">
            <v>Compactacion de subrasante</v>
          </cell>
          <cell r="D1706">
            <v>0.75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1</v>
          </cell>
          <cell r="F1707">
            <v>0</v>
          </cell>
          <cell r="G1707">
            <v>0</v>
          </cell>
        </row>
        <row r="1709">
          <cell r="A1709" t="str">
            <v>1.1.12.25.6</v>
          </cell>
          <cell r="B1709" t="str">
            <v>Relleno de sobreexcavación alrededor del buzon de concreto f'c=20kg/cm2 (solo instalacion)</v>
          </cell>
          <cell r="C1709" t="str">
            <v>m3</v>
          </cell>
          <cell r="D1709">
            <v>9.4006452030183247</v>
          </cell>
          <cell r="H1709">
            <v>0</v>
          </cell>
        </row>
        <row r="1710">
          <cell r="B1710" t="str">
            <v>Liberación Topográfica</v>
          </cell>
          <cell r="D1710">
            <v>0.05</v>
          </cell>
          <cell r="E1710">
            <v>0</v>
          </cell>
          <cell r="F1710">
            <v>0</v>
          </cell>
          <cell r="G1710">
            <v>0</v>
          </cell>
        </row>
        <row r="1711">
          <cell r="B1711" t="str">
            <v>Vaciado de concreto</v>
          </cell>
          <cell r="D1711">
            <v>0.95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0.95</v>
          </cell>
          <cell r="F1712">
            <v>0</v>
          </cell>
          <cell r="G1712">
            <v>0</v>
          </cell>
        </row>
        <row r="1714">
          <cell r="A1714" t="str">
            <v>1.1.12.25.7</v>
          </cell>
          <cell r="B1714" t="str">
            <v>Concreto f'c=320 kg/cm2 (solo instalacion)</v>
          </cell>
          <cell r="C1714" t="str">
            <v>m3</v>
          </cell>
          <cell r="D1714">
            <v>3.9968545310815662</v>
          </cell>
          <cell r="H1714">
            <v>0</v>
          </cell>
        </row>
        <row r="1715">
          <cell r="B1715" t="str">
            <v>Liberación Topográfica</v>
          </cell>
          <cell r="D1715">
            <v>0.1</v>
          </cell>
          <cell r="E1715">
            <v>0</v>
          </cell>
          <cell r="F1715">
            <v>0</v>
          </cell>
          <cell r="G1715">
            <v>0</v>
          </cell>
        </row>
        <row r="1716">
          <cell r="B1716" t="str">
            <v>Vaciado de concreto</v>
          </cell>
          <cell r="D1716">
            <v>0.88</v>
          </cell>
          <cell r="E1716">
            <v>0</v>
          </cell>
          <cell r="F1716">
            <v>0</v>
          </cell>
          <cell r="G1716">
            <v>0</v>
          </cell>
        </row>
        <row r="1717">
          <cell r="B1717" t="str">
            <v>Curado de concreto</v>
          </cell>
          <cell r="D1717">
            <v>0.02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1</v>
          </cell>
          <cell r="F1718">
            <v>0</v>
          </cell>
          <cell r="G1718">
            <v>0</v>
          </cell>
        </row>
        <row r="1720">
          <cell r="A1720" t="str">
            <v>1.1.12.25.8</v>
          </cell>
          <cell r="B1720" t="str">
            <v>Encofrado</v>
          </cell>
          <cell r="C1720" t="str">
            <v>m2</v>
          </cell>
          <cell r="D1720">
            <v>31.841186345670138</v>
          </cell>
          <cell r="H1720">
            <v>0</v>
          </cell>
        </row>
        <row r="1721">
          <cell r="B1721" t="str">
            <v>Habilitación y Colocación de Encofrado Buzon</v>
          </cell>
          <cell r="D1721">
            <v>0.85</v>
          </cell>
          <cell r="E1721">
            <v>0</v>
          </cell>
          <cell r="F1721">
            <v>0</v>
          </cell>
          <cell r="G1721">
            <v>0</v>
          </cell>
        </row>
        <row r="1722">
          <cell r="B1722" t="str">
            <v>Desencofrado de Buzon</v>
          </cell>
          <cell r="D1722">
            <v>0.15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1</v>
          </cell>
          <cell r="F1723">
            <v>0</v>
          </cell>
          <cell r="G1723">
            <v>0</v>
          </cell>
        </row>
        <row r="1725">
          <cell r="A1725" t="str">
            <v>1.1.12.25.9</v>
          </cell>
          <cell r="B1725" t="str">
            <v>Acero de refuerzo</v>
          </cell>
          <cell r="C1725" t="str">
            <v>kg</v>
          </cell>
          <cell r="D1725">
            <v>197.35936687028385</v>
          </cell>
          <cell r="H1725">
            <v>0</v>
          </cell>
        </row>
        <row r="1726">
          <cell r="B1726" t="str">
            <v>Habilitacion de Acero de Refuerzo</v>
          </cell>
          <cell r="D1726">
            <v>0.86</v>
          </cell>
          <cell r="E1726">
            <v>0</v>
          </cell>
          <cell r="F1726">
            <v>0</v>
          </cell>
          <cell r="G1726">
            <v>0</v>
          </cell>
        </row>
        <row r="1727">
          <cell r="B1727" t="str">
            <v>Instalacion de Acero de Refuerzo</v>
          </cell>
          <cell r="D1727">
            <v>0.14000000000000001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0.14000000000000001</v>
          </cell>
          <cell r="F1728">
            <v>0</v>
          </cell>
          <cell r="G1728">
            <v>0</v>
          </cell>
        </row>
        <row r="1730">
          <cell r="A1730" t="str">
            <v>1.1.12.25.10</v>
          </cell>
          <cell r="B1730" t="str">
            <v>Juntas</v>
          </cell>
          <cell r="C1730" t="str">
            <v>ml</v>
          </cell>
          <cell r="D1730">
            <v>9.0303988501616956</v>
          </cell>
          <cell r="H1730">
            <v>0</v>
          </cell>
        </row>
        <row r="1731">
          <cell r="B1731" t="str">
            <v>Sellado de Juntas</v>
          </cell>
          <cell r="D1731">
            <v>1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1</v>
          </cell>
          <cell r="F1732">
            <v>0</v>
          </cell>
          <cell r="G1732">
            <v>0</v>
          </cell>
        </row>
        <row r="1734">
          <cell r="A1734" t="str">
            <v>1.1.12.25.11</v>
          </cell>
          <cell r="B1734" t="str">
            <v>Pantalla metalica demontable de .40x1.15</v>
          </cell>
          <cell r="C1734" t="str">
            <v>und.</v>
          </cell>
          <cell r="D1734">
            <v>1</v>
          </cell>
          <cell r="H1734">
            <v>0</v>
          </cell>
        </row>
        <row r="1735">
          <cell r="B1735" t="str">
            <v>Suministro de pantalla metalica desmontable</v>
          </cell>
          <cell r="D1735">
            <v>0.55000000000000004</v>
          </cell>
          <cell r="E1735">
            <v>0</v>
          </cell>
          <cell r="F1735">
            <v>0</v>
          </cell>
          <cell r="G1735">
            <v>0</v>
          </cell>
        </row>
        <row r="1736">
          <cell r="B1736" t="str">
            <v>Instalacion de pantalla metalica desmontable</v>
          </cell>
          <cell r="D1736">
            <v>0.45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1</v>
          </cell>
          <cell r="F1737">
            <v>0</v>
          </cell>
          <cell r="G1737">
            <v>0</v>
          </cell>
        </row>
        <row r="1739">
          <cell r="A1739" t="str">
            <v>1.1.12.25.12</v>
          </cell>
          <cell r="B1739" t="str">
            <v>Angulo de 2"x2"x5/16" en tapas demomtable</v>
          </cell>
          <cell r="C1739" t="str">
            <v>kg</v>
          </cell>
          <cell r="D1739">
            <v>10.535465325188646</v>
          </cell>
          <cell r="H1739">
            <v>0</v>
          </cell>
        </row>
        <row r="1740">
          <cell r="B1740" t="str">
            <v>Habilitacion de Angulo galvanizado</v>
          </cell>
          <cell r="D1740">
            <v>0.4</v>
          </cell>
          <cell r="E1740">
            <v>0</v>
          </cell>
          <cell r="F1740">
            <v>0</v>
          </cell>
          <cell r="G1740">
            <v>0</v>
          </cell>
        </row>
        <row r="1741">
          <cell r="B1741" t="str">
            <v>Instalacion de Angulo galvanizado</v>
          </cell>
          <cell r="D1741">
            <v>0.6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1</v>
          </cell>
          <cell r="F1742">
            <v>0</v>
          </cell>
          <cell r="G1742">
            <v>0</v>
          </cell>
        </row>
        <row r="1744">
          <cell r="A1744" t="str">
            <v>1.1.12.25.13</v>
          </cell>
          <cell r="B1744" t="str">
            <v>Caja de Registro de 0.30x0.60</v>
          </cell>
          <cell r="C1744" t="str">
            <v>und.</v>
          </cell>
          <cell r="D1744">
            <v>5</v>
          </cell>
          <cell r="H1744">
            <v>0</v>
          </cell>
        </row>
        <row r="1745">
          <cell r="B1745" t="str">
            <v>Suministro de Caja de registro</v>
          </cell>
          <cell r="D1745">
            <v>0.6</v>
          </cell>
          <cell r="E1745">
            <v>0</v>
          </cell>
          <cell r="F1745">
            <v>0</v>
          </cell>
          <cell r="G1745">
            <v>0</v>
          </cell>
        </row>
        <row r="1746">
          <cell r="B1746" t="str">
            <v>Colocacion de Caja de registro</v>
          </cell>
          <cell r="D1746">
            <v>0.4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1</v>
          </cell>
          <cell r="F1747">
            <v>0</v>
          </cell>
          <cell r="G1747">
            <v>0</v>
          </cell>
        </row>
        <row r="1749">
          <cell r="A1749" t="str">
            <v>1.1.12.25.14</v>
          </cell>
          <cell r="B1749" t="str">
            <v>Caja de Registro de 0.60x0.60</v>
          </cell>
          <cell r="C1749" t="str">
            <v>und.</v>
          </cell>
          <cell r="D1749">
            <v>1</v>
          </cell>
          <cell r="H1749">
            <v>0</v>
          </cell>
        </row>
        <row r="1750">
          <cell r="B1750" t="str">
            <v>Suministro de Caja de registro</v>
          </cell>
          <cell r="D1750">
            <v>0.6</v>
          </cell>
          <cell r="E1750">
            <v>0</v>
          </cell>
          <cell r="F1750">
            <v>0</v>
          </cell>
          <cell r="G1750">
            <v>0</v>
          </cell>
        </row>
        <row r="1751">
          <cell r="B1751" t="str">
            <v>Colocacion de Caja de registro</v>
          </cell>
          <cell r="D1751">
            <v>0.4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1</v>
          </cell>
          <cell r="F1752">
            <v>0</v>
          </cell>
          <cell r="G1752">
            <v>0</v>
          </cell>
        </row>
        <row r="1754">
          <cell r="A1754" t="str">
            <v>1.1.12.26</v>
          </cell>
          <cell r="B1754" t="str">
            <v xml:space="preserve">CRUCE </v>
          </cell>
        </row>
        <row r="1755">
          <cell r="A1755" t="str">
            <v>1.1.12.26.1</v>
          </cell>
          <cell r="B1755" t="str">
            <v>Cruce de tubería de f  100mm debajo de lineas de servicio existentes (incluye perforación, inyección, suministro de tubería e instalación de tubería)</v>
          </cell>
          <cell r="C1755" t="str">
            <v>ml</v>
          </cell>
          <cell r="D1755">
            <v>150.50664750269493</v>
          </cell>
          <cell r="H1755">
            <v>0</v>
          </cell>
        </row>
        <row r="1756">
          <cell r="B1756" t="str">
            <v>Suministro de tuberia e insumos</v>
          </cell>
          <cell r="D1756">
            <v>0.75</v>
          </cell>
          <cell r="E1756">
            <v>0</v>
          </cell>
          <cell r="F1756">
            <v>0</v>
          </cell>
          <cell r="G1756">
            <v>0</v>
          </cell>
        </row>
        <row r="1757">
          <cell r="B1757" t="str">
            <v>Instalacion de Tuberia</v>
          </cell>
          <cell r="D1757">
            <v>0.25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1</v>
          </cell>
          <cell r="F1758">
            <v>0</v>
          </cell>
          <cell r="G1758">
            <v>0</v>
          </cell>
        </row>
        <row r="1760">
          <cell r="B1760" t="str">
            <v>ELECTRICAS</v>
          </cell>
        </row>
        <row r="1761">
          <cell r="A1761" t="str">
            <v>1.1.12.27</v>
          </cell>
          <cell r="B1761" t="str">
            <v>OBRAS PROVISIONALES Y PRELIMINARES</v>
          </cell>
        </row>
        <row r="1762">
          <cell r="A1762" t="str">
            <v>1.1.12.27.1</v>
          </cell>
          <cell r="B1762" t="str">
            <v>Trazo y replanteo de obra</v>
          </cell>
          <cell r="C1762" t="str">
            <v>m2</v>
          </cell>
          <cell r="D1762">
            <v>104</v>
          </cell>
          <cell r="H1762">
            <v>0</v>
          </cell>
        </row>
        <row r="1763">
          <cell r="B1763" t="str">
            <v xml:space="preserve">  Replanteo de acuerdo a Plano</v>
          </cell>
          <cell r="D1763">
            <v>0.13</v>
          </cell>
          <cell r="E1763">
            <v>0</v>
          </cell>
          <cell r="F1763">
            <v>0</v>
          </cell>
          <cell r="G1763">
            <v>0</v>
          </cell>
        </row>
        <row r="1764">
          <cell r="B1764" t="str">
            <v xml:space="preserve">  Trazo y colocacion de estacas</v>
          </cell>
          <cell r="D1764">
            <v>0.25</v>
          </cell>
          <cell r="E1764">
            <v>0</v>
          </cell>
          <cell r="F1764">
            <v>0</v>
          </cell>
          <cell r="G1764">
            <v>0</v>
          </cell>
        </row>
        <row r="1765">
          <cell r="B1765" t="str">
            <v xml:space="preserve">  Trazado permanente en obra</v>
          </cell>
          <cell r="D1765">
            <v>0.62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1</v>
          </cell>
          <cell r="F1766">
            <v>0</v>
          </cell>
          <cell r="G1766">
            <v>0</v>
          </cell>
        </row>
        <row r="1768">
          <cell r="A1768" t="str">
            <v>1.1.12.28</v>
          </cell>
          <cell r="B1768" t="str">
            <v>DEMOLICIONES</v>
          </cell>
        </row>
        <row r="1769">
          <cell r="A1769" t="str">
            <v>1.1.12.28.1</v>
          </cell>
          <cell r="B1769" t="str">
            <v>Corte de losa de concreto</v>
          </cell>
          <cell r="C1769" t="str">
            <v>ml</v>
          </cell>
          <cell r="D1769">
            <v>261</v>
          </cell>
          <cell r="H1769">
            <v>0</v>
          </cell>
        </row>
        <row r="1770">
          <cell r="B1770" t="str">
            <v xml:space="preserve">  Trazo de Area a Cortar</v>
          </cell>
          <cell r="D1770">
            <v>0.1</v>
          </cell>
          <cell r="E1770">
            <v>0</v>
          </cell>
          <cell r="F1770">
            <v>0</v>
          </cell>
          <cell r="G1770">
            <v>0</v>
          </cell>
        </row>
        <row r="1771">
          <cell r="B1771" t="str">
            <v xml:space="preserve">  Corte de Area a Demoler</v>
          </cell>
          <cell r="D1771">
            <v>0.9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1</v>
          </cell>
          <cell r="F1772">
            <v>0</v>
          </cell>
          <cell r="G1772">
            <v>0</v>
          </cell>
        </row>
        <row r="1774">
          <cell r="A1774" t="str">
            <v>1.1.12.28.2</v>
          </cell>
          <cell r="B1774" t="str">
            <v>Demolición de pavimento de concreto existente e=0.35m.</v>
          </cell>
          <cell r="C1774" t="str">
            <v>m2</v>
          </cell>
          <cell r="D1774">
            <v>104</v>
          </cell>
          <cell r="H1774">
            <v>0</v>
          </cell>
        </row>
        <row r="1775">
          <cell r="B1775" t="str">
            <v>Demolición de pavimento de concreto existente e=0.35m.</v>
          </cell>
          <cell r="D1775">
            <v>1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1</v>
          </cell>
          <cell r="F1776">
            <v>0</v>
          </cell>
          <cell r="G1776">
            <v>0</v>
          </cell>
        </row>
        <row r="1778">
          <cell r="A1778" t="str">
            <v>1.1.12.28.3</v>
          </cell>
          <cell r="B1778" t="str">
            <v>Eliminación de material común</v>
          </cell>
          <cell r="C1778" t="str">
            <v>m3</v>
          </cell>
          <cell r="D1778">
            <v>36.4</v>
          </cell>
          <cell r="H1778">
            <v>0</v>
          </cell>
        </row>
        <row r="1779">
          <cell r="B1779" t="str">
            <v xml:space="preserve">  Transporte de Material Demolido a Eliminar</v>
          </cell>
          <cell r="D1779">
            <v>0.95</v>
          </cell>
          <cell r="E1779">
            <v>0</v>
          </cell>
          <cell r="F1779">
            <v>0</v>
          </cell>
          <cell r="G1779">
            <v>0</v>
          </cell>
        </row>
        <row r="1780">
          <cell r="B1780" t="str">
            <v xml:space="preserve">  Limpieza de la Zona Demolida</v>
          </cell>
          <cell r="D1780">
            <v>0.05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1</v>
          </cell>
          <cell r="F1781">
            <v>0</v>
          </cell>
          <cell r="G1781">
            <v>0</v>
          </cell>
        </row>
        <row r="1783">
          <cell r="A1783" t="str">
            <v>1.1.12.29</v>
          </cell>
          <cell r="B1783" t="str">
            <v>MOVIMIENTO DE TIERRA</v>
          </cell>
        </row>
        <row r="1784">
          <cell r="A1784" t="str">
            <v>1.1.12.29.1</v>
          </cell>
          <cell r="B1784" t="str">
            <v>Excavación de zanja</v>
          </cell>
          <cell r="C1784" t="str">
            <v>m3</v>
          </cell>
          <cell r="D1784">
            <v>223.08</v>
          </cell>
          <cell r="H1784">
            <v>0</v>
          </cell>
        </row>
        <row r="1785">
          <cell r="B1785" t="str">
            <v>Trazo de Area a Excavar</v>
          </cell>
          <cell r="D1785">
            <v>0.05</v>
          </cell>
          <cell r="E1785">
            <v>0</v>
          </cell>
          <cell r="F1785">
            <v>0</v>
          </cell>
          <cell r="G1785">
            <v>0</v>
          </cell>
        </row>
        <row r="1786">
          <cell r="B1786" t="str">
            <v>Excavacion de zanja</v>
          </cell>
          <cell r="D1786">
            <v>0.9</v>
          </cell>
          <cell r="E1786">
            <v>0</v>
          </cell>
          <cell r="F1786">
            <v>0</v>
          </cell>
          <cell r="G1786">
            <v>0</v>
          </cell>
        </row>
        <row r="1787">
          <cell r="B1787" t="str">
            <v>Liberacion Toografica</v>
          </cell>
          <cell r="D1787">
            <v>0.05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1</v>
          </cell>
          <cell r="F1788">
            <v>0</v>
          </cell>
          <cell r="G1788">
            <v>0</v>
          </cell>
        </row>
        <row r="1790">
          <cell r="A1790" t="str">
            <v>1.1.12.29.2</v>
          </cell>
          <cell r="B1790" t="str">
            <v>Eliminación de material de excavación</v>
          </cell>
          <cell r="C1790" t="str">
            <v>m3</v>
          </cell>
          <cell r="D1790">
            <v>105.705</v>
          </cell>
          <cell r="H1790">
            <v>0</v>
          </cell>
        </row>
        <row r="1791">
          <cell r="B1791" t="str">
            <v xml:space="preserve">  Transporte de Material de excavacion a Eliminar</v>
          </cell>
          <cell r="D1791">
            <v>0.95</v>
          </cell>
          <cell r="E1791">
            <v>0</v>
          </cell>
          <cell r="F1791">
            <v>0</v>
          </cell>
          <cell r="G1791">
            <v>0</v>
          </cell>
        </row>
        <row r="1792">
          <cell r="B1792" t="str">
            <v xml:space="preserve">  Limpieza de la zona</v>
          </cell>
          <cell r="D1792">
            <v>0.05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1</v>
          </cell>
          <cell r="F1793">
            <v>0</v>
          </cell>
          <cell r="G1793">
            <v>0</v>
          </cell>
        </row>
        <row r="1795">
          <cell r="A1795" t="str">
            <v>1.1.12.29.3</v>
          </cell>
          <cell r="B1795" t="str">
            <v>Perfilado y Compactación de subrasante</v>
          </cell>
          <cell r="C1795" t="str">
            <v>m2</v>
          </cell>
          <cell r="D1795">
            <v>429</v>
          </cell>
          <cell r="H1795">
            <v>0</v>
          </cell>
        </row>
        <row r="1796">
          <cell r="B1796" t="str">
            <v>Chequeo Inicial de niveles</v>
          </cell>
          <cell r="D1796">
            <v>0.05</v>
          </cell>
          <cell r="E1796">
            <v>0</v>
          </cell>
          <cell r="F1796">
            <v>0</v>
          </cell>
          <cell r="G1796">
            <v>0</v>
          </cell>
        </row>
        <row r="1797">
          <cell r="B1797" t="str">
            <v>Perfilado de subrasante</v>
          </cell>
          <cell r="D1797">
            <v>0.2</v>
          </cell>
          <cell r="E1797">
            <v>0</v>
          </cell>
          <cell r="F1797">
            <v>0</v>
          </cell>
          <cell r="G1797">
            <v>0</v>
          </cell>
        </row>
        <row r="1798">
          <cell r="B1798" t="str">
            <v>Compactacion de subrasante</v>
          </cell>
          <cell r="D1798">
            <v>0.75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1</v>
          </cell>
          <cell r="F1799">
            <v>0</v>
          </cell>
          <cell r="G1799">
            <v>0</v>
          </cell>
        </row>
        <row r="1801">
          <cell r="A1801" t="str">
            <v>1.1.12.29.4</v>
          </cell>
          <cell r="B1801" t="str">
            <v>Entibado (para profundidades mayores a 1.20)</v>
          </cell>
          <cell r="C1801" t="str">
            <v>m2</v>
          </cell>
          <cell r="D1801">
            <v>429</v>
          </cell>
          <cell r="H1801">
            <v>0</v>
          </cell>
        </row>
        <row r="1802">
          <cell r="B1802" t="str">
            <v>Suministro y Habilitacion de Entibado</v>
          </cell>
          <cell r="D1802">
            <v>0.3</v>
          </cell>
          <cell r="E1802">
            <v>0</v>
          </cell>
          <cell r="F1802">
            <v>0</v>
          </cell>
          <cell r="G1802">
            <v>0</v>
          </cell>
        </row>
        <row r="1803">
          <cell r="B1803" t="str">
            <v>Colocacion de Entibado</v>
          </cell>
          <cell r="D1803">
            <v>0.5</v>
          </cell>
          <cell r="E1803">
            <v>0</v>
          </cell>
          <cell r="F1803">
            <v>0</v>
          </cell>
          <cell r="G1803">
            <v>0</v>
          </cell>
        </row>
        <row r="1804">
          <cell r="B1804" t="str">
            <v>Desencofrado de Entibado</v>
          </cell>
          <cell r="D1804">
            <v>0.2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1</v>
          </cell>
          <cell r="F1805">
            <v>0</v>
          </cell>
          <cell r="G1805">
            <v>0</v>
          </cell>
        </row>
        <row r="1807">
          <cell r="A1807" t="str">
            <v>1.1.12.29.5</v>
          </cell>
          <cell r="B1807" t="str">
            <v>Relleno de Material Selecto</v>
          </cell>
          <cell r="C1807" t="str">
            <v>m3</v>
          </cell>
          <cell r="D1807">
            <v>124.64</v>
          </cell>
          <cell r="H1807">
            <v>0</v>
          </cell>
        </row>
        <row r="1808">
          <cell r="B1808" t="str">
            <v>Suministro de material selecto</v>
          </cell>
          <cell r="D1808">
            <v>0.6</v>
          </cell>
          <cell r="E1808">
            <v>0</v>
          </cell>
          <cell r="F1808">
            <v>0</v>
          </cell>
          <cell r="G1808">
            <v>0</v>
          </cell>
        </row>
        <row r="1809">
          <cell r="B1809" t="str">
            <v>Verificación de plantillas y niveles topograficos</v>
          </cell>
          <cell r="D1809">
            <v>0.02</v>
          </cell>
          <cell r="E1809">
            <v>0</v>
          </cell>
          <cell r="F1809">
            <v>0</v>
          </cell>
          <cell r="G1809">
            <v>0</v>
          </cell>
        </row>
        <row r="1810">
          <cell r="B1810" t="str">
            <v>Relleno selecto para nivelacion</v>
          </cell>
          <cell r="D1810">
            <v>0.15</v>
          </cell>
          <cell r="E1810">
            <v>0</v>
          </cell>
          <cell r="F1810">
            <v>0</v>
          </cell>
          <cell r="G1810">
            <v>0</v>
          </cell>
        </row>
        <row r="1811">
          <cell r="B1811" t="str">
            <v>Compactacion de relleno selecto</v>
          </cell>
          <cell r="D1811">
            <v>0.18</v>
          </cell>
          <cell r="E1811">
            <v>0</v>
          </cell>
          <cell r="F1811">
            <v>0</v>
          </cell>
          <cell r="G1811">
            <v>0</v>
          </cell>
        </row>
        <row r="1812">
          <cell r="B1812" t="str">
            <v>Liberacion  Topografica</v>
          </cell>
          <cell r="D1812">
            <v>0.05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1</v>
          </cell>
          <cell r="F1813">
            <v>0</v>
          </cell>
          <cell r="G1813">
            <v>0</v>
          </cell>
        </row>
        <row r="1815">
          <cell r="A1815" t="str">
            <v>1.1.12.29.6</v>
          </cell>
          <cell r="B1815" t="str">
            <v>Cinta Señalizadora</v>
          </cell>
          <cell r="C1815" t="str">
            <v>ml</v>
          </cell>
          <cell r="D1815">
            <v>600</v>
          </cell>
          <cell r="H1815">
            <v>0</v>
          </cell>
        </row>
        <row r="1816">
          <cell r="B1816" t="str">
            <v>Colocacion de cinta señalizadora</v>
          </cell>
          <cell r="D1816">
            <v>1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1</v>
          </cell>
          <cell r="F1817">
            <v>0</v>
          </cell>
          <cell r="G1817">
            <v>0</v>
          </cell>
        </row>
        <row r="1819">
          <cell r="A1819" t="str">
            <v>1.1.12.29.7</v>
          </cell>
          <cell r="B1819" t="str">
            <v>Conductor de Cobre para puesta tierra 120 mm2</v>
          </cell>
          <cell r="C1819" t="str">
            <v>ml</v>
          </cell>
          <cell r="D1819">
            <v>350</v>
          </cell>
          <cell r="H1819">
            <v>0</v>
          </cell>
        </row>
        <row r="1820">
          <cell r="B1820" t="str">
            <v>Suministro de conductor de cobre para puesta a tierra</v>
          </cell>
          <cell r="D1820">
            <v>0.75</v>
          </cell>
          <cell r="E1820">
            <v>0</v>
          </cell>
          <cell r="F1820">
            <v>0</v>
          </cell>
          <cell r="G1820">
            <v>0</v>
          </cell>
        </row>
        <row r="1821">
          <cell r="B1821" t="str">
            <v>Instalacion de conductor de cobre</v>
          </cell>
          <cell r="D1821">
            <v>0.25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1</v>
          </cell>
          <cell r="F1822">
            <v>0</v>
          </cell>
          <cell r="G1822">
            <v>0</v>
          </cell>
        </row>
        <row r="1824">
          <cell r="A1824" t="str">
            <v>1.1.12.29.8</v>
          </cell>
          <cell r="B1824" t="str">
            <v>Solado e=0.05m.</v>
          </cell>
          <cell r="C1824" t="str">
            <v>m2</v>
          </cell>
          <cell r="D1824">
            <v>104</v>
          </cell>
          <cell r="H1824">
            <v>0</v>
          </cell>
        </row>
        <row r="1825">
          <cell r="B1825" t="str">
            <v>Chequeo Topográfico</v>
          </cell>
          <cell r="D1825">
            <v>0.05</v>
          </cell>
          <cell r="E1825">
            <v>0</v>
          </cell>
          <cell r="F1825">
            <v>0</v>
          </cell>
          <cell r="G1825">
            <v>0</v>
          </cell>
        </row>
        <row r="1826">
          <cell r="B1826" t="str">
            <v>Vaciado de concreto</v>
          </cell>
          <cell r="D1826">
            <v>0.95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1</v>
          </cell>
          <cell r="F1827">
            <v>0</v>
          </cell>
          <cell r="G1827">
            <v>0</v>
          </cell>
        </row>
        <row r="1829">
          <cell r="A1829" t="str">
            <v>1.1.12.30</v>
          </cell>
          <cell r="B1829" t="str">
            <v>BANCO DE DUCTOS NUEVOS</v>
          </cell>
        </row>
        <row r="1830">
          <cell r="A1830" t="str">
            <v>1.1.12.30.1</v>
          </cell>
          <cell r="B1830" t="str">
            <v>Concreto f'c=140 kg/cm2 (solo instalacion)</v>
          </cell>
          <cell r="C1830" t="str">
            <v>m3</v>
          </cell>
          <cell r="D1830">
            <v>53.82</v>
          </cell>
          <cell r="H1830">
            <v>0</v>
          </cell>
        </row>
        <row r="1831">
          <cell r="B1831" t="str">
            <v>Liberación Topográfica</v>
          </cell>
          <cell r="D1831">
            <v>0.1</v>
          </cell>
          <cell r="E1831">
            <v>0</v>
          </cell>
          <cell r="F1831">
            <v>0</v>
          </cell>
          <cell r="G1831">
            <v>0</v>
          </cell>
        </row>
        <row r="1832">
          <cell r="B1832" t="str">
            <v>Vaciado de concreto</v>
          </cell>
          <cell r="D1832">
            <v>0.88</v>
          </cell>
          <cell r="E1832">
            <v>0</v>
          </cell>
          <cell r="F1832">
            <v>0</v>
          </cell>
          <cell r="G1832">
            <v>0</v>
          </cell>
        </row>
        <row r="1833">
          <cell r="B1833" t="str">
            <v>Curado de concreto</v>
          </cell>
          <cell r="D1833">
            <v>0.02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1</v>
          </cell>
          <cell r="F1834">
            <v>0</v>
          </cell>
          <cell r="G1834">
            <v>0</v>
          </cell>
        </row>
        <row r="1836">
          <cell r="A1836" t="str">
            <v>1.1.12.30.2</v>
          </cell>
          <cell r="B1836" t="str">
            <v>Armaduras para ductos</v>
          </cell>
          <cell r="C1836" t="str">
            <v>kg</v>
          </cell>
          <cell r="D1836">
            <v>1444.27</v>
          </cell>
          <cell r="H1836">
            <v>0</v>
          </cell>
        </row>
        <row r="1837">
          <cell r="B1837" t="str">
            <v>Habilitacion de Acero de Refuerzo</v>
          </cell>
          <cell r="D1837">
            <v>0.86</v>
          </cell>
          <cell r="E1837">
            <v>0</v>
          </cell>
          <cell r="F1837">
            <v>0</v>
          </cell>
          <cell r="G1837">
            <v>0</v>
          </cell>
        </row>
        <row r="1838">
          <cell r="B1838" t="str">
            <v>Instalacion de Acero de Refuerzo</v>
          </cell>
          <cell r="D1838">
            <v>0.14000000000000001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1</v>
          </cell>
          <cell r="F1839">
            <v>0</v>
          </cell>
          <cell r="G1839">
            <v>0</v>
          </cell>
        </row>
        <row r="1841">
          <cell r="A1841" t="str">
            <v>1.1.12.31</v>
          </cell>
          <cell r="B1841" t="str">
            <v>BUZONES PROYECTADOS</v>
          </cell>
        </row>
        <row r="1842">
          <cell r="A1842" t="str">
            <v>1.1.12.31.1</v>
          </cell>
          <cell r="B1842" t="str">
            <v>Corte de losa de concreto</v>
          </cell>
          <cell r="C1842" t="str">
            <v>ml</v>
          </cell>
          <cell r="D1842">
            <v>48.96</v>
          </cell>
          <cell r="H1842">
            <v>0</v>
          </cell>
        </row>
        <row r="1843">
          <cell r="B1843" t="str">
            <v xml:space="preserve">  Trazo de Area a Cortar</v>
          </cell>
          <cell r="D1843">
            <v>0.1</v>
          </cell>
          <cell r="E1843">
            <v>0</v>
          </cell>
          <cell r="F1843">
            <v>0</v>
          </cell>
          <cell r="G1843">
            <v>0</v>
          </cell>
        </row>
        <row r="1844">
          <cell r="B1844" t="str">
            <v xml:space="preserve">  Corte de Area a Demoler</v>
          </cell>
          <cell r="D1844">
            <v>0.9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1</v>
          </cell>
          <cell r="F1845">
            <v>0</v>
          </cell>
          <cell r="G1845">
            <v>0</v>
          </cell>
        </row>
        <row r="1847">
          <cell r="A1847" t="str">
            <v>1.1.12.31.2</v>
          </cell>
          <cell r="B1847" t="str">
            <v>Demolición de pavimento de concreto existente e=0.35m.</v>
          </cell>
          <cell r="C1847" t="str">
            <v>m2</v>
          </cell>
          <cell r="D1847">
            <v>41.616</v>
          </cell>
          <cell r="H1847">
            <v>0</v>
          </cell>
        </row>
        <row r="1848">
          <cell r="B1848" t="str">
            <v>Demolición de pavimento de concreto existente e=0.35m.</v>
          </cell>
          <cell r="D1848">
            <v>1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1</v>
          </cell>
          <cell r="F1849">
            <v>0</v>
          </cell>
          <cell r="G1849">
            <v>0</v>
          </cell>
        </row>
        <row r="1851">
          <cell r="A1851" t="str">
            <v>1.1.12.31.3</v>
          </cell>
          <cell r="B1851" t="str">
            <v xml:space="preserve">Excavación </v>
          </cell>
          <cell r="C1851" t="str">
            <v>m3</v>
          </cell>
          <cell r="D1851">
            <v>91.555199999999999</v>
          </cell>
          <cell r="H1851">
            <v>0</v>
          </cell>
        </row>
        <row r="1852">
          <cell r="B1852" t="str">
            <v>Trazo de Area a Excavar</v>
          </cell>
          <cell r="D1852">
            <v>0.05</v>
          </cell>
          <cell r="E1852">
            <v>0</v>
          </cell>
          <cell r="F1852">
            <v>0</v>
          </cell>
          <cell r="G1852">
            <v>0</v>
          </cell>
        </row>
        <row r="1853">
          <cell r="B1853" t="str">
            <v>Excavacion</v>
          </cell>
          <cell r="D1853">
            <v>0.9</v>
          </cell>
          <cell r="E1853">
            <v>0</v>
          </cell>
          <cell r="F1853">
            <v>0</v>
          </cell>
          <cell r="G1853">
            <v>0</v>
          </cell>
        </row>
        <row r="1854">
          <cell r="B1854" t="str">
            <v>Verificacion de nivel de excavacion</v>
          </cell>
          <cell r="D1854">
            <v>0.05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1</v>
          </cell>
          <cell r="F1855">
            <v>0</v>
          </cell>
          <cell r="G1855">
            <v>0</v>
          </cell>
        </row>
        <row r="1857">
          <cell r="A1857" t="str">
            <v>1.1.12.31.4</v>
          </cell>
          <cell r="B1857" t="str">
            <v>Eliminación de material excedente</v>
          </cell>
          <cell r="C1857" t="str">
            <v>m3</v>
          </cell>
          <cell r="D1857">
            <v>91.555199999999999</v>
          </cell>
          <cell r="H1857">
            <v>0</v>
          </cell>
        </row>
        <row r="1858">
          <cell r="B1858" t="str">
            <v xml:space="preserve">  Transporte de Material de excavacion a Eliminar</v>
          </cell>
          <cell r="D1858">
            <v>0.95</v>
          </cell>
          <cell r="E1858">
            <v>0</v>
          </cell>
          <cell r="F1858">
            <v>0</v>
          </cell>
          <cell r="G1858">
            <v>0</v>
          </cell>
        </row>
        <row r="1859">
          <cell r="B1859" t="str">
            <v xml:space="preserve">  Limpieza de la zona</v>
          </cell>
          <cell r="D1859">
            <v>0.05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1</v>
          </cell>
          <cell r="F1860">
            <v>0</v>
          </cell>
          <cell r="G1860">
            <v>0</v>
          </cell>
        </row>
        <row r="1862">
          <cell r="A1862" t="str">
            <v>1.1.12.31.5</v>
          </cell>
          <cell r="B1862" t="str">
            <v>Perfilado y Compactación de subrasante</v>
          </cell>
          <cell r="C1862" t="str">
            <v>m2</v>
          </cell>
          <cell r="D1862">
            <v>72</v>
          </cell>
          <cell r="H1862">
            <v>0</v>
          </cell>
        </row>
        <row r="1863">
          <cell r="B1863" t="str">
            <v>Chequeo Inicial de niveles</v>
          </cell>
          <cell r="D1863">
            <v>0.05</v>
          </cell>
          <cell r="E1863">
            <v>0</v>
          </cell>
          <cell r="F1863">
            <v>0</v>
          </cell>
          <cell r="G1863">
            <v>0</v>
          </cell>
        </row>
        <row r="1864">
          <cell r="B1864" t="str">
            <v>Perfilado de subrasante</v>
          </cell>
          <cell r="D1864">
            <v>0.2</v>
          </cell>
          <cell r="E1864">
            <v>0</v>
          </cell>
          <cell r="F1864">
            <v>0</v>
          </cell>
          <cell r="G1864">
            <v>0</v>
          </cell>
        </row>
        <row r="1865">
          <cell r="B1865" t="str">
            <v>Compactacion de subrasante</v>
          </cell>
          <cell r="D1865">
            <v>0.75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1</v>
          </cell>
          <cell r="F1866">
            <v>0</v>
          </cell>
          <cell r="G1866">
            <v>0</v>
          </cell>
        </row>
        <row r="1868">
          <cell r="A1868" t="str">
            <v>1.1.12.31.6</v>
          </cell>
          <cell r="B1868" t="str">
            <v>Relleno de sobreexcavación alrededor del buzon de concreto f'c=20kg/cm2 (solo instalacion)</v>
          </cell>
          <cell r="C1868" t="str">
            <v>m3</v>
          </cell>
          <cell r="D1868">
            <v>53.856000000000002</v>
          </cell>
          <cell r="H1868">
            <v>0</v>
          </cell>
        </row>
        <row r="1869">
          <cell r="B1869" t="str">
            <v>Liberación Topográfica</v>
          </cell>
          <cell r="D1869">
            <v>0.05</v>
          </cell>
          <cell r="E1869">
            <v>0</v>
          </cell>
          <cell r="F1869">
            <v>0</v>
          </cell>
          <cell r="G1869">
            <v>0</v>
          </cell>
        </row>
        <row r="1870">
          <cell r="B1870" t="str">
            <v>Vaciado de concreto</v>
          </cell>
          <cell r="D1870">
            <v>0.95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0.95</v>
          </cell>
          <cell r="F1871">
            <v>0</v>
          </cell>
          <cell r="G1871">
            <v>0</v>
          </cell>
        </row>
        <row r="1873">
          <cell r="A1873" t="str">
            <v>1.1.12.31.7</v>
          </cell>
          <cell r="B1873" t="str">
            <v>Encofrado</v>
          </cell>
          <cell r="C1873" t="str">
            <v>m2</v>
          </cell>
          <cell r="D1873">
            <v>155.52000000000001</v>
          </cell>
          <cell r="H1873">
            <v>0</v>
          </cell>
        </row>
        <row r="1874">
          <cell r="B1874" t="str">
            <v>Habilitación y Colocación de Encofrado Buzon</v>
          </cell>
          <cell r="D1874">
            <v>0.85</v>
          </cell>
          <cell r="E1874">
            <v>0</v>
          </cell>
          <cell r="F1874">
            <v>0</v>
          </cell>
          <cell r="G1874">
            <v>0</v>
          </cell>
        </row>
        <row r="1875">
          <cell r="B1875" t="str">
            <v>Desencofrado de Buzon</v>
          </cell>
          <cell r="D1875">
            <v>0.15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1</v>
          </cell>
          <cell r="F1876">
            <v>0</v>
          </cell>
          <cell r="G1876">
            <v>0</v>
          </cell>
        </row>
        <row r="1878">
          <cell r="A1878" t="str">
            <v>1.1.12.31.8</v>
          </cell>
          <cell r="B1878" t="str">
            <v>Concreto f'c=320 kg/cm2 (solo instalacion)</v>
          </cell>
          <cell r="C1878" t="str">
            <v>m3</v>
          </cell>
          <cell r="D1878">
            <v>28.83</v>
          </cell>
          <cell r="H1878">
            <v>0</v>
          </cell>
        </row>
        <row r="1879">
          <cell r="B1879" t="str">
            <v>Liberación Topográfica</v>
          </cell>
          <cell r="D1879">
            <v>0.1</v>
          </cell>
          <cell r="E1879">
            <v>0</v>
          </cell>
          <cell r="F1879">
            <v>0</v>
          </cell>
          <cell r="G1879">
            <v>0</v>
          </cell>
        </row>
        <row r="1880">
          <cell r="B1880" t="str">
            <v>Vaciado de concreto</v>
          </cell>
          <cell r="D1880">
            <v>0.88</v>
          </cell>
          <cell r="E1880">
            <v>0</v>
          </cell>
          <cell r="F1880">
            <v>0</v>
          </cell>
          <cell r="G1880">
            <v>0</v>
          </cell>
        </row>
        <row r="1881">
          <cell r="B1881" t="str">
            <v>Curado de concreto</v>
          </cell>
          <cell r="D1881">
            <v>0.02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1</v>
          </cell>
          <cell r="F1882">
            <v>0</v>
          </cell>
          <cell r="G1882">
            <v>0</v>
          </cell>
        </row>
        <row r="1884">
          <cell r="A1884" t="str">
            <v>1.1.12.31.9</v>
          </cell>
          <cell r="B1884" t="str">
            <v>Acero de refuerzo</v>
          </cell>
          <cell r="C1884" t="str">
            <v>kg</v>
          </cell>
          <cell r="D1884">
            <v>2890</v>
          </cell>
          <cell r="H1884">
            <v>0</v>
          </cell>
        </row>
        <row r="1885">
          <cell r="B1885" t="str">
            <v>Habilitacion de Acero de Refuerzo</v>
          </cell>
          <cell r="D1885">
            <v>0.86</v>
          </cell>
          <cell r="E1885">
            <v>0</v>
          </cell>
          <cell r="F1885">
            <v>0</v>
          </cell>
          <cell r="G1885">
            <v>0</v>
          </cell>
        </row>
        <row r="1886">
          <cell r="B1886" t="str">
            <v>Instalacion de Acero de Refuerzo</v>
          </cell>
          <cell r="D1886">
            <v>0.14000000000000001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1</v>
          </cell>
          <cell r="F1887">
            <v>0</v>
          </cell>
          <cell r="G1887">
            <v>0</v>
          </cell>
        </row>
        <row r="1889">
          <cell r="A1889" t="str">
            <v>1.1.12.31.10</v>
          </cell>
          <cell r="B1889" t="str">
            <v>Juntas</v>
          </cell>
          <cell r="C1889" t="str">
            <v>ml</v>
          </cell>
          <cell r="D1889">
            <v>63.82</v>
          </cell>
          <cell r="H1889">
            <v>0</v>
          </cell>
        </row>
        <row r="1890">
          <cell r="B1890" t="str">
            <v>Sellado de Juntas</v>
          </cell>
          <cell r="D1890">
            <v>1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1</v>
          </cell>
          <cell r="F1891">
            <v>0</v>
          </cell>
          <cell r="G1891">
            <v>0</v>
          </cell>
        </row>
        <row r="1893">
          <cell r="A1893" t="str">
            <v>1.1.12.31.11</v>
          </cell>
          <cell r="B1893" t="str">
            <v>Solado e=0.05m. (solo instalacion)</v>
          </cell>
          <cell r="C1893" t="str">
            <v>m2</v>
          </cell>
          <cell r="D1893">
            <v>22.5</v>
          </cell>
          <cell r="H1893">
            <v>0</v>
          </cell>
        </row>
        <row r="1894">
          <cell r="B1894" t="str">
            <v>Chequeo Topográfico</v>
          </cell>
          <cell r="D1894">
            <v>0.05</v>
          </cell>
          <cell r="E1894">
            <v>0</v>
          </cell>
          <cell r="F1894">
            <v>0</v>
          </cell>
          <cell r="G1894">
            <v>0</v>
          </cell>
        </row>
        <row r="1895">
          <cell r="B1895" t="str">
            <v>Vaciado de concreto</v>
          </cell>
          <cell r="D1895">
            <v>0.95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1</v>
          </cell>
          <cell r="F1896">
            <v>0</v>
          </cell>
          <cell r="G1896">
            <v>0</v>
          </cell>
        </row>
        <row r="1898">
          <cell r="A1898" t="str">
            <v>1.1.12.31.12</v>
          </cell>
          <cell r="B1898" t="str">
            <v>Solaqueado</v>
          </cell>
          <cell r="C1898" t="str">
            <v>m2</v>
          </cell>
          <cell r="D1898">
            <v>72</v>
          </cell>
          <cell r="H1898">
            <v>0</v>
          </cell>
        </row>
        <row r="1899">
          <cell r="B1899" t="str">
            <v>Solaqueado de las caras del buzon</v>
          </cell>
          <cell r="D1899">
            <v>1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1</v>
          </cell>
          <cell r="F1900">
            <v>0</v>
          </cell>
          <cell r="G1900">
            <v>0</v>
          </cell>
        </row>
        <row r="1902">
          <cell r="A1902" t="str">
            <v>1.1.12.31.13</v>
          </cell>
          <cell r="B1902" t="str">
            <v>Escalera de gato</v>
          </cell>
          <cell r="C1902" t="str">
            <v>und.</v>
          </cell>
          <cell r="D1902">
            <v>4</v>
          </cell>
          <cell r="H1902">
            <v>0</v>
          </cell>
        </row>
        <row r="1903">
          <cell r="B1903" t="str">
            <v>Suministristo de escalera de gato</v>
          </cell>
          <cell r="D1903">
            <v>0.25</v>
          </cell>
          <cell r="E1903">
            <v>0</v>
          </cell>
          <cell r="F1903">
            <v>0</v>
          </cell>
          <cell r="G1903">
            <v>0</v>
          </cell>
        </row>
        <row r="1904">
          <cell r="B1904" t="str">
            <v>Instalacion</v>
          </cell>
          <cell r="D1904">
            <v>0.75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1</v>
          </cell>
          <cell r="F1905">
            <v>0</v>
          </cell>
          <cell r="G1905">
            <v>0</v>
          </cell>
        </row>
        <row r="1907">
          <cell r="A1907" t="str">
            <v>1.1.12.32</v>
          </cell>
          <cell r="B1907" t="str">
            <v>BUZONES REFORZADOS</v>
          </cell>
        </row>
        <row r="1908">
          <cell r="A1908" t="str">
            <v>1.1.12.32.1</v>
          </cell>
          <cell r="B1908" t="str">
            <v>Cambio de tapas D400 a Tapas F900</v>
          </cell>
          <cell r="C1908" t="str">
            <v>und.</v>
          </cell>
          <cell r="D1908">
            <v>4</v>
          </cell>
          <cell r="H1908">
            <v>0</v>
          </cell>
        </row>
        <row r="1909">
          <cell r="B1909" t="str">
            <v>Suministro de Marco y Tapas F900</v>
          </cell>
          <cell r="D1909">
            <v>0.8</v>
          </cell>
          <cell r="E1909">
            <v>0</v>
          </cell>
          <cell r="F1909">
            <v>0</v>
          </cell>
          <cell r="G1909">
            <v>0</v>
          </cell>
        </row>
        <row r="1910">
          <cell r="B1910" t="str">
            <v>Instalacion</v>
          </cell>
          <cell r="D1910">
            <v>0.2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1</v>
          </cell>
          <cell r="F1911">
            <v>0</v>
          </cell>
          <cell r="G1911">
            <v>0</v>
          </cell>
        </row>
        <row r="1913">
          <cell r="A1913" t="str">
            <v>1.1.12.33</v>
          </cell>
          <cell r="B1913" t="str">
            <v>PAVIMENTOS DE REPOSICIÓN</v>
          </cell>
        </row>
        <row r="1914">
          <cell r="A1914" t="str">
            <v>1.1.12.33.1</v>
          </cell>
          <cell r="B1914" t="str">
            <v>Concreto Mr=55 kg/cm2 (solo instalacion)</v>
          </cell>
          <cell r="C1914" t="str">
            <v>m3</v>
          </cell>
          <cell r="D1914">
            <v>124.8</v>
          </cell>
          <cell r="H1914">
            <v>0</v>
          </cell>
        </row>
        <row r="1915">
          <cell r="B1915" t="str">
            <v>Liberación Topográfica</v>
          </cell>
          <cell r="D1915">
            <v>0.05</v>
          </cell>
          <cell r="E1915">
            <v>0</v>
          </cell>
          <cell r="F1915">
            <v>0</v>
          </cell>
          <cell r="G1915">
            <v>0</v>
          </cell>
        </row>
        <row r="1916">
          <cell r="B1916" t="str">
            <v>Vaciado de concreto</v>
          </cell>
          <cell r="D1916">
            <v>0.95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1</v>
          </cell>
          <cell r="F1917">
            <v>0</v>
          </cell>
          <cell r="G1917">
            <v>0</v>
          </cell>
        </row>
        <row r="1919">
          <cell r="A1919" t="str">
            <v>1.1.12.34</v>
          </cell>
          <cell r="B1919" t="str">
            <v>JUNTAS</v>
          </cell>
        </row>
        <row r="1920">
          <cell r="A1920" t="str">
            <v>1.1.12.34.1</v>
          </cell>
          <cell r="B1920" t="str">
            <v>Juntas de Construcción con dowel</v>
          </cell>
          <cell r="C1920" t="str">
            <v>ml</v>
          </cell>
          <cell r="D1920">
            <v>290.55</v>
          </cell>
          <cell r="H1920">
            <v>0</v>
          </cell>
        </row>
        <row r="1921">
          <cell r="B1921" t="str">
            <v>Juntas de Construcción con dowel</v>
          </cell>
          <cell r="D1921">
            <v>1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1</v>
          </cell>
          <cell r="F1922">
            <v>0</v>
          </cell>
          <cell r="G1922">
            <v>0</v>
          </cell>
        </row>
        <row r="1924">
          <cell r="A1924" t="str">
            <v>1.1.12.34.2</v>
          </cell>
          <cell r="B1924" t="str">
            <v>Juntas de Contracción con dowel</v>
          </cell>
          <cell r="C1924" t="str">
            <v>ml</v>
          </cell>
          <cell r="D1924">
            <v>29.55</v>
          </cell>
          <cell r="H1924">
            <v>0</v>
          </cell>
        </row>
        <row r="1925">
          <cell r="B1925" t="str">
            <v>Juntas de Contracción con dowel</v>
          </cell>
          <cell r="D1925">
            <v>1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1</v>
          </cell>
          <cell r="F1926">
            <v>0</v>
          </cell>
          <cell r="G1926">
            <v>0</v>
          </cell>
        </row>
        <row r="1928">
          <cell r="A1928" t="str">
            <v>1.1.12.35</v>
          </cell>
          <cell r="B1928" t="str">
            <v>TUBERIAS</v>
          </cell>
        </row>
        <row r="1929">
          <cell r="A1929" t="str">
            <v>1.1.12.35.1</v>
          </cell>
          <cell r="B1929" t="str">
            <v>Tubería PVC f=100mm.</v>
          </cell>
          <cell r="C1929" t="str">
            <v>ml</v>
          </cell>
          <cell r="D1929">
            <v>522</v>
          </cell>
          <cell r="H1929">
            <v>0</v>
          </cell>
        </row>
        <row r="1930">
          <cell r="B1930" t="str">
            <v>Suministro de tuberia e insumos</v>
          </cell>
          <cell r="D1930">
            <v>0.75</v>
          </cell>
          <cell r="E1930">
            <v>0</v>
          </cell>
          <cell r="F1930">
            <v>0</v>
          </cell>
          <cell r="G1930">
            <v>0</v>
          </cell>
        </row>
        <row r="1931">
          <cell r="B1931" t="str">
            <v>Instalacion de Tuberia</v>
          </cell>
          <cell r="D1931">
            <v>0.25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1</v>
          </cell>
          <cell r="F1932">
            <v>0</v>
          </cell>
          <cell r="G1932">
            <v>0</v>
          </cell>
        </row>
        <row r="1934">
          <cell r="A1934" t="str">
            <v>1.1.12.35.2</v>
          </cell>
          <cell r="B1934" t="str">
            <v>Tubería PVC f=150mm.</v>
          </cell>
          <cell r="C1934" t="str">
            <v>ml</v>
          </cell>
          <cell r="D1934">
            <v>150</v>
          </cell>
          <cell r="H1934">
            <v>0</v>
          </cell>
        </row>
        <row r="1935">
          <cell r="B1935" t="str">
            <v>Suministro de tuberia e insumos</v>
          </cell>
          <cell r="D1935">
            <v>0.75</v>
          </cell>
          <cell r="E1935">
            <v>0</v>
          </cell>
          <cell r="F1935">
            <v>0</v>
          </cell>
          <cell r="G1935">
            <v>0</v>
          </cell>
        </row>
        <row r="1936">
          <cell r="B1936" t="str">
            <v>Instalacion de Tuberia</v>
          </cell>
          <cell r="D1936">
            <v>0.25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1</v>
          </cell>
          <cell r="F1937">
            <v>0</v>
          </cell>
          <cell r="G1937">
            <v>0</v>
          </cell>
        </row>
        <row r="1939">
          <cell r="A1939" t="str">
            <v>1.1.12.36</v>
          </cell>
          <cell r="B1939" t="str">
            <v>OTROS</v>
          </cell>
        </row>
        <row r="1940">
          <cell r="A1940" t="str">
            <v>1.1.12.36.1</v>
          </cell>
          <cell r="B1940" t="str">
            <v>Desmontaje y montaje de Tableros electricos</v>
          </cell>
          <cell r="C1940" t="str">
            <v>und.</v>
          </cell>
          <cell r="D1940">
            <v>4</v>
          </cell>
          <cell r="H1940">
            <v>0</v>
          </cell>
        </row>
        <row r="1941">
          <cell r="B1941" t="str">
            <v>Desmontaje y montaje de Tableros electricos</v>
          </cell>
          <cell r="D1941">
            <v>1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1</v>
          </cell>
          <cell r="F1942">
            <v>0</v>
          </cell>
          <cell r="G1942">
            <v>0</v>
          </cell>
        </row>
        <row r="1944">
          <cell r="A1944" t="str">
            <v>1.1.12.36.2</v>
          </cell>
          <cell r="B1944" t="str">
            <v>Desintalacion de Postes de Alumbrado</v>
          </cell>
          <cell r="C1944" t="str">
            <v>und.</v>
          </cell>
          <cell r="D1944">
            <v>6</v>
          </cell>
          <cell r="H1944">
            <v>0</v>
          </cell>
        </row>
        <row r="1945">
          <cell r="B1945" t="str">
            <v>Desintalacion de Postes de Alumbrado</v>
          </cell>
          <cell r="D1945">
            <v>1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1</v>
          </cell>
          <cell r="F1946">
            <v>0</v>
          </cell>
          <cell r="G1946">
            <v>0</v>
          </cell>
        </row>
        <row r="1948">
          <cell r="A1948" t="str">
            <v>1.1.12.36.3</v>
          </cell>
          <cell r="B1948" t="str">
            <v>Rotura y eliminacion de cimentacion de postes</v>
          </cell>
          <cell r="C1948" t="str">
            <v>und.</v>
          </cell>
          <cell r="D1948">
            <v>6</v>
          </cell>
          <cell r="H1948">
            <v>0</v>
          </cell>
        </row>
        <row r="1949">
          <cell r="B1949" t="str">
            <v>Rotura y eliminacion de cimentacion de postes</v>
          </cell>
          <cell r="D1949">
            <v>1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1</v>
          </cell>
          <cell r="F1950">
            <v>0</v>
          </cell>
          <cell r="G1950">
            <v>0</v>
          </cell>
        </row>
        <row r="1952">
          <cell r="A1952" t="str">
            <v>1.1.12.36.4</v>
          </cell>
          <cell r="B1952" t="str">
            <v>Construccion de base de concreto para postes</v>
          </cell>
          <cell r="C1952" t="str">
            <v>und.</v>
          </cell>
          <cell r="D1952">
            <v>9</v>
          </cell>
          <cell r="H1952">
            <v>0</v>
          </cell>
        </row>
        <row r="1953">
          <cell r="B1953" t="str">
            <v>Construccion de base de concreto para postes</v>
          </cell>
          <cell r="D1953">
            <v>1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1</v>
          </cell>
          <cell r="F1954">
            <v>0</v>
          </cell>
          <cell r="G1954">
            <v>0</v>
          </cell>
        </row>
        <row r="1956">
          <cell r="B1956" t="str">
            <v>TELECOMUNICACIONES</v>
          </cell>
        </row>
        <row r="1957">
          <cell r="A1957" t="str">
            <v>1.1.12.37</v>
          </cell>
          <cell r="B1957" t="str">
            <v>OBRAS PROVISIONALES Y PRELIMINARES</v>
          </cell>
        </row>
        <row r="1958">
          <cell r="A1958" t="str">
            <v>1.1.12.37.1</v>
          </cell>
          <cell r="B1958" t="str">
            <v>Trazo y replanteo de obra</v>
          </cell>
          <cell r="C1958" t="str">
            <v>m2</v>
          </cell>
          <cell r="D1958">
            <v>89.6</v>
          </cell>
          <cell r="H1958">
            <v>0</v>
          </cell>
        </row>
        <row r="1959">
          <cell r="B1959" t="str">
            <v xml:space="preserve">  Replanteo de acuerdo a Plano</v>
          </cell>
          <cell r="D1959">
            <v>0.13</v>
          </cell>
          <cell r="E1959">
            <v>0</v>
          </cell>
          <cell r="F1959">
            <v>0</v>
          </cell>
          <cell r="G1959">
            <v>0</v>
          </cell>
        </row>
        <row r="1960">
          <cell r="B1960" t="str">
            <v xml:space="preserve">  Trazo y colocacion de estacas</v>
          </cell>
          <cell r="D1960">
            <v>0.25</v>
          </cell>
          <cell r="E1960">
            <v>0</v>
          </cell>
          <cell r="F1960">
            <v>0</v>
          </cell>
          <cell r="G1960">
            <v>0</v>
          </cell>
        </row>
        <row r="1961">
          <cell r="B1961" t="str">
            <v xml:space="preserve">  Trazado permanente en obra</v>
          </cell>
          <cell r="D1961">
            <v>0.62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1</v>
          </cell>
          <cell r="F1962">
            <v>0</v>
          </cell>
          <cell r="G1962">
            <v>0</v>
          </cell>
        </row>
        <row r="1964">
          <cell r="A1964" t="str">
            <v>1.1.12.38</v>
          </cell>
          <cell r="B1964" t="str">
            <v>DEMOLICIONES</v>
          </cell>
        </row>
        <row r="1965">
          <cell r="A1965" t="str">
            <v>1.1.12.38.1</v>
          </cell>
          <cell r="B1965" t="str">
            <v>Corte de losa de concreto</v>
          </cell>
          <cell r="C1965" t="str">
            <v>ml</v>
          </cell>
          <cell r="D1965">
            <v>224</v>
          </cell>
          <cell r="H1965">
            <v>0</v>
          </cell>
        </row>
        <row r="1966">
          <cell r="B1966" t="str">
            <v xml:space="preserve">  Trazo de Area a Cortar</v>
          </cell>
          <cell r="D1966">
            <v>0.1</v>
          </cell>
          <cell r="E1966">
            <v>0</v>
          </cell>
          <cell r="F1966">
            <v>0</v>
          </cell>
          <cell r="G1966">
            <v>0</v>
          </cell>
        </row>
        <row r="1967">
          <cell r="B1967" t="str">
            <v xml:space="preserve">  Corte de Area a Demoler</v>
          </cell>
          <cell r="D1967">
            <v>0.9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1</v>
          </cell>
          <cell r="F1968">
            <v>0</v>
          </cell>
          <cell r="G1968">
            <v>0</v>
          </cell>
        </row>
        <row r="1970">
          <cell r="A1970" t="str">
            <v>1.1.12.38.2</v>
          </cell>
          <cell r="B1970" t="str">
            <v>Demolición de pavimento de concreto existente e=0.35m.</v>
          </cell>
          <cell r="C1970" t="str">
            <v>m2</v>
          </cell>
          <cell r="D1970">
            <v>129.6</v>
          </cell>
          <cell r="H1970">
            <v>0</v>
          </cell>
        </row>
        <row r="1971">
          <cell r="B1971" t="str">
            <v>Demolición de pavimento de concreto existente e=0.35m.</v>
          </cell>
          <cell r="D1971">
            <v>1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1</v>
          </cell>
          <cell r="F1972">
            <v>0</v>
          </cell>
          <cell r="G1972">
            <v>0</v>
          </cell>
        </row>
        <row r="1974">
          <cell r="A1974" t="str">
            <v>1.1.12.38.3</v>
          </cell>
          <cell r="B1974" t="str">
            <v>Eliminación de material común</v>
          </cell>
          <cell r="C1974" t="str">
            <v>m3</v>
          </cell>
          <cell r="D1974">
            <v>51.84</v>
          </cell>
          <cell r="H1974">
            <v>0</v>
          </cell>
        </row>
        <row r="1975">
          <cell r="B1975" t="str">
            <v xml:space="preserve">  Transporte de Material Demolido a Eliminar</v>
          </cell>
          <cell r="D1975">
            <v>0.95</v>
          </cell>
          <cell r="E1975">
            <v>0</v>
          </cell>
          <cell r="F1975">
            <v>0</v>
          </cell>
          <cell r="G1975">
            <v>0</v>
          </cell>
        </row>
        <row r="1976">
          <cell r="B1976" t="str">
            <v xml:space="preserve">  Limpieza de la Zona Demolida</v>
          </cell>
          <cell r="D1976">
            <v>0.05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1</v>
          </cell>
          <cell r="F1977">
            <v>0</v>
          </cell>
          <cell r="G1977">
            <v>0</v>
          </cell>
        </row>
        <row r="1979">
          <cell r="A1979" t="str">
            <v>1.1.12.39</v>
          </cell>
          <cell r="B1979" t="str">
            <v>MOVIMIENTO DE TIERRA</v>
          </cell>
        </row>
        <row r="1980">
          <cell r="A1980" t="str">
            <v>1.1.12.39.1</v>
          </cell>
          <cell r="B1980" t="str">
            <v>Excavación de zanja</v>
          </cell>
          <cell r="C1980" t="str">
            <v>m3</v>
          </cell>
          <cell r="D1980">
            <v>192.19</v>
          </cell>
          <cell r="H1980">
            <v>0</v>
          </cell>
        </row>
        <row r="1981">
          <cell r="B1981" t="str">
            <v>Trazo de Area a Excavar</v>
          </cell>
          <cell r="D1981">
            <v>0.05</v>
          </cell>
          <cell r="E1981">
            <v>0</v>
          </cell>
          <cell r="F1981">
            <v>0</v>
          </cell>
          <cell r="G1981">
            <v>0</v>
          </cell>
        </row>
        <row r="1982">
          <cell r="B1982" t="str">
            <v>Excavacion de zanja</v>
          </cell>
          <cell r="D1982">
            <v>0.9</v>
          </cell>
          <cell r="E1982">
            <v>0</v>
          </cell>
          <cell r="F1982">
            <v>0</v>
          </cell>
          <cell r="G1982">
            <v>0</v>
          </cell>
        </row>
        <row r="1983">
          <cell r="B1983" t="str">
            <v>Liberacion Toografica</v>
          </cell>
          <cell r="D1983">
            <v>0.05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1</v>
          </cell>
          <cell r="F1984">
            <v>0</v>
          </cell>
          <cell r="G1984">
            <v>0</v>
          </cell>
        </row>
        <row r="1986">
          <cell r="A1986" t="str">
            <v>1.1.12.39.2</v>
          </cell>
          <cell r="B1986" t="str">
            <v>Eliminación de material de excavación</v>
          </cell>
          <cell r="C1986" t="str">
            <v>m3</v>
          </cell>
          <cell r="D1986">
            <v>84.81</v>
          </cell>
          <cell r="H1986">
            <v>0</v>
          </cell>
        </row>
        <row r="1987">
          <cell r="B1987" t="str">
            <v xml:space="preserve">  Transporte de Material de excavacion a Eliminar</v>
          </cell>
          <cell r="D1987">
            <v>0.95</v>
          </cell>
          <cell r="E1987">
            <v>0</v>
          </cell>
          <cell r="F1987">
            <v>0</v>
          </cell>
          <cell r="G1987">
            <v>0</v>
          </cell>
        </row>
        <row r="1988">
          <cell r="B1988" t="str">
            <v xml:space="preserve">  Limpieza de la zona</v>
          </cell>
          <cell r="D1988">
            <v>0.05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1</v>
          </cell>
          <cell r="F1989">
            <v>0</v>
          </cell>
          <cell r="G1989">
            <v>0</v>
          </cell>
        </row>
        <row r="1991">
          <cell r="A1991" t="str">
            <v>1.1.12.39.3</v>
          </cell>
          <cell r="B1991" t="str">
            <v>Perfilado y Compactación de subrasante</v>
          </cell>
          <cell r="C1991" t="str">
            <v>m2</v>
          </cell>
          <cell r="D1991">
            <v>369.6</v>
          </cell>
          <cell r="H1991">
            <v>0</v>
          </cell>
        </row>
        <row r="1992">
          <cell r="B1992" t="str">
            <v>Chequeo Inicial de niveles</v>
          </cell>
          <cell r="D1992">
            <v>0.05</v>
          </cell>
          <cell r="E1992">
            <v>0</v>
          </cell>
          <cell r="F1992">
            <v>0</v>
          </cell>
          <cell r="G1992">
            <v>0</v>
          </cell>
        </row>
        <row r="1993">
          <cell r="B1993" t="str">
            <v>Perfilado de subrasante</v>
          </cell>
          <cell r="D1993">
            <v>0.2</v>
          </cell>
          <cell r="E1993">
            <v>0</v>
          </cell>
          <cell r="F1993">
            <v>0</v>
          </cell>
          <cell r="G1993">
            <v>0</v>
          </cell>
        </row>
        <row r="1994">
          <cell r="B1994" t="str">
            <v>Compactacion de subrasante</v>
          </cell>
          <cell r="D1994">
            <v>0.75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1</v>
          </cell>
          <cell r="F1995">
            <v>0</v>
          </cell>
          <cell r="G1995">
            <v>0</v>
          </cell>
        </row>
        <row r="1997">
          <cell r="A1997" t="str">
            <v>1.1.12.39.4</v>
          </cell>
          <cell r="B1997" t="str">
            <v>Relleno de Material Selecto</v>
          </cell>
          <cell r="C1997" t="str">
            <v>m3</v>
          </cell>
          <cell r="D1997">
            <v>107.39</v>
          </cell>
          <cell r="H1997">
            <v>0</v>
          </cell>
        </row>
        <row r="1998">
          <cell r="B1998" t="str">
            <v>Suministro de Material Selecto</v>
          </cell>
          <cell r="D1998">
            <v>0.6</v>
          </cell>
          <cell r="E1998">
            <v>0</v>
          </cell>
          <cell r="F1998">
            <v>0</v>
          </cell>
          <cell r="G1998">
            <v>0</v>
          </cell>
        </row>
        <row r="1999">
          <cell r="B1999" t="str">
            <v>Verificación de plantillas y niveles topograficos</v>
          </cell>
          <cell r="D1999">
            <v>0.02</v>
          </cell>
          <cell r="E1999">
            <v>0</v>
          </cell>
          <cell r="F1999">
            <v>0</v>
          </cell>
          <cell r="G1999">
            <v>0</v>
          </cell>
        </row>
        <row r="2000">
          <cell r="B2000" t="str">
            <v>Relleno selecto para nivelacion</v>
          </cell>
          <cell r="D2000">
            <v>0.15</v>
          </cell>
          <cell r="E2000">
            <v>0</v>
          </cell>
          <cell r="F2000">
            <v>0</v>
          </cell>
          <cell r="G2000">
            <v>0</v>
          </cell>
        </row>
        <row r="2001">
          <cell r="B2001" t="str">
            <v>Compactacion de relleno selecto</v>
          </cell>
          <cell r="D2001">
            <v>0.18</v>
          </cell>
          <cell r="E2001">
            <v>0</v>
          </cell>
          <cell r="F2001">
            <v>0</v>
          </cell>
          <cell r="G2001">
            <v>0</v>
          </cell>
        </row>
        <row r="2002">
          <cell r="B2002" t="str">
            <v>Liberacion  Topografica</v>
          </cell>
          <cell r="D2002">
            <v>0.05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1</v>
          </cell>
          <cell r="F2003">
            <v>0</v>
          </cell>
          <cell r="G2003">
            <v>0</v>
          </cell>
        </row>
        <row r="2005">
          <cell r="A2005" t="str">
            <v>1.1.12.40</v>
          </cell>
          <cell r="B2005" t="str">
            <v>BANCO DE DUCTOS NUEVOS</v>
          </cell>
        </row>
        <row r="2006">
          <cell r="A2006" t="str">
            <v>1.1.12.40.1</v>
          </cell>
          <cell r="B2006" t="str">
            <v>Concreto f'c=140 kg/cm2 (solo instalacion)</v>
          </cell>
          <cell r="C2006" t="str">
            <v>m3</v>
          </cell>
          <cell r="D2006">
            <v>46.37</v>
          </cell>
          <cell r="H2006">
            <v>0</v>
          </cell>
        </row>
        <row r="2007">
          <cell r="B2007" t="str">
            <v>Liberación Topográfica</v>
          </cell>
          <cell r="D2007">
            <v>0.1</v>
          </cell>
          <cell r="E2007">
            <v>0</v>
          </cell>
          <cell r="F2007">
            <v>0</v>
          </cell>
          <cell r="G2007">
            <v>0</v>
          </cell>
        </row>
        <row r="2008">
          <cell r="B2008" t="str">
            <v>Vaciado de concreto</v>
          </cell>
          <cell r="D2008">
            <v>0.88</v>
          </cell>
          <cell r="E2008">
            <v>0</v>
          </cell>
          <cell r="F2008">
            <v>0</v>
          </cell>
          <cell r="G2008">
            <v>0</v>
          </cell>
        </row>
        <row r="2009">
          <cell r="B2009" t="str">
            <v>Curado de concreto</v>
          </cell>
          <cell r="D2009">
            <v>0.02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1</v>
          </cell>
          <cell r="F2010">
            <v>0</v>
          </cell>
          <cell r="G2010">
            <v>0</v>
          </cell>
        </row>
        <row r="2012">
          <cell r="A2012" t="str">
            <v>1.1.12.40.2</v>
          </cell>
          <cell r="B2012" t="str">
            <v>Armaduras para ductos</v>
          </cell>
          <cell r="C2012" t="str">
            <v>kg</v>
          </cell>
          <cell r="D2012">
            <v>1249.3599999999999</v>
          </cell>
          <cell r="H2012">
            <v>0</v>
          </cell>
        </row>
        <row r="2013">
          <cell r="B2013" t="str">
            <v>Habilitacion de Acero de Refuerzo</v>
          </cell>
          <cell r="D2013">
            <v>0.86</v>
          </cell>
          <cell r="E2013">
            <v>0</v>
          </cell>
          <cell r="F2013">
            <v>0</v>
          </cell>
          <cell r="G2013">
            <v>0</v>
          </cell>
        </row>
        <row r="2014">
          <cell r="B2014" t="str">
            <v>Instalacion de Acero de Refuerzo</v>
          </cell>
          <cell r="D2014">
            <v>0.14000000000000001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1</v>
          </cell>
          <cell r="F2015">
            <v>0</v>
          </cell>
          <cell r="G2015">
            <v>0</v>
          </cell>
        </row>
        <row r="2017">
          <cell r="A2017" t="str">
            <v>1.1.12.41</v>
          </cell>
          <cell r="B2017" t="str">
            <v>BUZONES PROYECTADOS</v>
          </cell>
        </row>
        <row r="2018">
          <cell r="A2018" t="str">
            <v>1.1.12.41.1</v>
          </cell>
          <cell r="B2018" t="str">
            <v>Corte de losa de concreto</v>
          </cell>
          <cell r="C2018" t="str">
            <v>ml</v>
          </cell>
          <cell r="D2018">
            <v>11.34</v>
          </cell>
          <cell r="H2018">
            <v>0</v>
          </cell>
        </row>
        <row r="2019">
          <cell r="B2019" t="str">
            <v xml:space="preserve">  Trazo de Area a Cortar</v>
          </cell>
          <cell r="D2019">
            <v>0.1</v>
          </cell>
          <cell r="E2019">
            <v>0</v>
          </cell>
          <cell r="F2019">
            <v>0</v>
          </cell>
          <cell r="G2019">
            <v>0</v>
          </cell>
        </row>
        <row r="2020">
          <cell r="B2020" t="str">
            <v xml:space="preserve">  Corte de Area a Demoler</v>
          </cell>
          <cell r="D2020">
            <v>0.9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1</v>
          </cell>
          <cell r="F2021">
            <v>0</v>
          </cell>
          <cell r="G2021">
            <v>0</v>
          </cell>
        </row>
        <row r="2023">
          <cell r="A2023" t="str">
            <v>1.1.12.41.2</v>
          </cell>
          <cell r="B2023" t="str">
            <v>Demolición de pavimento de concreto existente e=0.35m.</v>
          </cell>
          <cell r="C2023" t="str">
            <v>m2</v>
          </cell>
          <cell r="D2023">
            <v>8.7480000000000011</v>
          </cell>
          <cell r="H2023">
            <v>0</v>
          </cell>
        </row>
        <row r="2024">
          <cell r="B2024" t="str">
            <v>Demolición de pavimento de concreto existente e=0.35m.</v>
          </cell>
          <cell r="D2024">
            <v>1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1</v>
          </cell>
          <cell r="F2025">
            <v>0</v>
          </cell>
          <cell r="G2025">
            <v>0</v>
          </cell>
        </row>
        <row r="2027">
          <cell r="A2027" t="str">
            <v>1.1.12.41.3</v>
          </cell>
          <cell r="B2027" t="str">
            <v xml:space="preserve">Excavación </v>
          </cell>
          <cell r="C2027" t="str">
            <v>m3</v>
          </cell>
          <cell r="D2027">
            <v>20.1204</v>
          </cell>
          <cell r="H2027">
            <v>0</v>
          </cell>
        </row>
        <row r="2028">
          <cell r="B2028" t="str">
            <v>Trazo de Area a Excavar</v>
          </cell>
          <cell r="D2028">
            <v>0.05</v>
          </cell>
          <cell r="E2028">
            <v>0</v>
          </cell>
          <cell r="F2028">
            <v>0</v>
          </cell>
          <cell r="G2028">
            <v>0</v>
          </cell>
        </row>
        <row r="2029">
          <cell r="B2029" t="str">
            <v>Excavacion</v>
          </cell>
          <cell r="D2029">
            <v>0.9</v>
          </cell>
          <cell r="E2029">
            <v>0</v>
          </cell>
          <cell r="F2029">
            <v>0</v>
          </cell>
          <cell r="G2029">
            <v>0</v>
          </cell>
        </row>
        <row r="2030">
          <cell r="B2030" t="str">
            <v>Verificacion de nivel de excavacion</v>
          </cell>
          <cell r="D2030">
            <v>0.05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1</v>
          </cell>
          <cell r="F2031">
            <v>0</v>
          </cell>
          <cell r="G2031">
            <v>0</v>
          </cell>
        </row>
        <row r="2033">
          <cell r="A2033" t="str">
            <v>1.1.12.41.4</v>
          </cell>
          <cell r="B2033" t="str">
            <v>Eliminación de material excedente</v>
          </cell>
          <cell r="C2033" t="str">
            <v>m3</v>
          </cell>
          <cell r="D2033">
            <v>20.1204</v>
          </cell>
          <cell r="H2033">
            <v>0</v>
          </cell>
        </row>
        <row r="2034">
          <cell r="B2034" t="str">
            <v xml:space="preserve">  Transporte de Material de excavacion a Eliminar</v>
          </cell>
          <cell r="D2034">
            <v>0.95</v>
          </cell>
          <cell r="E2034">
            <v>0</v>
          </cell>
          <cell r="F2034">
            <v>0</v>
          </cell>
          <cell r="G2034">
            <v>0</v>
          </cell>
        </row>
        <row r="2035">
          <cell r="B2035" t="str">
            <v xml:space="preserve">  Limpieza de la zona</v>
          </cell>
          <cell r="D2035">
            <v>0.05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1</v>
          </cell>
          <cell r="F2036">
            <v>0</v>
          </cell>
          <cell r="G2036">
            <v>0</v>
          </cell>
        </row>
        <row r="2038">
          <cell r="A2038" t="str">
            <v>1.1.12.41.5</v>
          </cell>
          <cell r="B2038" t="str">
            <v>Perfilado y Compactación de subrasante</v>
          </cell>
          <cell r="C2038" t="str">
            <v>m2</v>
          </cell>
          <cell r="D2038">
            <v>8.7480000000000011</v>
          </cell>
          <cell r="H2038">
            <v>0</v>
          </cell>
        </row>
        <row r="2039">
          <cell r="B2039" t="str">
            <v>Chequeo Inicial de niveles</v>
          </cell>
          <cell r="D2039">
            <v>0.05</v>
          </cell>
          <cell r="E2039">
            <v>0</v>
          </cell>
          <cell r="F2039">
            <v>0</v>
          </cell>
          <cell r="G2039">
            <v>0</v>
          </cell>
        </row>
        <row r="2040">
          <cell r="B2040" t="str">
            <v>Perfilado de subrasante</v>
          </cell>
          <cell r="D2040">
            <v>0.2</v>
          </cell>
          <cell r="E2040">
            <v>0</v>
          </cell>
          <cell r="F2040">
            <v>0</v>
          </cell>
          <cell r="G2040">
            <v>0</v>
          </cell>
        </row>
        <row r="2041">
          <cell r="B2041" t="str">
            <v>Compactacion de subrasante</v>
          </cell>
          <cell r="D2041">
            <v>0.75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1</v>
          </cell>
          <cell r="F2042">
            <v>0</v>
          </cell>
          <cell r="G2042">
            <v>0</v>
          </cell>
        </row>
        <row r="2044">
          <cell r="A2044" t="str">
            <v>1.1.12.41.6</v>
          </cell>
          <cell r="B2044" t="str">
            <v>Relleno de sobreexcavación alrededor del buzon de concreto f'c=20kg/cm2 (solo instalacion)</v>
          </cell>
          <cell r="C2044" t="str">
            <v>m3</v>
          </cell>
          <cell r="D2044">
            <v>13.041</v>
          </cell>
          <cell r="H2044">
            <v>0</v>
          </cell>
        </row>
        <row r="2045">
          <cell r="B2045" t="str">
            <v>Habilitación y Colocación de Encofrado Buzon</v>
          </cell>
          <cell r="D2045">
            <v>0.85</v>
          </cell>
          <cell r="E2045">
            <v>0</v>
          </cell>
          <cell r="F2045">
            <v>0</v>
          </cell>
          <cell r="G2045">
            <v>0</v>
          </cell>
        </row>
        <row r="2046">
          <cell r="B2046" t="str">
            <v>Desencofrado de Buzon</v>
          </cell>
          <cell r="D2046">
            <v>0.15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1</v>
          </cell>
          <cell r="F2047">
            <v>0</v>
          </cell>
          <cell r="G2047">
            <v>0</v>
          </cell>
        </row>
        <row r="2049">
          <cell r="A2049" t="str">
            <v>1.1.12.41.7</v>
          </cell>
          <cell r="B2049" t="str">
            <v>Encofrado</v>
          </cell>
          <cell r="C2049" t="str">
            <v>m2</v>
          </cell>
          <cell r="D2049">
            <v>31.733999999999998</v>
          </cell>
          <cell r="H2049">
            <v>0</v>
          </cell>
        </row>
        <row r="2050">
          <cell r="B2050" t="str">
            <v>Habilitación y Colocación de Encofrado Buzon</v>
          </cell>
          <cell r="D2050">
            <v>0.85</v>
          </cell>
          <cell r="E2050">
            <v>0</v>
          </cell>
          <cell r="F2050">
            <v>0</v>
          </cell>
          <cell r="G2050">
            <v>0</v>
          </cell>
        </row>
        <row r="2051">
          <cell r="B2051" t="str">
            <v>Desencofrado de Buzon</v>
          </cell>
          <cell r="D2051">
            <v>0.15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1</v>
          </cell>
          <cell r="F2052">
            <v>0</v>
          </cell>
          <cell r="G2052">
            <v>0</v>
          </cell>
        </row>
        <row r="2054">
          <cell r="A2054" t="str">
            <v>1.1.12.41.8</v>
          </cell>
          <cell r="B2054" t="str">
            <v>Concreto f'c=320 kg/cm2 (solo instalacion)</v>
          </cell>
          <cell r="C2054" t="str">
            <v>m3</v>
          </cell>
          <cell r="D2054">
            <v>7.21</v>
          </cell>
          <cell r="H2054">
            <v>0</v>
          </cell>
        </row>
        <row r="2055">
          <cell r="B2055" t="str">
            <v>Liberación Topográfica</v>
          </cell>
          <cell r="D2055">
            <v>0.1</v>
          </cell>
          <cell r="E2055">
            <v>0</v>
          </cell>
          <cell r="F2055">
            <v>0</v>
          </cell>
          <cell r="G2055">
            <v>0</v>
          </cell>
        </row>
        <row r="2056">
          <cell r="B2056" t="str">
            <v>Vaciado de concreto</v>
          </cell>
          <cell r="D2056">
            <v>0.88</v>
          </cell>
          <cell r="E2056">
            <v>0</v>
          </cell>
          <cell r="F2056">
            <v>0</v>
          </cell>
          <cell r="G2056">
            <v>0</v>
          </cell>
        </row>
        <row r="2057">
          <cell r="B2057" t="str">
            <v>Curado de concreto</v>
          </cell>
          <cell r="D2057">
            <v>0.02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1</v>
          </cell>
          <cell r="F2058">
            <v>0</v>
          </cell>
          <cell r="G2058">
            <v>0</v>
          </cell>
        </row>
        <row r="2060">
          <cell r="A2060" t="str">
            <v>1.1.12.41.9</v>
          </cell>
          <cell r="B2060" t="str">
            <v>Acero de refuerzo</v>
          </cell>
          <cell r="C2060" t="str">
            <v>kg</v>
          </cell>
          <cell r="D2060">
            <v>1176</v>
          </cell>
          <cell r="H2060">
            <v>0</v>
          </cell>
        </row>
        <row r="2061">
          <cell r="B2061" t="str">
            <v>Habilitacion de Acero de Refuerzo</v>
          </cell>
          <cell r="D2061">
            <v>0.86</v>
          </cell>
          <cell r="E2061">
            <v>0</v>
          </cell>
          <cell r="F2061">
            <v>0</v>
          </cell>
          <cell r="G2061">
            <v>0</v>
          </cell>
        </row>
        <row r="2062">
          <cell r="B2062" t="str">
            <v>Instalacion de Acero de Refuerzo</v>
          </cell>
          <cell r="D2062">
            <v>0.14000000000000001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1</v>
          </cell>
          <cell r="F2063">
            <v>0</v>
          </cell>
          <cell r="G2063">
            <v>0</v>
          </cell>
        </row>
        <row r="2065">
          <cell r="A2065" t="str">
            <v>1.1.12.41.10</v>
          </cell>
          <cell r="B2065" t="str">
            <v>Juntas</v>
          </cell>
          <cell r="C2065" t="str">
            <v>ml</v>
          </cell>
          <cell r="D2065">
            <v>17.86</v>
          </cell>
          <cell r="H2065">
            <v>0</v>
          </cell>
        </row>
        <row r="2066">
          <cell r="B2066" t="str">
            <v>Sellado de Juntas</v>
          </cell>
          <cell r="D2066">
            <v>1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1</v>
          </cell>
          <cell r="F2067">
            <v>0</v>
          </cell>
          <cell r="G2067">
            <v>0</v>
          </cell>
        </row>
        <row r="2069">
          <cell r="A2069" t="str">
            <v>1.1.12.41.11</v>
          </cell>
          <cell r="B2069" t="str">
            <v>Solado e=0.05m. (solo instalacion)</v>
          </cell>
          <cell r="C2069" t="str">
            <v>m2</v>
          </cell>
          <cell r="D2069">
            <v>69.587999999999994</v>
          </cell>
          <cell r="H2069">
            <v>0</v>
          </cell>
        </row>
        <row r="2070">
          <cell r="B2070" t="str">
            <v>Chequeo Topográfico</v>
          </cell>
          <cell r="D2070">
            <v>0.05</v>
          </cell>
          <cell r="E2070">
            <v>0</v>
          </cell>
          <cell r="F2070">
            <v>0</v>
          </cell>
          <cell r="G2070">
            <v>0</v>
          </cell>
        </row>
        <row r="2071">
          <cell r="B2071" t="str">
            <v>Vaciado de concreto</v>
          </cell>
          <cell r="D2071">
            <v>0.95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1</v>
          </cell>
          <cell r="F2072">
            <v>0</v>
          </cell>
          <cell r="G2072">
            <v>0</v>
          </cell>
        </row>
        <row r="2074">
          <cell r="A2074" t="str">
            <v>1.1.12.41.12</v>
          </cell>
          <cell r="B2074" t="str">
            <v>Solaqueado</v>
          </cell>
          <cell r="C2074" t="str">
            <v>m2</v>
          </cell>
          <cell r="D2074">
            <v>12.663</v>
          </cell>
          <cell r="H2074">
            <v>0</v>
          </cell>
        </row>
        <row r="2075">
          <cell r="B2075" t="str">
            <v>Solaqueado de las caras del buzon</v>
          </cell>
          <cell r="D2075">
            <v>1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1</v>
          </cell>
          <cell r="F2076">
            <v>0</v>
          </cell>
          <cell r="G2076">
            <v>0</v>
          </cell>
        </row>
        <row r="2078">
          <cell r="A2078" t="str">
            <v>1.1.12.41.13</v>
          </cell>
          <cell r="B2078" t="str">
            <v>Escalera de gato</v>
          </cell>
          <cell r="C2078" t="str">
            <v>und.</v>
          </cell>
          <cell r="D2078">
            <v>1</v>
          </cell>
          <cell r="H2078">
            <v>0</v>
          </cell>
        </row>
        <row r="2079">
          <cell r="B2079" t="str">
            <v>Suministristo de escalera de gato</v>
          </cell>
          <cell r="D2079">
            <v>0.25</v>
          </cell>
          <cell r="E2079">
            <v>0</v>
          </cell>
          <cell r="F2079">
            <v>0</v>
          </cell>
          <cell r="G2079">
            <v>0</v>
          </cell>
        </row>
        <row r="2080">
          <cell r="B2080" t="str">
            <v>Instalacion</v>
          </cell>
          <cell r="D2080">
            <v>0.75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1</v>
          </cell>
          <cell r="F2081">
            <v>0</v>
          </cell>
          <cell r="G2081">
            <v>0</v>
          </cell>
        </row>
        <row r="2083">
          <cell r="A2083" t="str">
            <v>1.1.12.42</v>
          </cell>
          <cell r="B2083" t="str">
            <v>BUZONES REFORZADOS</v>
          </cell>
        </row>
        <row r="2084">
          <cell r="A2084" t="str">
            <v>1.1.12.42.1</v>
          </cell>
          <cell r="B2084" t="str">
            <v>Cambio de tapas D400 a Tapas F900</v>
          </cell>
          <cell r="C2084" t="str">
            <v>und.</v>
          </cell>
          <cell r="D2084">
            <v>4</v>
          </cell>
          <cell r="H2084">
            <v>0</v>
          </cell>
        </row>
        <row r="2085">
          <cell r="B2085" t="str">
            <v>Suministro de Marco y Tapas F900</v>
          </cell>
          <cell r="D2085">
            <v>0.8</v>
          </cell>
          <cell r="E2085">
            <v>0</v>
          </cell>
          <cell r="F2085">
            <v>0</v>
          </cell>
          <cell r="G2085">
            <v>0</v>
          </cell>
        </row>
        <row r="2086">
          <cell r="B2086" t="str">
            <v>Instalacion</v>
          </cell>
          <cell r="D2086">
            <v>0.2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1</v>
          </cell>
          <cell r="F2087">
            <v>0</v>
          </cell>
          <cell r="G2087">
            <v>0</v>
          </cell>
        </row>
        <row r="2089">
          <cell r="A2089" t="str">
            <v>1.1.12.43</v>
          </cell>
          <cell r="B2089" t="str">
            <v>BUZONES ABANDONADOS</v>
          </cell>
        </row>
        <row r="2090">
          <cell r="A2090" t="str">
            <v>1.1.12.43.1</v>
          </cell>
          <cell r="B2090" t="str">
            <v>Relleno con concreto pobre (solo instalacion)</v>
          </cell>
          <cell r="C2090" t="str">
            <v>m3</v>
          </cell>
          <cell r="D2090">
            <v>9.2664000000000009</v>
          </cell>
          <cell r="H2090">
            <v>0</v>
          </cell>
        </row>
        <row r="2091">
          <cell r="B2091" t="str">
            <v>Liberación Topográfica</v>
          </cell>
          <cell r="D2091">
            <v>0.05</v>
          </cell>
          <cell r="E2091">
            <v>0</v>
          </cell>
          <cell r="F2091">
            <v>0</v>
          </cell>
          <cell r="G2091">
            <v>0</v>
          </cell>
        </row>
        <row r="2092">
          <cell r="B2092" t="str">
            <v>Vaciado de concreto</v>
          </cell>
          <cell r="D2092">
            <v>0.95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1</v>
          </cell>
          <cell r="F2093">
            <v>0</v>
          </cell>
          <cell r="G2093">
            <v>0</v>
          </cell>
        </row>
        <row r="2095">
          <cell r="A2095" t="str">
            <v>1.1.12.44</v>
          </cell>
          <cell r="B2095" t="str">
            <v>PAVIMENTOS DE REPOSICIÓN</v>
          </cell>
        </row>
        <row r="2096">
          <cell r="A2096" t="str">
            <v>1.1.12.44.1</v>
          </cell>
          <cell r="B2096" t="str">
            <v>Concreto Mr=55 kg/cm2 (solo instalacion)</v>
          </cell>
          <cell r="C2096" t="str">
            <v>m3</v>
          </cell>
          <cell r="D2096">
            <v>43.01</v>
          </cell>
          <cell r="H2096">
            <v>0</v>
          </cell>
        </row>
        <row r="2097">
          <cell r="B2097" t="str">
            <v>Liberación Topográfica</v>
          </cell>
          <cell r="D2097">
            <v>0.05</v>
          </cell>
          <cell r="E2097">
            <v>0</v>
          </cell>
          <cell r="F2097">
            <v>0</v>
          </cell>
          <cell r="G2097">
            <v>0</v>
          </cell>
        </row>
        <row r="2098">
          <cell r="B2098" t="str">
            <v>Vaciado de concreto</v>
          </cell>
          <cell r="D2098">
            <v>0.95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1</v>
          </cell>
          <cell r="F2099">
            <v>0</v>
          </cell>
          <cell r="G2099">
            <v>0</v>
          </cell>
        </row>
        <row r="2101">
          <cell r="A2101" t="str">
            <v>1.1.12.45</v>
          </cell>
          <cell r="B2101" t="str">
            <v>JUNTAS</v>
          </cell>
        </row>
        <row r="2102">
          <cell r="A2102" t="str">
            <v>1.1.12.45.1</v>
          </cell>
          <cell r="B2102" t="str">
            <v>Juntas de Construcción con dowel</v>
          </cell>
          <cell r="C2102" t="str">
            <v>ml</v>
          </cell>
          <cell r="D2102">
            <v>226.8</v>
          </cell>
          <cell r="H2102">
            <v>0</v>
          </cell>
        </row>
        <row r="2103">
          <cell r="B2103" t="str">
            <v>Juntas de Construcción con dowel</v>
          </cell>
          <cell r="D2103">
            <v>1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1</v>
          </cell>
          <cell r="F2104">
            <v>0</v>
          </cell>
          <cell r="G2104">
            <v>0</v>
          </cell>
        </row>
        <row r="2106">
          <cell r="A2106" t="str">
            <v>1.1.12.45.2</v>
          </cell>
          <cell r="B2106" t="str">
            <v>Juntas de Contracción con dowel</v>
          </cell>
          <cell r="C2106" t="str">
            <v>ml</v>
          </cell>
          <cell r="D2106">
            <v>57.66</v>
          </cell>
          <cell r="H2106">
            <v>0</v>
          </cell>
        </row>
        <row r="2107">
          <cell r="B2107" t="str">
            <v>Juntas de Contracción con dowel</v>
          </cell>
          <cell r="D2107">
            <v>1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1</v>
          </cell>
          <cell r="F2108">
            <v>0</v>
          </cell>
          <cell r="G2108">
            <v>0</v>
          </cell>
        </row>
        <row r="2109">
          <cell r="A2109" t="str">
            <v>1.1.12.46</v>
          </cell>
          <cell r="B2109" t="str">
            <v>TUBERIAS</v>
          </cell>
        </row>
        <row r="2110">
          <cell r="A2110" t="str">
            <v>1.1.12.46.1</v>
          </cell>
          <cell r="B2110" t="str">
            <v>Tubería PVC f=100mm.</v>
          </cell>
          <cell r="C2110" t="str">
            <v>ml</v>
          </cell>
          <cell r="D2110">
            <v>450</v>
          </cell>
          <cell r="H2110">
            <v>0</v>
          </cell>
        </row>
        <row r="2111">
          <cell r="B2111" t="str">
            <v>Suministro de tuberia e insumos</v>
          </cell>
          <cell r="D2111">
            <v>0.75</v>
          </cell>
          <cell r="E2111">
            <v>0</v>
          </cell>
          <cell r="F2111">
            <v>0</v>
          </cell>
          <cell r="G2111">
            <v>0</v>
          </cell>
        </row>
        <row r="2112">
          <cell r="B2112" t="str">
            <v>Instalacion de Tuberia</v>
          </cell>
          <cell r="D2112">
            <v>0.25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1</v>
          </cell>
          <cell r="F2113">
            <v>0</v>
          </cell>
          <cell r="G2113">
            <v>0</v>
          </cell>
        </row>
        <row r="2115">
          <cell r="A2115" t="str">
            <v>1.1.13</v>
          </cell>
          <cell r="B2115" t="str">
            <v>DEMOLICION DE ESCALERA DE ESCAPE EJE C55</v>
          </cell>
        </row>
        <row r="2116">
          <cell r="A2116" t="str">
            <v>1.1.13.1</v>
          </cell>
          <cell r="B2116" t="str">
            <v>Reubicación de señalética</v>
          </cell>
          <cell r="C2116" t="str">
            <v>glb</v>
          </cell>
          <cell r="D2116">
            <v>1</v>
          </cell>
          <cell r="H2116">
            <v>0</v>
          </cell>
        </row>
        <row r="2117">
          <cell r="B2117" t="str">
            <v>Retiro de Soportes de Señalética</v>
          </cell>
          <cell r="D2117">
            <v>0.5</v>
          </cell>
          <cell r="E2117">
            <v>0</v>
          </cell>
          <cell r="F2117">
            <v>0</v>
          </cell>
          <cell r="G2117">
            <v>0</v>
          </cell>
        </row>
        <row r="2118">
          <cell r="B2118" t="str">
            <v>Reubicacion y  Montaje de Señalética</v>
          </cell>
          <cell r="D2118">
            <v>0.5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1</v>
          </cell>
          <cell r="F2119">
            <v>0</v>
          </cell>
          <cell r="G2119">
            <v>0</v>
          </cell>
        </row>
        <row r="2121">
          <cell r="A2121" t="str">
            <v>1.1.13.2</v>
          </cell>
          <cell r="B2121" t="str">
            <v>Tabique de drywall exterior con aislante acústico 2 caras para proteccion de corredor esteril por retiro de muro cortina.</v>
          </cell>
          <cell r="C2121" t="str">
            <v>m2</v>
          </cell>
          <cell r="D2121">
            <v>54</v>
          </cell>
          <cell r="H2121">
            <v>0</v>
          </cell>
        </row>
        <row r="2122">
          <cell r="B2122" t="str">
            <v>Suministro de materiales</v>
          </cell>
          <cell r="D2122">
            <v>0.65</v>
          </cell>
          <cell r="E2122">
            <v>0</v>
          </cell>
          <cell r="F2122">
            <v>0</v>
          </cell>
          <cell r="G2122">
            <v>0</v>
          </cell>
        </row>
        <row r="2123">
          <cell r="B2123" t="str">
            <v>Instalacion de tabique drywall</v>
          </cell>
          <cell r="D2123">
            <v>0.35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1</v>
          </cell>
          <cell r="F2124">
            <v>0</v>
          </cell>
          <cell r="G2124">
            <v>0</v>
          </cell>
        </row>
        <row r="2126">
          <cell r="A2126" t="str">
            <v>1.1.13.3</v>
          </cell>
          <cell r="B2126" t="str">
            <v>Cerco de drywall interior con protección acústica de fibra de vidrio para aislar zona de trabajo.</v>
          </cell>
          <cell r="C2126" t="str">
            <v>m2</v>
          </cell>
          <cell r="D2126">
            <v>63</v>
          </cell>
          <cell r="H2126">
            <v>0</v>
          </cell>
        </row>
        <row r="2127">
          <cell r="B2127" t="str">
            <v>Suministro de materiales</v>
          </cell>
          <cell r="D2127">
            <v>0.55000000000000004</v>
          </cell>
          <cell r="E2127">
            <v>0</v>
          </cell>
          <cell r="F2127">
            <v>0</v>
          </cell>
          <cell r="G2127">
            <v>0</v>
          </cell>
        </row>
        <row r="2128">
          <cell r="B2128" t="str">
            <v>Instalacion de tabique drywall</v>
          </cell>
          <cell r="D2128">
            <v>0.45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1</v>
          </cell>
          <cell r="F2129">
            <v>0</v>
          </cell>
          <cell r="G2129">
            <v>0</v>
          </cell>
        </row>
        <row r="2131">
          <cell r="A2131" t="str">
            <v>1.1.13.4</v>
          </cell>
          <cell r="B2131" t="str">
            <v>Cerco de triplay  y lona h :2.40 para aislar zona de trabajo incluye montaje y desmontaje.</v>
          </cell>
          <cell r="C2131" t="str">
            <v>m</v>
          </cell>
          <cell r="D2131">
            <v>45</v>
          </cell>
          <cell r="H2131">
            <v>0</v>
          </cell>
        </row>
        <row r="2132">
          <cell r="B2132" t="str">
            <v>Suministro de materiales</v>
          </cell>
          <cell r="D2132">
            <v>0.35</v>
          </cell>
          <cell r="E2132">
            <v>0</v>
          </cell>
          <cell r="F2132">
            <v>0</v>
          </cell>
          <cell r="G2132">
            <v>0</v>
          </cell>
        </row>
        <row r="2133">
          <cell r="B2133" t="str">
            <v>Instalacion de tabique de triplay</v>
          </cell>
          <cell r="D2133">
            <v>0.65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1</v>
          </cell>
          <cell r="F2134">
            <v>0</v>
          </cell>
          <cell r="G2134">
            <v>0</v>
          </cell>
        </row>
        <row r="2136">
          <cell r="A2136" t="str">
            <v>1.1.13.5</v>
          </cell>
          <cell r="B2136" t="str">
            <v>Desmontaje y montaje de muro cortina entre los ejes C54-C55/1C</v>
          </cell>
          <cell r="C2136" t="str">
            <v>m2</v>
          </cell>
          <cell r="D2136">
            <v>72</v>
          </cell>
          <cell r="H2136">
            <v>0</v>
          </cell>
        </row>
        <row r="2137">
          <cell r="B2137" t="str">
            <v>Desmontaje de muro cortina</v>
          </cell>
          <cell r="D2137">
            <v>0.4</v>
          </cell>
          <cell r="E2137">
            <v>0</v>
          </cell>
          <cell r="F2137">
            <v>0</v>
          </cell>
          <cell r="G2137">
            <v>0</v>
          </cell>
        </row>
        <row r="2138">
          <cell r="B2138" t="str">
            <v>Montaje de muro cortina</v>
          </cell>
          <cell r="D2138">
            <v>0.6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1</v>
          </cell>
          <cell r="F2139">
            <v>0</v>
          </cell>
          <cell r="G2139">
            <v>0</v>
          </cell>
        </row>
        <row r="2141">
          <cell r="A2141" t="str">
            <v>1.1.13.6</v>
          </cell>
          <cell r="B2141" t="str">
            <v>Desmontaje y montaje de paño de vidrio del corredor estéril entre los ejes C54/1C-2C .</v>
          </cell>
          <cell r="C2141" t="str">
            <v>m2</v>
          </cell>
          <cell r="D2141">
            <v>10.8</v>
          </cell>
          <cell r="H2141">
            <v>0</v>
          </cell>
        </row>
        <row r="2142">
          <cell r="B2142" t="str">
            <v>Desmontaje de paño de vidrio</v>
          </cell>
          <cell r="D2142">
            <v>0.4</v>
          </cell>
          <cell r="E2142">
            <v>0</v>
          </cell>
          <cell r="F2142">
            <v>0</v>
          </cell>
          <cell r="G2142">
            <v>0</v>
          </cell>
        </row>
        <row r="2143">
          <cell r="B2143" t="str">
            <v>Montaje de paño de vidrio</v>
          </cell>
          <cell r="D2143">
            <v>0.6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1</v>
          </cell>
          <cell r="F2144">
            <v>0</v>
          </cell>
          <cell r="G2144">
            <v>0</v>
          </cell>
        </row>
        <row r="2146">
          <cell r="A2146" t="str">
            <v>1.1.13.7</v>
          </cell>
          <cell r="B2146" t="str">
            <v>Andamios 4 cuerpos</v>
          </cell>
          <cell r="C2146" t="str">
            <v>glb</v>
          </cell>
          <cell r="D2146">
            <v>1</v>
          </cell>
          <cell r="H2146">
            <v>0</v>
          </cell>
        </row>
        <row r="2147">
          <cell r="B2147" t="str">
            <v>Andamios 4 cuerpos</v>
          </cell>
          <cell r="D2147">
            <v>1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1</v>
          </cell>
          <cell r="F2148">
            <v>0</v>
          </cell>
          <cell r="G2148">
            <v>0</v>
          </cell>
        </row>
        <row r="2150">
          <cell r="A2150" t="str">
            <v>1.1.13.8</v>
          </cell>
          <cell r="B2150" t="str">
            <v>Reubicación de  cuarto eléctrico (Equipos y tablero eléctrico )</v>
          </cell>
          <cell r="C2150" t="str">
            <v>und</v>
          </cell>
          <cell r="D2150">
            <v>1</v>
          </cell>
          <cell r="H2150">
            <v>0</v>
          </cell>
        </row>
        <row r="2151">
          <cell r="B2151" t="str">
            <v>Desmontaje de cuarto electrico</v>
          </cell>
          <cell r="D2151">
            <v>0.4</v>
          </cell>
          <cell r="E2151">
            <v>0</v>
          </cell>
          <cell r="F2151">
            <v>0</v>
          </cell>
          <cell r="G2151">
            <v>0</v>
          </cell>
        </row>
        <row r="2152">
          <cell r="B2152" t="str">
            <v>Montaje de cuarto electrico</v>
          </cell>
          <cell r="D2152">
            <v>0.5</v>
          </cell>
          <cell r="E2152">
            <v>0</v>
          </cell>
          <cell r="F2152">
            <v>0</v>
          </cell>
          <cell r="G2152">
            <v>0</v>
          </cell>
        </row>
        <row r="2153">
          <cell r="B2153" t="str">
            <v>Prueba de equipos y tableros</v>
          </cell>
          <cell r="D2153">
            <v>0.1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1</v>
          </cell>
          <cell r="F2154">
            <v>0</v>
          </cell>
          <cell r="G2154">
            <v>0</v>
          </cell>
        </row>
        <row r="2156">
          <cell r="A2156" t="str">
            <v>1.1.13.9</v>
          </cell>
          <cell r="B2156" t="str">
            <v>Reubicación temporal de FIDS.</v>
          </cell>
          <cell r="C2156" t="str">
            <v>und</v>
          </cell>
          <cell r="D2156">
            <v>1</v>
          </cell>
          <cell r="H2156">
            <v>0</v>
          </cell>
        </row>
        <row r="2157">
          <cell r="B2157" t="str">
            <v>Desmontaje de FIDS</v>
          </cell>
          <cell r="D2157">
            <v>0.4</v>
          </cell>
          <cell r="E2157">
            <v>0</v>
          </cell>
          <cell r="F2157">
            <v>0</v>
          </cell>
          <cell r="G2157">
            <v>0</v>
          </cell>
        </row>
        <row r="2158">
          <cell r="B2158" t="str">
            <v>Montaje de FIDS</v>
          </cell>
          <cell r="D2158">
            <v>0.5</v>
          </cell>
          <cell r="E2158">
            <v>0</v>
          </cell>
          <cell r="F2158">
            <v>0</v>
          </cell>
          <cell r="G2158">
            <v>0</v>
          </cell>
        </row>
        <row r="2159">
          <cell r="B2159" t="str">
            <v>Prueba de FIDS</v>
          </cell>
          <cell r="D2159">
            <v>0.1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1</v>
          </cell>
          <cell r="F2160">
            <v>0</v>
          </cell>
          <cell r="G2160">
            <v>0</v>
          </cell>
        </row>
        <row r="2162">
          <cell r="A2162" t="str">
            <v>1.1.13.10</v>
          </cell>
          <cell r="B2162" t="str">
            <v>Retiro de instalaciones y equipos de CCTV.</v>
          </cell>
          <cell r="C2162" t="str">
            <v>glb</v>
          </cell>
          <cell r="D2162">
            <v>1</v>
          </cell>
          <cell r="H2162">
            <v>0</v>
          </cell>
        </row>
        <row r="2163">
          <cell r="B2163" t="str">
            <v>Desmontaje de CCTV</v>
          </cell>
          <cell r="D2163">
            <v>0.4</v>
          </cell>
          <cell r="E2163">
            <v>0</v>
          </cell>
          <cell r="F2163">
            <v>0</v>
          </cell>
          <cell r="G2163">
            <v>0</v>
          </cell>
        </row>
        <row r="2164">
          <cell r="B2164" t="str">
            <v>Montaje de CCTV</v>
          </cell>
          <cell r="D2164">
            <v>0.5</v>
          </cell>
          <cell r="E2164">
            <v>0</v>
          </cell>
          <cell r="F2164">
            <v>0</v>
          </cell>
          <cell r="G2164">
            <v>0</v>
          </cell>
        </row>
        <row r="2165">
          <cell r="B2165" t="str">
            <v>Prueba de CCTV</v>
          </cell>
          <cell r="D2165">
            <v>0.1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1</v>
          </cell>
          <cell r="F2166">
            <v>0</v>
          </cell>
          <cell r="G2166">
            <v>0</v>
          </cell>
        </row>
        <row r="2168">
          <cell r="A2168" t="str">
            <v>1.1.13.11</v>
          </cell>
          <cell r="B2168" t="str">
            <v>Reubicación de ACS en 1º y 2º nivel.</v>
          </cell>
          <cell r="C2168" t="str">
            <v>und</v>
          </cell>
          <cell r="D2168">
            <v>2</v>
          </cell>
          <cell r="H2168">
            <v>0</v>
          </cell>
        </row>
        <row r="2169">
          <cell r="B2169" t="str">
            <v>Desmontaje de ACS</v>
          </cell>
          <cell r="D2169">
            <v>0.2</v>
          </cell>
          <cell r="E2169">
            <v>0</v>
          </cell>
          <cell r="F2169">
            <v>0</v>
          </cell>
          <cell r="G2169">
            <v>0</v>
          </cell>
        </row>
        <row r="2170">
          <cell r="B2170" t="str">
            <v>Montaje de ACS</v>
          </cell>
          <cell r="D2170">
            <v>0.2</v>
          </cell>
          <cell r="E2170">
            <v>0</v>
          </cell>
          <cell r="F2170">
            <v>0</v>
          </cell>
          <cell r="G2170">
            <v>0</v>
          </cell>
        </row>
        <row r="2171">
          <cell r="B2171" t="str">
            <v>Prueba de ACS</v>
          </cell>
          <cell r="D2171">
            <v>0.6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1</v>
          </cell>
          <cell r="F2172">
            <v>0</v>
          </cell>
          <cell r="G2172">
            <v>0</v>
          </cell>
        </row>
        <row r="2174">
          <cell r="A2174" t="str">
            <v>1.1.13.12</v>
          </cell>
          <cell r="B2174" t="str">
            <v>Pintura en tabiquería de drywall.</v>
          </cell>
          <cell r="C2174" t="str">
            <v>m2</v>
          </cell>
          <cell r="D2174">
            <v>63</v>
          </cell>
          <cell r="H2174">
            <v>0</v>
          </cell>
        </row>
        <row r="2175">
          <cell r="B2175" t="str">
            <v>Suministro de pintura</v>
          </cell>
          <cell r="D2175">
            <v>0.45</v>
          </cell>
          <cell r="E2175">
            <v>0</v>
          </cell>
          <cell r="F2175">
            <v>0</v>
          </cell>
          <cell r="G2175">
            <v>0</v>
          </cell>
        </row>
        <row r="2176">
          <cell r="B2176" t="str">
            <v>Pintado de tabiqueria drywall</v>
          </cell>
          <cell r="D2176">
            <v>0.55000000000000004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1</v>
          </cell>
          <cell r="F2177">
            <v>0</v>
          </cell>
          <cell r="G2177">
            <v>0</v>
          </cell>
        </row>
        <row r="2179">
          <cell r="A2179" t="str">
            <v>1.1.13.13</v>
          </cell>
          <cell r="B2179" t="str">
            <v>Estucado de columnas.</v>
          </cell>
          <cell r="C2179" t="str">
            <v>m2</v>
          </cell>
          <cell r="D2179">
            <v>16.2</v>
          </cell>
          <cell r="H2179">
            <v>0</v>
          </cell>
        </row>
        <row r="2180">
          <cell r="B2180" t="str">
            <v>Suministro de material</v>
          </cell>
          <cell r="D2180">
            <v>0.6</v>
          </cell>
          <cell r="E2180">
            <v>0</v>
          </cell>
          <cell r="F2180">
            <v>0</v>
          </cell>
          <cell r="G2180">
            <v>0</v>
          </cell>
        </row>
        <row r="2181">
          <cell r="B2181" t="str">
            <v>Estucado de columnas.</v>
          </cell>
          <cell r="D2181">
            <v>0.4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1</v>
          </cell>
          <cell r="F2182">
            <v>0</v>
          </cell>
          <cell r="G2182">
            <v>0</v>
          </cell>
        </row>
        <row r="2184">
          <cell r="A2184" t="str">
            <v>1.1.13.14</v>
          </cell>
          <cell r="B2184" t="str">
            <v>Desmontaje sistemas en cielo raso a retirar 2º nivel y 1º nivel</v>
          </cell>
          <cell r="C2184" t="str">
            <v>m2</v>
          </cell>
          <cell r="D2184">
            <v>90</v>
          </cell>
          <cell r="H2184">
            <v>0</v>
          </cell>
        </row>
        <row r="2185">
          <cell r="B2185" t="str">
            <v>Desmontaje sistemas en cielo raso a retirar 2º nivel y 1º nivel</v>
          </cell>
          <cell r="D2185">
            <v>1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1</v>
          </cell>
          <cell r="F2186">
            <v>0</v>
          </cell>
          <cell r="G2186">
            <v>0</v>
          </cell>
        </row>
        <row r="2188">
          <cell r="A2188" t="str">
            <v>1.1.13.15</v>
          </cell>
          <cell r="B2188" t="str">
            <v>Reubicación de módulo ONG Niños</v>
          </cell>
          <cell r="C2188" t="str">
            <v>und</v>
          </cell>
          <cell r="D2188">
            <v>1</v>
          </cell>
          <cell r="H2188">
            <v>0</v>
          </cell>
        </row>
        <row r="2189">
          <cell r="B2189" t="str">
            <v>Reubicación de módulo ONG Niños</v>
          </cell>
          <cell r="D2189">
            <v>1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1</v>
          </cell>
          <cell r="F2190">
            <v>0</v>
          </cell>
          <cell r="G2190">
            <v>0</v>
          </cell>
        </row>
        <row r="2192">
          <cell r="A2192" t="str">
            <v>1.1.13.16</v>
          </cell>
          <cell r="B2192" t="str">
            <v>Reubicación de counter</v>
          </cell>
          <cell r="C2192" t="str">
            <v>und</v>
          </cell>
          <cell r="D2192">
            <v>1</v>
          </cell>
          <cell r="H2192">
            <v>0</v>
          </cell>
        </row>
        <row r="2193">
          <cell r="B2193" t="str">
            <v>Reubicación de counter</v>
          </cell>
          <cell r="D2193">
            <v>1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1</v>
          </cell>
          <cell r="F2194">
            <v>0</v>
          </cell>
          <cell r="G2194">
            <v>0</v>
          </cell>
        </row>
        <row r="2196">
          <cell r="A2196" t="str">
            <v>1.1.13.17</v>
          </cell>
          <cell r="B2196" t="str">
            <v>Tabique de drywall I-11 en 1º nivel</v>
          </cell>
          <cell r="C2196" t="str">
            <v>m2</v>
          </cell>
          <cell r="D2196">
            <v>22.5</v>
          </cell>
          <cell r="H2196">
            <v>0</v>
          </cell>
        </row>
        <row r="2197">
          <cell r="B2197" t="str">
            <v>Suministro de materiales</v>
          </cell>
          <cell r="D2197">
            <v>0.65</v>
          </cell>
          <cell r="E2197">
            <v>0</v>
          </cell>
          <cell r="F2197">
            <v>0</v>
          </cell>
          <cell r="G2197">
            <v>0</v>
          </cell>
        </row>
        <row r="2198">
          <cell r="B2198" t="str">
            <v>Instalacion de tabique drywall</v>
          </cell>
          <cell r="D2198">
            <v>0.35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1</v>
          </cell>
          <cell r="F2199">
            <v>0</v>
          </cell>
          <cell r="G2199">
            <v>0</v>
          </cell>
        </row>
        <row r="2201">
          <cell r="A2201" t="str">
            <v>1.1.13.18</v>
          </cell>
          <cell r="B2201" t="str">
            <v>Reubicación mobiliario Telecom</v>
          </cell>
          <cell r="C2201" t="str">
            <v>glb</v>
          </cell>
          <cell r="D2201">
            <v>1</v>
          </cell>
          <cell r="H2201">
            <v>0</v>
          </cell>
        </row>
        <row r="2202">
          <cell r="B2202" t="str">
            <v>Reubicación mobiliario Telecom</v>
          </cell>
          <cell r="D2202">
            <v>1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1</v>
          </cell>
          <cell r="F2203">
            <v>0</v>
          </cell>
          <cell r="G2203">
            <v>0</v>
          </cell>
        </row>
        <row r="2205">
          <cell r="A2205" t="str">
            <v>1.1.13.19</v>
          </cell>
          <cell r="B2205" t="str">
            <v>Reposicion de contrazocalo de acero en columnas circulares</v>
          </cell>
          <cell r="C2205" t="str">
            <v>und</v>
          </cell>
          <cell r="D2205">
            <v>4</v>
          </cell>
          <cell r="H2205">
            <v>0</v>
          </cell>
        </row>
        <row r="2206">
          <cell r="B2206" t="str">
            <v>Suministro de contrazocalo</v>
          </cell>
          <cell r="D2206">
            <v>0.75</v>
          </cell>
          <cell r="E2206">
            <v>0</v>
          </cell>
          <cell r="F2206">
            <v>0</v>
          </cell>
          <cell r="G2206">
            <v>0</v>
          </cell>
        </row>
        <row r="2207">
          <cell r="B2207" t="str">
            <v>Instalacion de contrazocalo</v>
          </cell>
          <cell r="D2207">
            <v>0.25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1</v>
          </cell>
          <cell r="F2208">
            <v>0</v>
          </cell>
          <cell r="G2208">
            <v>0</v>
          </cell>
        </row>
        <row r="2210">
          <cell r="A2210" t="str">
            <v>1.1.13.20</v>
          </cell>
          <cell r="B2210" t="str">
            <v>Reposicion de contrazocalo de acero en muros</v>
          </cell>
          <cell r="C2210" t="str">
            <v>m</v>
          </cell>
          <cell r="D2210">
            <v>18.899999999999999</v>
          </cell>
          <cell r="H2210">
            <v>0</v>
          </cell>
        </row>
        <row r="2211">
          <cell r="B2211" t="str">
            <v>Suministro de contrazocalo</v>
          </cell>
          <cell r="D2211">
            <v>0.75</v>
          </cell>
          <cell r="E2211">
            <v>0</v>
          </cell>
          <cell r="F2211">
            <v>0</v>
          </cell>
          <cell r="G2211">
            <v>0</v>
          </cell>
        </row>
        <row r="2212">
          <cell r="B2212" t="str">
            <v>Instalacion de contrazocalo</v>
          </cell>
          <cell r="D2212">
            <v>0.25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1</v>
          </cell>
          <cell r="F2213">
            <v>0</v>
          </cell>
          <cell r="G2213">
            <v>0</v>
          </cell>
        </row>
        <row r="2215">
          <cell r="A2215" t="str">
            <v>1.1.13.21</v>
          </cell>
          <cell r="B2215" t="str">
            <v>Desmontaje de puerta de cuarto Telecom</v>
          </cell>
          <cell r="C2215" t="str">
            <v>und</v>
          </cell>
          <cell r="D2215">
            <v>1</v>
          </cell>
          <cell r="H2215">
            <v>0</v>
          </cell>
        </row>
        <row r="2216">
          <cell r="B2216" t="str">
            <v>Desmontaje de puerta de cuarto Telecom</v>
          </cell>
          <cell r="D2216">
            <v>0.2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0.2</v>
          </cell>
          <cell r="F2217">
            <v>0</v>
          </cell>
          <cell r="G2217">
            <v>0</v>
          </cell>
        </row>
        <row r="2219">
          <cell r="A2219" t="str">
            <v>1.1.13.22</v>
          </cell>
          <cell r="B2219" t="str">
            <v>Desmontaje y montaje de puerta de cuarto Eléctrico</v>
          </cell>
          <cell r="C2219" t="str">
            <v>und</v>
          </cell>
          <cell r="D2219">
            <v>1</v>
          </cell>
          <cell r="H2219">
            <v>0</v>
          </cell>
        </row>
        <row r="2220">
          <cell r="B2220" t="str">
            <v>Desmontaje y montaje de puerta de cuarto Eléctrico</v>
          </cell>
          <cell r="D2220">
            <v>1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1</v>
          </cell>
          <cell r="F2221">
            <v>0</v>
          </cell>
          <cell r="G2221">
            <v>0</v>
          </cell>
        </row>
        <row r="2223">
          <cell r="A2223" t="str">
            <v>1.1.13.23</v>
          </cell>
          <cell r="B2223" t="str">
            <v>Suministro e instalación de foot rail (riel protector de pies), de acero inoxidable</v>
          </cell>
          <cell r="C2223" t="str">
            <v>m</v>
          </cell>
          <cell r="D2223">
            <v>6.3</v>
          </cell>
          <cell r="H2223">
            <v>0</v>
          </cell>
        </row>
        <row r="2224">
          <cell r="B2224" t="str">
            <v>Suministro de foot rail</v>
          </cell>
          <cell r="D2224">
            <v>0.7</v>
          </cell>
          <cell r="E2224">
            <v>0</v>
          </cell>
          <cell r="F2224">
            <v>0</v>
          </cell>
          <cell r="G2224">
            <v>0</v>
          </cell>
        </row>
        <row r="2225">
          <cell r="B2225" t="str">
            <v>Instalacion de foot rail</v>
          </cell>
          <cell r="D2225">
            <v>0.3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1</v>
          </cell>
          <cell r="F2226">
            <v>0</v>
          </cell>
          <cell r="G2226">
            <v>0</v>
          </cell>
        </row>
        <row r="2228">
          <cell r="A2228" t="str">
            <v>1.1.13.24</v>
          </cell>
          <cell r="B2228" t="str">
            <v>Retiro de baldosa acústica</v>
          </cell>
          <cell r="C2228" t="str">
            <v>m2</v>
          </cell>
          <cell r="D2228">
            <v>25.2</v>
          </cell>
          <cell r="H2228">
            <v>0</v>
          </cell>
        </row>
        <row r="2229">
          <cell r="B2229" t="str">
            <v>Retiro de baldosa acústica</v>
          </cell>
          <cell r="D2229">
            <v>1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1</v>
          </cell>
          <cell r="F2230">
            <v>0</v>
          </cell>
          <cell r="G2230">
            <v>0</v>
          </cell>
        </row>
        <row r="2232">
          <cell r="A2232" t="str">
            <v>1.1.13.25</v>
          </cell>
          <cell r="B2232" t="str">
            <v>Retiro de falso cielo de panel de yeso</v>
          </cell>
          <cell r="C2232" t="str">
            <v>m2</v>
          </cell>
          <cell r="D2232">
            <v>16.2</v>
          </cell>
          <cell r="H2232">
            <v>0</v>
          </cell>
        </row>
        <row r="2233">
          <cell r="B2233" t="str">
            <v>Retiro de falso cielo de panel de yeso</v>
          </cell>
          <cell r="D2233">
            <v>1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1</v>
          </cell>
          <cell r="F2234">
            <v>0</v>
          </cell>
          <cell r="G2234">
            <v>0</v>
          </cell>
        </row>
        <row r="2236">
          <cell r="A2236" t="str">
            <v>1.1.13.26</v>
          </cell>
          <cell r="B2236" t="str">
            <v>Cerco de triplay y lona h: 2.40 para aislar zona de trabajo incluye montaje y desmontaje. (Muro Eje C55)</v>
          </cell>
          <cell r="C2236" t="str">
            <v>m</v>
          </cell>
          <cell r="D2236">
            <v>18</v>
          </cell>
          <cell r="H2236">
            <v>0</v>
          </cell>
        </row>
        <row r="2237">
          <cell r="B2237" t="str">
            <v>Suministro de materiales</v>
          </cell>
          <cell r="D2237">
            <v>0.25</v>
          </cell>
          <cell r="E2237">
            <v>0</v>
          </cell>
          <cell r="F2237">
            <v>0</v>
          </cell>
          <cell r="G2237">
            <v>0</v>
          </cell>
        </row>
        <row r="2238">
          <cell r="B2238" t="str">
            <v>Instalacion de cerco</v>
          </cell>
          <cell r="D2238">
            <v>0.75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1</v>
          </cell>
          <cell r="F2239">
            <v>0</v>
          </cell>
          <cell r="G2239">
            <v>0</v>
          </cell>
        </row>
        <row r="2240">
          <cell r="A2240" t="str">
            <v>1.1.14</v>
          </cell>
          <cell r="B2240" t="str">
            <v>VARIOS</v>
          </cell>
        </row>
        <row r="2241">
          <cell r="A2241" t="str">
            <v>1.1.14.1</v>
          </cell>
          <cell r="B2241" t="str">
            <v>Base de rotonda (PLB)</v>
          </cell>
        </row>
        <row r="2242">
          <cell r="A2242" t="str">
            <v>1.1.14.1.1</v>
          </cell>
          <cell r="B2242" t="str">
            <v>Concreto pobre f'c=20 kg/cm2 C-IP - Sub-zapatas PLBs</v>
          </cell>
          <cell r="C2242" t="str">
            <v>m3</v>
          </cell>
          <cell r="D2242">
            <v>1.17</v>
          </cell>
          <cell r="H2242">
            <v>0</v>
          </cell>
        </row>
        <row r="2243">
          <cell r="B2243" t="str">
            <v>Liberación Topográfica</v>
          </cell>
          <cell r="D2243">
            <v>0.05</v>
          </cell>
          <cell r="E2243">
            <v>0</v>
          </cell>
          <cell r="F2243">
            <v>0</v>
          </cell>
          <cell r="G2243">
            <v>0</v>
          </cell>
        </row>
        <row r="2244">
          <cell r="B2244" t="str">
            <v>Vaciado de concreto</v>
          </cell>
          <cell r="D2244">
            <v>0.95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1</v>
          </cell>
          <cell r="F2245">
            <v>0</v>
          </cell>
          <cell r="G2245">
            <v>0</v>
          </cell>
        </row>
        <row r="2247">
          <cell r="A2247" t="str">
            <v>1.1.14.1.2</v>
          </cell>
          <cell r="B2247" t="str">
            <v>Concreto f'c=320 Kg/cm2 C-IP - Base de rotonda (PLB)</v>
          </cell>
          <cell r="C2247" t="str">
            <v>m3</v>
          </cell>
          <cell r="D2247">
            <v>24.5</v>
          </cell>
          <cell r="H2247">
            <v>0</v>
          </cell>
        </row>
        <row r="2248">
          <cell r="B2248" t="str">
            <v>Liberación Topográfica</v>
          </cell>
          <cell r="D2248">
            <v>0.1</v>
          </cell>
          <cell r="E2248">
            <v>0</v>
          </cell>
          <cell r="F2248">
            <v>0</v>
          </cell>
          <cell r="G2248">
            <v>0</v>
          </cell>
        </row>
        <row r="2249">
          <cell r="B2249" t="str">
            <v>Vaciado de concreto</v>
          </cell>
          <cell r="D2249">
            <v>0.88</v>
          </cell>
          <cell r="E2249">
            <v>0</v>
          </cell>
          <cell r="F2249">
            <v>0</v>
          </cell>
          <cell r="G2249">
            <v>0</v>
          </cell>
        </row>
        <row r="2250">
          <cell r="B2250" t="str">
            <v>Curado de concreto</v>
          </cell>
          <cell r="D2250">
            <v>0.02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1</v>
          </cell>
          <cell r="F2251">
            <v>0</v>
          </cell>
          <cell r="G2251">
            <v>0</v>
          </cell>
        </row>
        <row r="2253">
          <cell r="A2253" t="str">
            <v>1.1.14.1.3</v>
          </cell>
          <cell r="B2253" t="str">
            <v>Concreto f'c=320 Kg/cm2 C-I - Base de rotonda (PLB)</v>
          </cell>
          <cell r="C2253" t="str">
            <v>m3</v>
          </cell>
          <cell r="D2253">
            <v>18.95</v>
          </cell>
          <cell r="H2253">
            <v>0</v>
          </cell>
        </row>
        <row r="2254">
          <cell r="B2254" t="str">
            <v>Liberación Topográfica</v>
          </cell>
          <cell r="D2254">
            <v>0.1</v>
          </cell>
          <cell r="E2254">
            <v>0</v>
          </cell>
          <cell r="F2254">
            <v>0</v>
          </cell>
          <cell r="G2254">
            <v>0</v>
          </cell>
        </row>
        <row r="2255">
          <cell r="B2255" t="str">
            <v>Vaciado de concreto</v>
          </cell>
          <cell r="D2255">
            <v>0.88</v>
          </cell>
          <cell r="E2255">
            <v>0</v>
          </cell>
          <cell r="F2255">
            <v>0</v>
          </cell>
          <cell r="G2255">
            <v>0</v>
          </cell>
        </row>
        <row r="2256">
          <cell r="B2256" t="str">
            <v>Curado de concreto</v>
          </cell>
          <cell r="D2256">
            <v>0.02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1</v>
          </cell>
          <cell r="F2257">
            <v>0</v>
          </cell>
          <cell r="G2257">
            <v>0</v>
          </cell>
        </row>
        <row r="2259">
          <cell r="A2259" t="str">
            <v>1.1.14.1.4</v>
          </cell>
          <cell r="B2259" t="str">
            <v>Acero de refuerzo</v>
          </cell>
          <cell r="C2259" t="str">
            <v>kg</v>
          </cell>
          <cell r="D2259">
            <v>3762.7</v>
          </cell>
          <cell r="H2259">
            <v>0</v>
          </cell>
        </row>
        <row r="2260">
          <cell r="B2260" t="str">
            <v>Habilitacion de Acero de Refuerzo</v>
          </cell>
          <cell r="D2260">
            <v>0.86</v>
          </cell>
          <cell r="E2260">
            <v>0</v>
          </cell>
          <cell r="F2260">
            <v>0</v>
          </cell>
          <cell r="G2260">
            <v>0</v>
          </cell>
        </row>
        <row r="2261">
          <cell r="B2261" t="str">
            <v>Instalacion de Acero de Refuerzo</v>
          </cell>
          <cell r="D2261">
            <v>0.14000000000000001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1</v>
          </cell>
          <cell r="F2262">
            <v>0</v>
          </cell>
          <cell r="G2262">
            <v>0</v>
          </cell>
        </row>
        <row r="2264">
          <cell r="A2264" t="str">
            <v>1.1.14.1.5</v>
          </cell>
          <cell r="B2264" t="str">
            <v>Encofrado y desencofrado - Base de rotonda (PLB)</v>
          </cell>
          <cell r="C2264" t="str">
            <v>m2</v>
          </cell>
          <cell r="D2264">
            <v>50.45</v>
          </cell>
          <cell r="H2264">
            <v>0</v>
          </cell>
        </row>
        <row r="2265">
          <cell r="B2265" t="str">
            <v>Habilitación y Colocación de Encofrado Base de rotonda</v>
          </cell>
          <cell r="D2265">
            <v>0.9</v>
          </cell>
          <cell r="E2265">
            <v>0</v>
          </cell>
          <cell r="F2265">
            <v>0</v>
          </cell>
          <cell r="G2265">
            <v>0</v>
          </cell>
        </row>
        <row r="2266">
          <cell r="B2266" t="str">
            <v>Desencofrado de Base de Rotonda</v>
          </cell>
          <cell r="D2266">
            <v>0.1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1</v>
          </cell>
          <cell r="F2267">
            <v>0</v>
          </cell>
          <cell r="G2267">
            <v>0</v>
          </cell>
        </row>
        <row r="2269">
          <cell r="A2269" t="str">
            <v>1.1.14.1.6</v>
          </cell>
          <cell r="B2269" t="str">
            <v>Instalacion pernos de anclaje PLB's</v>
          </cell>
          <cell r="C2269" t="str">
            <v>und</v>
          </cell>
          <cell r="D2269">
            <v>28</v>
          </cell>
          <cell r="H2269">
            <v>0</v>
          </cell>
        </row>
        <row r="2270">
          <cell r="B2270" t="str">
            <v>Instalacion pernos de anclaje PLB's</v>
          </cell>
          <cell r="D2270">
            <v>1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1</v>
          </cell>
          <cell r="F2271">
            <v>0</v>
          </cell>
          <cell r="G2271">
            <v>0</v>
          </cell>
        </row>
        <row r="2273">
          <cell r="A2273" t="str">
            <v>1.1.14.1.7</v>
          </cell>
          <cell r="B2273" t="str">
            <v>Grout nivelante</v>
          </cell>
          <cell r="C2273" t="str">
            <v>m2</v>
          </cell>
          <cell r="D2273">
            <v>11.15</v>
          </cell>
          <cell r="H2273">
            <v>0</v>
          </cell>
        </row>
        <row r="2274">
          <cell r="B2274" t="str">
            <v>Suministro de material</v>
          </cell>
          <cell r="D2274">
            <v>0.7</v>
          </cell>
          <cell r="E2274">
            <v>0</v>
          </cell>
          <cell r="F2274">
            <v>0</v>
          </cell>
          <cell r="G2274">
            <v>0</v>
          </cell>
        </row>
        <row r="2275">
          <cell r="B2275" t="str">
            <v>Instalacion de Grout nivelante</v>
          </cell>
          <cell r="D2275">
            <v>0.3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1</v>
          </cell>
          <cell r="F2276">
            <v>0</v>
          </cell>
          <cell r="G2276">
            <v>0</v>
          </cell>
        </row>
        <row r="2278">
          <cell r="A2278" t="str">
            <v>1.1.14.2</v>
          </cell>
          <cell r="B2278" t="str">
            <v>Ascensor</v>
          </cell>
        </row>
        <row r="2279">
          <cell r="A2279" t="str">
            <v>1.1.14.2.1</v>
          </cell>
          <cell r="B2279" t="str">
            <v>Concreto f'c=320 Kg/cm2 C-I - Ascensor</v>
          </cell>
          <cell r="C2279" t="str">
            <v>m3</v>
          </cell>
          <cell r="D2279">
            <v>60.6</v>
          </cell>
          <cell r="H2279">
            <v>0</v>
          </cell>
        </row>
        <row r="2280">
          <cell r="B2280" t="str">
            <v>Liberación Topográfica</v>
          </cell>
          <cell r="D2280">
            <v>0.05</v>
          </cell>
          <cell r="E2280">
            <v>0</v>
          </cell>
          <cell r="F2280">
            <v>0</v>
          </cell>
          <cell r="G2280">
            <v>0</v>
          </cell>
        </row>
        <row r="2281">
          <cell r="B2281" t="str">
            <v>Vaciado de concreto</v>
          </cell>
          <cell r="D2281">
            <v>0.85</v>
          </cell>
          <cell r="E2281">
            <v>0</v>
          </cell>
          <cell r="F2281">
            <v>0</v>
          </cell>
          <cell r="G2281">
            <v>0</v>
          </cell>
        </row>
        <row r="2282">
          <cell r="B2282" t="str">
            <v>Curado de concreto</v>
          </cell>
          <cell r="D2282">
            <v>0.1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1</v>
          </cell>
          <cell r="F2283">
            <v>0</v>
          </cell>
          <cell r="G2283">
            <v>0</v>
          </cell>
        </row>
        <row r="2285">
          <cell r="A2285" t="str">
            <v>1.1.14.2.2</v>
          </cell>
          <cell r="B2285" t="str">
            <v>Acero de refuerzo</v>
          </cell>
          <cell r="C2285" t="str">
            <v>kg</v>
          </cell>
          <cell r="D2285">
            <v>4434.79</v>
          </cell>
          <cell r="H2285">
            <v>0</v>
          </cell>
        </row>
        <row r="2286">
          <cell r="B2286" t="str">
            <v>Habilitacion de Acero de Refuerzo</v>
          </cell>
          <cell r="D2286">
            <v>0.86</v>
          </cell>
          <cell r="E2286">
            <v>0</v>
          </cell>
          <cell r="F2286">
            <v>0</v>
          </cell>
          <cell r="G2286">
            <v>0</v>
          </cell>
        </row>
        <row r="2287">
          <cell r="B2287" t="str">
            <v>Habilitacion de Acero de Refuerzo</v>
          </cell>
          <cell r="D2287">
            <v>0.14000000000000001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1</v>
          </cell>
          <cell r="F2288">
            <v>0</v>
          </cell>
          <cell r="G2288">
            <v>0</v>
          </cell>
        </row>
        <row r="2290">
          <cell r="A2290" t="str">
            <v>1.1.14.2.3</v>
          </cell>
          <cell r="B2290" t="str">
            <v>Encofrado y desencofrado - Ascensor</v>
          </cell>
          <cell r="C2290" t="str">
            <v>m2</v>
          </cell>
          <cell r="D2290">
            <v>463.72</v>
          </cell>
          <cell r="H2290">
            <v>0</v>
          </cell>
        </row>
        <row r="2291">
          <cell r="B2291" t="str">
            <v>Habilitación y Colocación de Encofrado Ascensor</v>
          </cell>
          <cell r="D2291">
            <v>0.85</v>
          </cell>
          <cell r="E2291">
            <v>0</v>
          </cell>
          <cell r="F2291">
            <v>0</v>
          </cell>
          <cell r="G2291">
            <v>0</v>
          </cell>
        </row>
        <row r="2292">
          <cell r="B2292" t="str">
            <v>Desencofrado de Ascensor</v>
          </cell>
          <cell r="D2292">
            <v>0.15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1</v>
          </cell>
          <cell r="F2293">
            <v>0</v>
          </cell>
          <cell r="G2293">
            <v>0</v>
          </cell>
        </row>
        <row r="2295">
          <cell r="A2295" t="str">
            <v>1.1.14.3</v>
          </cell>
          <cell r="B2295" t="str">
            <v>Escalera</v>
          </cell>
        </row>
        <row r="2296">
          <cell r="A2296" t="str">
            <v>1.1.14.3.1</v>
          </cell>
          <cell r="B2296" t="str">
            <v>Concreto f'c=350 Kg/cm2 C-I - Escalera</v>
          </cell>
          <cell r="C2296" t="str">
            <v>m3</v>
          </cell>
          <cell r="D2296">
            <v>61.66</v>
          </cell>
          <cell r="H2296">
            <v>0</v>
          </cell>
        </row>
        <row r="2297">
          <cell r="B2297" t="str">
            <v>Liberación Topográfica</v>
          </cell>
          <cell r="D2297">
            <v>0.05</v>
          </cell>
          <cell r="E2297">
            <v>0</v>
          </cell>
          <cell r="F2297">
            <v>0</v>
          </cell>
          <cell r="G2297">
            <v>0</v>
          </cell>
        </row>
        <row r="2298">
          <cell r="B2298" t="str">
            <v>Vaciado de concreto</v>
          </cell>
          <cell r="D2298">
            <v>0.87</v>
          </cell>
          <cell r="E2298">
            <v>0</v>
          </cell>
          <cell r="F2298">
            <v>0</v>
          </cell>
          <cell r="G2298">
            <v>0</v>
          </cell>
        </row>
        <row r="2299">
          <cell r="B2299" t="str">
            <v>Curado de concreto</v>
          </cell>
          <cell r="D2299">
            <v>0.08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1</v>
          </cell>
          <cell r="F2300">
            <v>0</v>
          </cell>
          <cell r="G2300">
            <v>0</v>
          </cell>
        </row>
        <row r="2302">
          <cell r="A2302" t="str">
            <v>1.1.14.3.2</v>
          </cell>
          <cell r="B2302" t="str">
            <v>Acero de refuerzo</v>
          </cell>
          <cell r="C2302" t="str">
            <v>kg</v>
          </cell>
          <cell r="D2302">
            <v>5364.74</v>
          </cell>
          <cell r="H2302">
            <v>0</v>
          </cell>
        </row>
        <row r="2303">
          <cell r="B2303" t="str">
            <v>Habilitacion de Acero de Refuerzo</v>
          </cell>
          <cell r="D2303">
            <v>0.86</v>
          </cell>
          <cell r="E2303">
            <v>0</v>
          </cell>
          <cell r="F2303">
            <v>0</v>
          </cell>
          <cell r="G2303">
            <v>0</v>
          </cell>
        </row>
        <row r="2304">
          <cell r="B2304" t="str">
            <v>Habilitacion de Acero de Refuerzo</v>
          </cell>
          <cell r="D2304">
            <v>0.14000000000000001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1</v>
          </cell>
          <cell r="F2305">
            <v>0</v>
          </cell>
          <cell r="G2305">
            <v>0</v>
          </cell>
        </row>
        <row r="2307">
          <cell r="A2307" t="str">
            <v>1.1.14.3.3</v>
          </cell>
          <cell r="B2307" t="str">
            <v>Encofrado y desencofrado - Escalera</v>
          </cell>
          <cell r="C2307" t="str">
            <v>m2</v>
          </cell>
          <cell r="D2307">
            <v>380.58</v>
          </cell>
          <cell r="H2307">
            <v>0</v>
          </cell>
        </row>
        <row r="2308">
          <cell r="B2308" t="str">
            <v>Habilitación y Colocación de Encofrado Escalera</v>
          </cell>
          <cell r="D2308">
            <v>0.85</v>
          </cell>
          <cell r="E2308">
            <v>0</v>
          </cell>
          <cell r="F2308">
            <v>0</v>
          </cell>
          <cell r="G2308">
            <v>0</v>
          </cell>
        </row>
        <row r="2309">
          <cell r="B2309" t="str">
            <v>Desencofrado de Escalera</v>
          </cell>
          <cell r="D2309">
            <v>0.15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1</v>
          </cell>
          <cell r="F2310">
            <v>0</v>
          </cell>
          <cell r="G2310">
            <v>0</v>
          </cell>
        </row>
        <row r="2312">
          <cell r="A2312" t="str">
            <v>1.1.14.3.4</v>
          </cell>
          <cell r="B2312" t="str">
            <v>Escarificado de apoyo de escalera</v>
          </cell>
          <cell r="C2312" t="str">
            <v>m2</v>
          </cell>
          <cell r="D2312">
            <v>4.83</v>
          </cell>
          <cell r="H2312">
            <v>0</v>
          </cell>
        </row>
        <row r="2313">
          <cell r="B2313" t="str">
            <v>Escarificado de escalera</v>
          </cell>
          <cell r="D2313">
            <v>1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1</v>
          </cell>
          <cell r="F2314">
            <v>0</v>
          </cell>
          <cell r="G2314">
            <v>0</v>
          </cell>
        </row>
        <row r="2316">
          <cell r="A2316" t="str">
            <v>1.1.14.3.5</v>
          </cell>
          <cell r="B2316" t="str">
            <v>Aplicacion de pegamento epoxico</v>
          </cell>
          <cell r="C2316" t="str">
            <v>m2</v>
          </cell>
          <cell r="D2316">
            <v>4.83</v>
          </cell>
          <cell r="H2316">
            <v>0</v>
          </cell>
        </row>
        <row r="2317">
          <cell r="B2317" t="str">
            <v>Aplicación de pegamento epoxico</v>
          </cell>
          <cell r="D2317">
            <v>1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1</v>
          </cell>
          <cell r="F2318">
            <v>0</v>
          </cell>
          <cell r="G2318">
            <v>0</v>
          </cell>
        </row>
        <row r="2320">
          <cell r="A2320" t="str">
            <v>1.1.14.3.6</v>
          </cell>
          <cell r="B2320" t="str">
            <v>Dowell prof. 15cm p/varilla 5/8"</v>
          </cell>
          <cell r="C2320" t="str">
            <v>und</v>
          </cell>
          <cell r="D2320">
            <v>90</v>
          </cell>
          <cell r="H2320">
            <v>0</v>
          </cell>
        </row>
        <row r="2321">
          <cell r="B2321" t="str">
            <v>Dowell prof. 15cm p/varilla 5/8"</v>
          </cell>
          <cell r="D2321">
            <v>1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1</v>
          </cell>
          <cell r="F2322">
            <v>0</v>
          </cell>
          <cell r="G2322">
            <v>0</v>
          </cell>
        </row>
        <row r="2324">
          <cell r="A2324" t="str">
            <v>1.1.14.4</v>
          </cell>
          <cell r="B2324" t="str">
            <v>Cuarto de Maquinas</v>
          </cell>
        </row>
        <row r="2325">
          <cell r="A2325" t="str">
            <v>1.1.14.4.1</v>
          </cell>
          <cell r="B2325" t="str">
            <v>Concreto f'c=320 Kg/cm2 C-I - Cto. Maquinas</v>
          </cell>
          <cell r="C2325" t="str">
            <v>m3</v>
          </cell>
          <cell r="D2325">
            <v>7.23</v>
          </cell>
          <cell r="H2325">
            <v>0</v>
          </cell>
        </row>
        <row r="2326">
          <cell r="B2326" t="str">
            <v>Liberación Topográfica</v>
          </cell>
          <cell r="D2326">
            <v>0.05</v>
          </cell>
          <cell r="E2326">
            <v>0</v>
          </cell>
          <cell r="F2326">
            <v>0</v>
          </cell>
          <cell r="G2326">
            <v>0</v>
          </cell>
        </row>
        <row r="2327">
          <cell r="B2327" t="str">
            <v>Vaciado de concreto</v>
          </cell>
          <cell r="D2327">
            <v>0.87</v>
          </cell>
          <cell r="E2327">
            <v>0</v>
          </cell>
          <cell r="F2327">
            <v>0</v>
          </cell>
          <cell r="G2327">
            <v>0</v>
          </cell>
        </row>
        <row r="2328">
          <cell r="B2328" t="str">
            <v>Curado de concreto</v>
          </cell>
          <cell r="D2328">
            <v>0.08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1</v>
          </cell>
          <cell r="F2329">
            <v>0</v>
          </cell>
          <cell r="G2329">
            <v>0</v>
          </cell>
        </row>
        <row r="2331">
          <cell r="A2331" t="str">
            <v>1.1.14.4.2</v>
          </cell>
          <cell r="B2331" t="str">
            <v>Acero de refuerzo</v>
          </cell>
          <cell r="C2331" t="str">
            <v>kg</v>
          </cell>
          <cell r="D2331">
            <v>717.79</v>
          </cell>
          <cell r="H2331">
            <v>0</v>
          </cell>
        </row>
        <row r="2332">
          <cell r="B2332" t="str">
            <v>Habilitacion de Acero de Refuerzo</v>
          </cell>
          <cell r="D2332">
            <v>0.86</v>
          </cell>
          <cell r="E2332">
            <v>0</v>
          </cell>
          <cell r="F2332">
            <v>0</v>
          </cell>
          <cell r="G2332">
            <v>0</v>
          </cell>
        </row>
        <row r="2333">
          <cell r="B2333" t="str">
            <v>Instalacion de Acero de Refuerzo</v>
          </cell>
          <cell r="D2333">
            <v>0.14000000000000001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1</v>
          </cell>
          <cell r="F2334">
            <v>0</v>
          </cell>
          <cell r="G2334">
            <v>0</v>
          </cell>
        </row>
        <row r="2336">
          <cell r="A2336" t="str">
            <v>1.1.14.4.3</v>
          </cell>
          <cell r="B2336" t="str">
            <v>Encofrado y desencofrado - Cto. Maquinas</v>
          </cell>
          <cell r="C2336" t="str">
            <v>m2</v>
          </cell>
          <cell r="D2336">
            <v>46.95</v>
          </cell>
          <cell r="H2336">
            <v>0</v>
          </cell>
        </row>
        <row r="2337">
          <cell r="B2337" t="str">
            <v>Habilitación y Colocación de Encofrado Cto. Maquinas</v>
          </cell>
          <cell r="D2337">
            <v>0.9</v>
          </cell>
          <cell r="E2337">
            <v>0</v>
          </cell>
          <cell r="F2337">
            <v>0</v>
          </cell>
          <cell r="G2337">
            <v>0</v>
          </cell>
        </row>
        <row r="2338">
          <cell r="B2338" t="str">
            <v>Desencofrado de Cto. Maquinas</v>
          </cell>
          <cell r="D2338">
            <v>0.1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1</v>
          </cell>
          <cell r="F2339">
            <v>0</v>
          </cell>
          <cell r="G2339">
            <v>0</v>
          </cell>
        </row>
        <row r="2341">
          <cell r="A2341" t="str">
            <v>1.1.14.5</v>
          </cell>
          <cell r="B2341" t="str">
            <v>Pozo para pasarela y escalera mecánica</v>
          </cell>
        </row>
        <row r="2342">
          <cell r="A2342" t="str">
            <v>1.1.14.5.1</v>
          </cell>
          <cell r="B2342" t="str">
            <v>Concreto f'c=320 Kg/cm2 C-IP - Pozo p/pasarela, escalera mecánica</v>
          </cell>
          <cell r="C2342" t="str">
            <v>m3</v>
          </cell>
          <cell r="D2342">
            <v>13.91</v>
          </cell>
          <cell r="H2342">
            <v>0</v>
          </cell>
        </row>
        <row r="2343">
          <cell r="B2343" t="str">
            <v>Liberación Topográfica</v>
          </cell>
          <cell r="D2343">
            <v>0.05</v>
          </cell>
          <cell r="E2343">
            <v>0</v>
          </cell>
          <cell r="F2343">
            <v>0</v>
          </cell>
          <cell r="G2343">
            <v>0</v>
          </cell>
        </row>
        <row r="2344">
          <cell r="B2344" t="str">
            <v>Vaciado de concreto</v>
          </cell>
          <cell r="D2344">
            <v>0.87</v>
          </cell>
          <cell r="E2344">
            <v>0</v>
          </cell>
          <cell r="F2344">
            <v>0</v>
          </cell>
          <cell r="G2344">
            <v>0</v>
          </cell>
        </row>
        <row r="2345">
          <cell r="B2345" t="str">
            <v>Curado de concreto</v>
          </cell>
          <cell r="D2345">
            <v>0.08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1</v>
          </cell>
          <cell r="F2346">
            <v>0</v>
          </cell>
          <cell r="G2346">
            <v>0</v>
          </cell>
        </row>
        <row r="2348">
          <cell r="A2348" t="str">
            <v>1.1.14.5.2</v>
          </cell>
          <cell r="B2348" t="str">
            <v>Acero de refuerzo</v>
          </cell>
          <cell r="C2348" t="str">
            <v>kg</v>
          </cell>
          <cell r="D2348">
            <v>966.94</v>
          </cell>
          <cell r="H2348">
            <v>0</v>
          </cell>
        </row>
        <row r="2349">
          <cell r="B2349" t="str">
            <v>Habilitacion de Acero de Refuerzo</v>
          </cell>
          <cell r="D2349">
            <v>0.86</v>
          </cell>
          <cell r="E2349">
            <v>0</v>
          </cell>
          <cell r="F2349">
            <v>0</v>
          </cell>
          <cell r="G2349">
            <v>0</v>
          </cell>
        </row>
        <row r="2350">
          <cell r="B2350" t="str">
            <v>Instalacion de Acero de Refuerzo</v>
          </cell>
          <cell r="D2350">
            <v>0.14000000000000001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1</v>
          </cell>
          <cell r="F2351">
            <v>0</v>
          </cell>
          <cell r="G2351">
            <v>0</v>
          </cell>
        </row>
        <row r="2353">
          <cell r="A2353" t="str">
            <v>1.1.14.5.3</v>
          </cell>
          <cell r="B2353" t="str">
            <v>Encofrado y desencofrado - Pozo p/pasarela, escalera mecanica</v>
          </cell>
          <cell r="C2353" t="str">
            <v>m2</v>
          </cell>
          <cell r="D2353">
            <v>58.52</v>
          </cell>
          <cell r="H2353">
            <v>0</v>
          </cell>
        </row>
        <row r="2354">
          <cell r="B2354" t="str">
            <v>Habilitación y Colocación de Encofrado Pozo p/pasalera</v>
          </cell>
          <cell r="D2354">
            <v>0.9</v>
          </cell>
          <cell r="E2354">
            <v>0</v>
          </cell>
          <cell r="F2354">
            <v>0</v>
          </cell>
          <cell r="G2354">
            <v>0</v>
          </cell>
        </row>
        <row r="2355">
          <cell r="B2355" t="str">
            <v>Desencofrado Pozo p/pasarela</v>
          </cell>
          <cell r="D2355">
            <v>0.1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1</v>
          </cell>
          <cell r="F2356">
            <v>0</v>
          </cell>
          <cell r="G2356">
            <v>0</v>
          </cell>
        </row>
        <row r="2358">
          <cell r="A2358" t="str">
            <v>1.1.14.6</v>
          </cell>
          <cell r="B2358" t="str">
            <v>Pozo sub-estación</v>
          </cell>
        </row>
        <row r="2359">
          <cell r="A2359" t="str">
            <v>1.1.14.6.1</v>
          </cell>
          <cell r="B2359" t="str">
            <v>Concreto f'c=320 Kg/cm2 C-IP - Pozo sub-estación</v>
          </cell>
          <cell r="C2359" t="str">
            <v>m3</v>
          </cell>
          <cell r="D2359">
            <v>4.58</v>
          </cell>
          <cell r="H2359">
            <v>0</v>
          </cell>
        </row>
        <row r="2360">
          <cell r="B2360" t="str">
            <v>Liberación Topográfica</v>
          </cell>
          <cell r="D2360">
            <v>0.05</v>
          </cell>
          <cell r="E2360">
            <v>0</v>
          </cell>
          <cell r="F2360">
            <v>0</v>
          </cell>
          <cell r="G2360">
            <v>0</v>
          </cell>
        </row>
        <row r="2361">
          <cell r="B2361" t="str">
            <v>Vaciado de concreto</v>
          </cell>
          <cell r="D2361">
            <v>0.87</v>
          </cell>
          <cell r="E2361">
            <v>0</v>
          </cell>
          <cell r="F2361">
            <v>0</v>
          </cell>
          <cell r="G2361">
            <v>0</v>
          </cell>
        </row>
        <row r="2362">
          <cell r="B2362" t="str">
            <v>Curado de concreto</v>
          </cell>
          <cell r="D2362">
            <v>0.08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1</v>
          </cell>
          <cell r="F2363">
            <v>0</v>
          </cell>
          <cell r="G2363">
            <v>0</v>
          </cell>
        </row>
        <row r="2365">
          <cell r="A2365" t="str">
            <v>1.1.14.6.2</v>
          </cell>
          <cell r="B2365" t="str">
            <v>Acero de refuerzo</v>
          </cell>
          <cell r="C2365" t="str">
            <v>kg</v>
          </cell>
          <cell r="D2365">
            <v>323.61</v>
          </cell>
          <cell r="H2365">
            <v>0</v>
          </cell>
        </row>
        <row r="2366">
          <cell r="B2366" t="str">
            <v>Habilitacion de Acero de Refuerzo</v>
          </cell>
          <cell r="D2366">
            <v>0.86</v>
          </cell>
          <cell r="E2366">
            <v>0</v>
          </cell>
          <cell r="F2366">
            <v>0</v>
          </cell>
          <cell r="G2366">
            <v>0</v>
          </cell>
        </row>
        <row r="2367">
          <cell r="B2367" t="str">
            <v>Instalacion de Acero de Refuerzo</v>
          </cell>
          <cell r="D2367">
            <v>0.14000000000000001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1</v>
          </cell>
          <cell r="F2368">
            <v>0</v>
          </cell>
          <cell r="G2368">
            <v>0</v>
          </cell>
        </row>
        <row r="2370">
          <cell r="A2370" t="str">
            <v>1.1.14.6.3</v>
          </cell>
          <cell r="B2370" t="str">
            <v>Encofrado y desencofrado - Pozo sub-estación</v>
          </cell>
          <cell r="C2370" t="str">
            <v>m2</v>
          </cell>
          <cell r="D2370">
            <v>21.38</v>
          </cell>
          <cell r="H2370">
            <v>0</v>
          </cell>
        </row>
        <row r="2371">
          <cell r="B2371" t="str">
            <v>Habilitación y Colocación de Encofrado Pozo p/pasalera</v>
          </cell>
          <cell r="D2371">
            <v>0.9</v>
          </cell>
          <cell r="E2371">
            <v>0</v>
          </cell>
          <cell r="F2371">
            <v>0</v>
          </cell>
          <cell r="G2371">
            <v>0</v>
          </cell>
        </row>
        <row r="2372">
          <cell r="B2372" t="str">
            <v>Desencofrado Pozo p/pasarela</v>
          </cell>
          <cell r="D2372">
            <v>0.1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1</v>
          </cell>
          <cell r="F2373">
            <v>0</v>
          </cell>
          <cell r="G2373">
            <v>0</v>
          </cell>
        </row>
        <row r="2375">
          <cell r="A2375" t="str">
            <v>1.1.14.7</v>
          </cell>
          <cell r="B2375" t="str">
            <v>Parapeto</v>
          </cell>
        </row>
        <row r="2376">
          <cell r="A2376" t="str">
            <v>1.1.14.7.1</v>
          </cell>
          <cell r="B2376" t="str">
            <v>Concreto f'c=320 Kg/cm2 C-I - Parapeto</v>
          </cell>
          <cell r="C2376" t="str">
            <v>m3</v>
          </cell>
          <cell r="D2376">
            <v>30.22</v>
          </cell>
          <cell r="H2376">
            <v>0</v>
          </cell>
        </row>
        <row r="2377">
          <cell r="B2377" t="str">
            <v>Liberación Topográfica</v>
          </cell>
          <cell r="D2377">
            <v>0.05</v>
          </cell>
          <cell r="E2377">
            <v>0</v>
          </cell>
          <cell r="F2377">
            <v>0</v>
          </cell>
          <cell r="G2377">
            <v>0</v>
          </cell>
        </row>
        <row r="2378">
          <cell r="B2378" t="str">
            <v>Vaciado de concreto</v>
          </cell>
          <cell r="D2378">
            <v>0.87</v>
          </cell>
          <cell r="E2378">
            <v>0</v>
          </cell>
          <cell r="F2378">
            <v>0</v>
          </cell>
          <cell r="G2378">
            <v>0</v>
          </cell>
        </row>
        <row r="2379">
          <cell r="B2379" t="str">
            <v>Curado de concreto</v>
          </cell>
          <cell r="D2379">
            <v>0.08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1</v>
          </cell>
          <cell r="F2380">
            <v>0</v>
          </cell>
          <cell r="G2380">
            <v>0</v>
          </cell>
        </row>
        <row r="2382">
          <cell r="A2382" t="str">
            <v>1.1.14.7.2</v>
          </cell>
          <cell r="B2382" t="str">
            <v>Acero de refuerzo</v>
          </cell>
          <cell r="C2382" t="str">
            <v>kg</v>
          </cell>
          <cell r="D2382">
            <v>2323.13</v>
          </cell>
          <cell r="H2382">
            <v>0</v>
          </cell>
        </row>
        <row r="2383">
          <cell r="B2383" t="str">
            <v>Habilitacion de Acero de Refuerzo</v>
          </cell>
          <cell r="D2383">
            <v>0.86</v>
          </cell>
          <cell r="E2383">
            <v>0</v>
          </cell>
          <cell r="F2383">
            <v>0</v>
          </cell>
          <cell r="G2383">
            <v>0</v>
          </cell>
        </row>
        <row r="2384">
          <cell r="B2384" t="str">
            <v>Instalacion de Acero de Refuerzo</v>
          </cell>
          <cell r="D2384">
            <v>0.14000000000000001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1</v>
          </cell>
          <cell r="F2385">
            <v>0</v>
          </cell>
          <cell r="G2385">
            <v>0</v>
          </cell>
        </row>
        <row r="2387">
          <cell r="A2387" t="str">
            <v>1.1.14.7.2</v>
          </cell>
          <cell r="B2387" t="str">
            <v>Encofrado y desencofrado - Parapeto</v>
          </cell>
          <cell r="C2387" t="str">
            <v>m2</v>
          </cell>
          <cell r="D2387">
            <v>642.91999999999996</v>
          </cell>
          <cell r="H2387">
            <v>0</v>
          </cell>
        </row>
        <row r="2388">
          <cell r="B2388" t="str">
            <v>Habilitación y Colocación de Encofrado Pozo p/pasalera</v>
          </cell>
          <cell r="D2388">
            <v>0.9</v>
          </cell>
          <cell r="E2388">
            <v>0</v>
          </cell>
          <cell r="F2388">
            <v>0</v>
          </cell>
          <cell r="G2388">
            <v>0</v>
          </cell>
        </row>
        <row r="2389">
          <cell r="B2389" t="str">
            <v>Desencofrado Pozo p/pasarela</v>
          </cell>
          <cell r="D2389">
            <v>0.1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1</v>
          </cell>
          <cell r="F2390">
            <v>0</v>
          </cell>
          <cell r="G2390">
            <v>0</v>
          </cell>
        </row>
        <row r="2392">
          <cell r="A2392" t="str">
            <v>1.1.14.8</v>
          </cell>
          <cell r="B2392" t="str">
            <v>Caja de Escalera</v>
          </cell>
        </row>
        <row r="2393">
          <cell r="A2393" t="str">
            <v>1.1.14.8.1</v>
          </cell>
          <cell r="B2393" t="str">
            <v>Concreto f'c=320 Kg/cm2 C-I - Caja de Escalera</v>
          </cell>
          <cell r="C2393" t="str">
            <v>m3</v>
          </cell>
          <cell r="D2393">
            <v>29.78</v>
          </cell>
          <cell r="H2393">
            <v>0</v>
          </cell>
        </row>
        <row r="2394">
          <cell r="B2394" t="str">
            <v>Liberación Topográfica</v>
          </cell>
          <cell r="D2394">
            <v>0.05</v>
          </cell>
          <cell r="E2394">
            <v>0</v>
          </cell>
          <cell r="F2394">
            <v>0</v>
          </cell>
          <cell r="G2394">
            <v>0</v>
          </cell>
        </row>
        <row r="2395">
          <cell r="B2395" t="str">
            <v>Vaciado de concreto</v>
          </cell>
          <cell r="D2395">
            <v>0.87</v>
          </cell>
          <cell r="E2395">
            <v>0</v>
          </cell>
          <cell r="F2395">
            <v>0</v>
          </cell>
          <cell r="G2395">
            <v>0</v>
          </cell>
        </row>
        <row r="2396">
          <cell r="B2396" t="str">
            <v>Curado de concreto</v>
          </cell>
          <cell r="D2396">
            <v>0.08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1</v>
          </cell>
          <cell r="F2397">
            <v>0</v>
          </cell>
          <cell r="G2397">
            <v>0</v>
          </cell>
        </row>
        <row r="2399">
          <cell r="A2399" t="str">
            <v>1.1.14.8.2</v>
          </cell>
          <cell r="B2399" t="str">
            <v>Acero de refuerzo</v>
          </cell>
          <cell r="C2399" t="str">
            <v>kg</v>
          </cell>
          <cell r="D2399">
            <v>2298.25</v>
          </cell>
          <cell r="H2399">
            <v>0</v>
          </cell>
        </row>
        <row r="2400">
          <cell r="B2400" t="str">
            <v>Habilitacion de Acero de Refuerzo</v>
          </cell>
          <cell r="D2400">
            <v>0.86</v>
          </cell>
          <cell r="E2400">
            <v>0</v>
          </cell>
          <cell r="F2400">
            <v>0</v>
          </cell>
          <cell r="G2400">
            <v>0</v>
          </cell>
        </row>
        <row r="2401">
          <cell r="B2401" t="str">
            <v>Instalacion de Acero de Refuerzo</v>
          </cell>
          <cell r="D2401">
            <v>0.14000000000000001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1</v>
          </cell>
          <cell r="F2402">
            <v>0</v>
          </cell>
          <cell r="G2402">
            <v>0</v>
          </cell>
        </row>
        <row r="2404">
          <cell r="A2404" t="str">
            <v>1.1.14.8.3</v>
          </cell>
          <cell r="B2404" t="str">
            <v>Encofrado y desencofrado - Caja de Escalera</v>
          </cell>
          <cell r="C2404" t="str">
            <v>m2</v>
          </cell>
          <cell r="D2404">
            <v>358.14</v>
          </cell>
          <cell r="H2404">
            <v>0</v>
          </cell>
        </row>
        <row r="2405">
          <cell r="B2405" t="str">
            <v>Habilitación y Colocación de Encofrado Pozo p/pasalera</v>
          </cell>
          <cell r="D2405">
            <v>0.9</v>
          </cell>
          <cell r="E2405">
            <v>0</v>
          </cell>
          <cell r="F2405">
            <v>0</v>
          </cell>
          <cell r="G2405">
            <v>0</v>
          </cell>
        </row>
        <row r="2406">
          <cell r="B2406" t="str">
            <v>Desencofrado Pozo p/pasarela</v>
          </cell>
          <cell r="D2406">
            <v>0.1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1</v>
          </cell>
          <cell r="F2407">
            <v>0</v>
          </cell>
          <cell r="G2407">
            <v>0</v>
          </cell>
        </row>
        <row r="2409">
          <cell r="A2409" t="str">
            <v>1.1.14.8.4</v>
          </cell>
          <cell r="B2409" t="str">
            <v>Dowell prof. 15cm p/varilla 5/8"</v>
          </cell>
          <cell r="C2409" t="str">
            <v>und</v>
          </cell>
          <cell r="D2409">
            <v>208</v>
          </cell>
          <cell r="H2409">
            <v>0</v>
          </cell>
        </row>
        <row r="2410">
          <cell r="B2410" t="str">
            <v>Dowell prof. 15cm p/varilla 5/8"</v>
          </cell>
          <cell r="D2410">
            <v>1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1</v>
          </cell>
          <cell r="F2411">
            <v>0</v>
          </cell>
          <cell r="G2411">
            <v>0</v>
          </cell>
        </row>
        <row r="2413">
          <cell r="A2413" t="str">
            <v>1.1.14.9</v>
          </cell>
          <cell r="B2413" t="str">
            <v>Base de Postes de Alumbrado</v>
          </cell>
        </row>
        <row r="2414">
          <cell r="A2414" t="str">
            <v>1.1.14.9.1</v>
          </cell>
          <cell r="B2414" t="str">
            <v>Concreto f'c=320 Kg/cm2 C-IP - Base de Postes de Alumbrado</v>
          </cell>
          <cell r="C2414" t="str">
            <v>m3</v>
          </cell>
          <cell r="D2414">
            <v>38.299999999999997</v>
          </cell>
          <cell r="H2414">
            <v>0</v>
          </cell>
        </row>
        <row r="2415">
          <cell r="B2415" t="str">
            <v>Liberación Topográfica</v>
          </cell>
          <cell r="D2415">
            <v>0.05</v>
          </cell>
          <cell r="E2415">
            <v>0</v>
          </cell>
          <cell r="F2415">
            <v>0</v>
          </cell>
          <cell r="G2415">
            <v>0</v>
          </cell>
        </row>
        <row r="2416">
          <cell r="B2416" t="str">
            <v>Vaciado de concreto</v>
          </cell>
          <cell r="D2416">
            <v>0.87</v>
          </cell>
          <cell r="E2416">
            <v>0</v>
          </cell>
          <cell r="F2416">
            <v>0</v>
          </cell>
          <cell r="G2416">
            <v>0</v>
          </cell>
        </row>
        <row r="2417">
          <cell r="B2417" t="str">
            <v>Curado de concreto</v>
          </cell>
          <cell r="D2417">
            <v>0.08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1</v>
          </cell>
          <cell r="F2418">
            <v>0</v>
          </cell>
          <cell r="G2418">
            <v>0</v>
          </cell>
        </row>
        <row r="2420">
          <cell r="A2420" t="str">
            <v>1.1.14.9.2</v>
          </cell>
          <cell r="B2420" t="str">
            <v>Acero de refuerzo</v>
          </cell>
          <cell r="C2420" t="str">
            <v>kg</v>
          </cell>
          <cell r="D2420">
            <v>4323.74</v>
          </cell>
          <cell r="H2420">
            <v>0</v>
          </cell>
        </row>
        <row r="2421">
          <cell r="B2421" t="str">
            <v>Habilitacion de Acero de Refuerzo</v>
          </cell>
          <cell r="D2421">
            <v>0.86</v>
          </cell>
          <cell r="E2421">
            <v>0</v>
          </cell>
          <cell r="F2421">
            <v>0</v>
          </cell>
          <cell r="G2421">
            <v>0</v>
          </cell>
        </row>
        <row r="2422">
          <cell r="B2422" t="str">
            <v>Instalacion de Acero de Refuerzo</v>
          </cell>
          <cell r="D2422">
            <v>0.14000000000000001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1</v>
          </cell>
          <cell r="F2423">
            <v>0</v>
          </cell>
          <cell r="G2423">
            <v>0</v>
          </cell>
        </row>
        <row r="2425">
          <cell r="A2425" t="str">
            <v>1.1.14.9.3</v>
          </cell>
          <cell r="B2425" t="str">
            <v>Encofrado - Base de Postes de Alumbrado</v>
          </cell>
          <cell r="C2425" t="str">
            <v>m2</v>
          </cell>
          <cell r="D2425">
            <v>66.53</v>
          </cell>
          <cell r="H2425">
            <v>0</v>
          </cell>
        </row>
        <row r="2426">
          <cell r="B2426" t="str">
            <v>Habilitación y Colocación de Encofrado Pozo p/pasalera</v>
          </cell>
          <cell r="D2426">
            <v>0.9</v>
          </cell>
          <cell r="E2426">
            <v>0</v>
          </cell>
          <cell r="F2426">
            <v>0</v>
          </cell>
          <cell r="G2426">
            <v>0</v>
          </cell>
        </row>
        <row r="2427">
          <cell r="B2427" t="str">
            <v>Desencofrado Pozo p/pasarela</v>
          </cell>
          <cell r="D2427">
            <v>0.1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1</v>
          </cell>
          <cell r="F2428">
            <v>0</v>
          </cell>
          <cell r="G2428">
            <v>0</v>
          </cell>
        </row>
        <row r="2430">
          <cell r="A2430" t="str">
            <v>1.1.14.9.4</v>
          </cell>
          <cell r="B2430" t="str">
            <v>Grout nivelante</v>
          </cell>
          <cell r="C2430" t="str">
            <v>m2</v>
          </cell>
          <cell r="D2430">
            <v>8.64</v>
          </cell>
          <cell r="H2430">
            <v>0</v>
          </cell>
        </row>
        <row r="2431">
          <cell r="B2431" t="str">
            <v>Suministro de material</v>
          </cell>
          <cell r="D2431">
            <v>0.7</v>
          </cell>
          <cell r="E2431">
            <v>0</v>
          </cell>
          <cell r="F2431">
            <v>0</v>
          </cell>
          <cell r="G2431">
            <v>0</v>
          </cell>
        </row>
        <row r="2432">
          <cell r="B2432" t="str">
            <v>Instalacion de Grout nivelante</v>
          </cell>
          <cell r="D2432">
            <v>0.3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1</v>
          </cell>
          <cell r="F2433">
            <v>0</v>
          </cell>
          <cell r="G2433">
            <v>0</v>
          </cell>
        </row>
        <row r="2435">
          <cell r="A2435" t="str">
            <v>1.1.14.10</v>
          </cell>
          <cell r="B2435" t="str">
            <v>Pedestales</v>
          </cell>
        </row>
        <row r="2436">
          <cell r="A2436" t="str">
            <v>1.1.14.10.1</v>
          </cell>
          <cell r="B2436" t="str">
            <v>Concreto f'c=320 kg/cm2 C-I - Pedestal</v>
          </cell>
          <cell r="C2436" t="str">
            <v>m3</v>
          </cell>
          <cell r="D2436">
            <v>0.68</v>
          </cell>
          <cell r="H2436">
            <v>0</v>
          </cell>
        </row>
        <row r="2437">
          <cell r="B2437" t="str">
            <v>Liberación Topográfica</v>
          </cell>
          <cell r="D2437">
            <v>0.05</v>
          </cell>
          <cell r="E2437">
            <v>0</v>
          </cell>
          <cell r="F2437">
            <v>0</v>
          </cell>
          <cell r="G2437">
            <v>0</v>
          </cell>
        </row>
        <row r="2438">
          <cell r="B2438" t="str">
            <v>Vaciado de concreto</v>
          </cell>
          <cell r="D2438">
            <v>0.87</v>
          </cell>
          <cell r="E2438">
            <v>0</v>
          </cell>
          <cell r="F2438">
            <v>0</v>
          </cell>
          <cell r="G2438">
            <v>0</v>
          </cell>
        </row>
        <row r="2439">
          <cell r="B2439" t="str">
            <v>Curado de concreto</v>
          </cell>
          <cell r="D2439">
            <v>0.08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1</v>
          </cell>
          <cell r="F2440">
            <v>0</v>
          </cell>
          <cell r="G2440">
            <v>0</v>
          </cell>
        </row>
        <row r="2442">
          <cell r="A2442" t="str">
            <v>1.1.14.10.2</v>
          </cell>
          <cell r="B2442" t="str">
            <v>Acero de refuerzo</v>
          </cell>
          <cell r="C2442" t="str">
            <v>kg</v>
          </cell>
          <cell r="D2442">
            <v>110.78</v>
          </cell>
          <cell r="H2442">
            <v>0</v>
          </cell>
        </row>
        <row r="2443">
          <cell r="B2443" t="str">
            <v>Habilitacion de Acero de Refuerzo</v>
          </cell>
          <cell r="D2443">
            <v>0.86</v>
          </cell>
          <cell r="E2443">
            <v>0</v>
          </cell>
          <cell r="F2443">
            <v>0</v>
          </cell>
          <cell r="G2443">
            <v>0</v>
          </cell>
        </row>
        <row r="2444">
          <cell r="B2444" t="str">
            <v>Instalacion de Acero de Refuerzo</v>
          </cell>
          <cell r="D2444">
            <v>0.14000000000000001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1</v>
          </cell>
          <cell r="F2445">
            <v>0</v>
          </cell>
          <cell r="G2445">
            <v>0</v>
          </cell>
        </row>
        <row r="2447">
          <cell r="A2447" t="str">
            <v>1.1.14.10.3</v>
          </cell>
          <cell r="B2447" t="str">
            <v>Encofrado de pedestales</v>
          </cell>
          <cell r="C2447" t="str">
            <v>m2</v>
          </cell>
          <cell r="D2447">
            <v>9.07</v>
          </cell>
          <cell r="H2447">
            <v>0</v>
          </cell>
        </row>
        <row r="2448">
          <cell r="B2448" t="str">
            <v>Habilitación y Colocación de Encofrado Pozo p/pasalera</v>
          </cell>
          <cell r="D2448">
            <v>0.9</v>
          </cell>
          <cell r="E2448">
            <v>0</v>
          </cell>
          <cell r="F2448">
            <v>0</v>
          </cell>
          <cell r="G2448">
            <v>0</v>
          </cell>
        </row>
        <row r="2449">
          <cell r="B2449" t="str">
            <v>Desencofrado Pozo p/pasarela</v>
          </cell>
          <cell r="D2449">
            <v>0.1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1</v>
          </cell>
          <cell r="F2450">
            <v>0</v>
          </cell>
          <cell r="G2450">
            <v>0</v>
          </cell>
        </row>
        <row r="2452">
          <cell r="B2452" t="str">
            <v>PASES DE BANDEJA TUBERIAS Y DUCTOS</v>
          </cell>
        </row>
        <row r="2453">
          <cell r="A2453" t="str">
            <v>1.1.14.11</v>
          </cell>
          <cell r="B2453" t="str">
            <v>Sistema electrico</v>
          </cell>
        </row>
        <row r="2454">
          <cell r="A2454" t="str">
            <v>1.1.14.11.1</v>
          </cell>
          <cell r="B2454" t="str">
            <v>Pase de bandeja por CMU + 2H FR, 600 mm x 150 mm.</v>
          </cell>
          <cell r="C2454" t="str">
            <v xml:space="preserve"> und </v>
          </cell>
          <cell r="D2454">
            <v>4</v>
          </cell>
          <cell r="H2454">
            <v>0</v>
          </cell>
        </row>
        <row r="2455">
          <cell r="B2455" t="str">
            <v>Pase de bandeja por CMU + 2H FR, 600 mm x 150 mm.</v>
          </cell>
          <cell r="D2455">
            <v>1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1</v>
          </cell>
          <cell r="F2456">
            <v>0</v>
          </cell>
          <cell r="G2456">
            <v>0</v>
          </cell>
        </row>
        <row r="2458">
          <cell r="A2458" t="str">
            <v>1.1.14.11.2</v>
          </cell>
          <cell r="B2458" t="str">
            <v xml:space="preserve">Pase de tuberías múltiples EMT por CMU + 2H FR, 250 mm x 150 mm </v>
          </cell>
          <cell r="C2458" t="str">
            <v xml:space="preserve"> und </v>
          </cell>
          <cell r="D2458">
            <v>8</v>
          </cell>
          <cell r="H2458">
            <v>0</v>
          </cell>
        </row>
        <row r="2459">
          <cell r="B2459" t="str">
            <v xml:space="preserve">Pase de tuberías múltiples EMT por CMU + 2H FR, 250 mm x 150 mm </v>
          </cell>
          <cell r="D2459">
            <v>1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1</v>
          </cell>
          <cell r="F2460">
            <v>0</v>
          </cell>
          <cell r="G2460">
            <v>0</v>
          </cell>
        </row>
        <row r="2462">
          <cell r="A2462" t="str">
            <v>1.1.14.11.3</v>
          </cell>
          <cell r="B2462" t="str">
            <v xml:space="preserve">Pase de tuberías múltiples EMT por CMU + 2H FR, 350 mm x 150 mm </v>
          </cell>
          <cell r="C2462" t="str">
            <v xml:space="preserve"> und </v>
          </cell>
          <cell r="D2462">
            <v>4</v>
          </cell>
          <cell r="H2462">
            <v>0</v>
          </cell>
        </row>
        <row r="2463">
          <cell r="B2463" t="str">
            <v xml:space="preserve">Pase de tuberías múltiples EMT por CMU + 2H FR, 350 mm x 150 mm </v>
          </cell>
          <cell r="D2463">
            <v>1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1</v>
          </cell>
          <cell r="F2464">
            <v>0</v>
          </cell>
          <cell r="G2464">
            <v>0</v>
          </cell>
        </row>
        <row r="2466">
          <cell r="A2466" t="str">
            <v>1.1.14.11.4</v>
          </cell>
          <cell r="B2466" t="str">
            <v>Pase de bandeja por piso 700 mm x 200 mm +2H RF</v>
          </cell>
          <cell r="C2466" t="str">
            <v xml:space="preserve"> und </v>
          </cell>
          <cell r="D2466">
            <v>4</v>
          </cell>
          <cell r="H2466">
            <v>0</v>
          </cell>
        </row>
        <row r="2467">
          <cell r="B2467" t="str">
            <v>Pase de bandeja por piso 700 mm x 200 mm +2H RF</v>
          </cell>
          <cell r="D2467">
            <v>1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1</v>
          </cell>
          <cell r="F2468">
            <v>0</v>
          </cell>
          <cell r="G2468">
            <v>0</v>
          </cell>
        </row>
        <row r="2470">
          <cell r="A2470" t="str">
            <v>1.1.14.11.5</v>
          </cell>
          <cell r="B2470" t="str">
            <v>Pase de bandeja por CMU + 3H FR, 600 mm x 150 mm</v>
          </cell>
          <cell r="C2470" t="str">
            <v xml:space="preserve"> und </v>
          </cell>
          <cell r="D2470">
            <v>9</v>
          </cell>
          <cell r="H2470">
            <v>0</v>
          </cell>
        </row>
        <row r="2471">
          <cell r="B2471" t="str">
            <v>Pase de bandeja por CMU + 3H FR, 600 mm x 150 mm</v>
          </cell>
          <cell r="D2471">
            <v>1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1</v>
          </cell>
          <cell r="F2472">
            <v>0</v>
          </cell>
          <cell r="G2472">
            <v>0</v>
          </cell>
        </row>
        <row r="2474">
          <cell r="A2474" t="str">
            <v>1.1.14.11.6</v>
          </cell>
          <cell r="B2474" t="str">
            <v xml:space="preserve">Pase de tuberías múltiples EMT por CMU + 3H FR, 250 mm x 150 mm </v>
          </cell>
          <cell r="C2474" t="str">
            <v xml:space="preserve"> und </v>
          </cell>
          <cell r="D2474">
            <v>2</v>
          </cell>
          <cell r="H2474">
            <v>0</v>
          </cell>
        </row>
        <row r="2475">
          <cell r="B2475" t="str">
            <v xml:space="preserve">Pase de tuberías múltiples EMT por CMU + 3H FR, 250 mm x 150 mm </v>
          </cell>
          <cell r="D2475">
            <v>1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1</v>
          </cell>
          <cell r="F2476">
            <v>0</v>
          </cell>
          <cell r="G2476">
            <v>0</v>
          </cell>
        </row>
        <row r="2478">
          <cell r="A2478" t="str">
            <v>1.1.14.11.7</v>
          </cell>
          <cell r="B2478" t="str">
            <v xml:space="preserve">Pase de tuberías múltiples EMT por CMU + 3H FR, 350 mm x 150 mm </v>
          </cell>
          <cell r="C2478" t="str">
            <v xml:space="preserve"> und </v>
          </cell>
          <cell r="D2478">
            <v>1</v>
          </cell>
          <cell r="H2478">
            <v>0</v>
          </cell>
        </row>
        <row r="2479">
          <cell r="B2479" t="str">
            <v xml:space="preserve">Pase de tuberías múltiples EMT por CMU + 3H FR, 350 mm x 150 mm </v>
          </cell>
          <cell r="D2479">
            <v>1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1</v>
          </cell>
          <cell r="F2480">
            <v>0</v>
          </cell>
          <cell r="G2480">
            <v>0</v>
          </cell>
        </row>
        <row r="2482">
          <cell r="A2482" t="str">
            <v>1.1.14.11.8</v>
          </cell>
          <cell r="B2482" t="str">
            <v>Pase de bandeja por CMU, 600 mm x 150 mm</v>
          </cell>
          <cell r="C2482" t="str">
            <v xml:space="preserve"> und </v>
          </cell>
          <cell r="D2482">
            <v>5</v>
          </cell>
          <cell r="H2482">
            <v>0</v>
          </cell>
        </row>
        <row r="2483">
          <cell r="B2483" t="str">
            <v>Pase de bandeja por CMU, 600 mm x 150 mm</v>
          </cell>
          <cell r="D2483">
            <v>1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1</v>
          </cell>
          <cell r="F2484">
            <v>0</v>
          </cell>
          <cell r="G2484">
            <v>0</v>
          </cell>
        </row>
        <row r="2486">
          <cell r="A2486" t="str">
            <v>1.1.14.12</v>
          </cell>
          <cell r="B2486" t="str">
            <v xml:space="preserve"> Sistema de aire acondicinado</v>
          </cell>
        </row>
        <row r="2487">
          <cell r="A2487" t="str">
            <v>1.1.14.12.1</v>
          </cell>
          <cell r="B2487" t="str">
            <v xml:space="preserve">Pase de ducto por CMU + 2H FR, 650 mm x 300 mm </v>
          </cell>
          <cell r="C2487" t="str">
            <v xml:space="preserve"> und </v>
          </cell>
          <cell r="D2487">
            <v>1</v>
          </cell>
          <cell r="H2487">
            <v>0</v>
          </cell>
        </row>
        <row r="2488">
          <cell r="B2488" t="str">
            <v xml:space="preserve">Pase de ducto por CMU + 2H FR, 650 mm x 300 mm </v>
          </cell>
          <cell r="D2488">
            <v>1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1</v>
          </cell>
          <cell r="F2489">
            <v>0</v>
          </cell>
          <cell r="G2489">
            <v>0</v>
          </cell>
        </row>
        <row r="2491">
          <cell r="A2491" t="str">
            <v>1.1.14.12.2</v>
          </cell>
          <cell r="B2491" t="str">
            <v xml:space="preserve">Pase de ducto por CMU + 2H FR, 750 mm x 400 mm </v>
          </cell>
          <cell r="C2491" t="str">
            <v xml:space="preserve"> und </v>
          </cell>
          <cell r="D2491">
            <v>1</v>
          </cell>
          <cell r="H2491">
            <v>0</v>
          </cell>
        </row>
        <row r="2492">
          <cell r="B2492" t="str">
            <v xml:space="preserve">Pase de ducto por CMU + 2H FR, 750 mm x 400 mm </v>
          </cell>
          <cell r="D2492">
            <v>1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1</v>
          </cell>
          <cell r="F2493">
            <v>0</v>
          </cell>
          <cell r="G2493">
            <v>0</v>
          </cell>
        </row>
        <row r="2495">
          <cell r="A2495" t="str">
            <v>1.1.14.12.3</v>
          </cell>
          <cell r="B2495" t="str">
            <v xml:space="preserve">Pase de ducto por CMU + 2H FR, 300 mm x 250 mm </v>
          </cell>
          <cell r="C2495" t="str">
            <v xml:space="preserve"> und </v>
          </cell>
          <cell r="D2495">
            <v>1</v>
          </cell>
          <cell r="H2495">
            <v>0</v>
          </cell>
        </row>
        <row r="2496">
          <cell r="B2496" t="str">
            <v xml:space="preserve">Pase de ducto por CMU + 2H FR, 300 mm x 250 mm </v>
          </cell>
          <cell r="D2496">
            <v>1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1</v>
          </cell>
          <cell r="F2497">
            <v>0</v>
          </cell>
          <cell r="G2497">
            <v>0</v>
          </cell>
        </row>
        <row r="2499">
          <cell r="A2499" t="str">
            <v>1.1.14.12.4</v>
          </cell>
          <cell r="B2499" t="str">
            <v xml:space="preserve">Pase de ducto por CMU + 2H FR, 400 mm x 200 mm </v>
          </cell>
          <cell r="C2499" t="str">
            <v xml:space="preserve"> und </v>
          </cell>
          <cell r="D2499">
            <v>1</v>
          </cell>
          <cell r="H2499">
            <v>0</v>
          </cell>
        </row>
        <row r="2500">
          <cell r="B2500" t="str">
            <v xml:space="preserve">Pase de ducto por CMU + 2H FR, 400 mm x 200 mm </v>
          </cell>
          <cell r="D2500">
            <v>1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1</v>
          </cell>
          <cell r="F2501">
            <v>0</v>
          </cell>
          <cell r="G2501">
            <v>0</v>
          </cell>
        </row>
        <row r="2503">
          <cell r="A2503" t="str">
            <v>1.1.14.12.5</v>
          </cell>
          <cell r="B2503" t="str">
            <v xml:space="preserve">Pase de ducto por CMU + 2H FR, 400 mm x 300 mm </v>
          </cell>
          <cell r="C2503" t="str">
            <v xml:space="preserve"> und </v>
          </cell>
          <cell r="D2503">
            <v>1</v>
          </cell>
          <cell r="H2503">
            <v>0</v>
          </cell>
        </row>
        <row r="2504">
          <cell r="B2504" t="str">
            <v xml:space="preserve">Pase de ducto por CMU + 2H FR, 400 mm x 300 mm </v>
          </cell>
          <cell r="D2504">
            <v>1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1</v>
          </cell>
          <cell r="F2505">
            <v>0</v>
          </cell>
          <cell r="G2505">
            <v>0</v>
          </cell>
        </row>
        <row r="2507">
          <cell r="A2507" t="str">
            <v>1.1.14.12.6</v>
          </cell>
          <cell r="B2507" t="str">
            <v xml:space="preserve">Pase de ducto por CMU + 2H FR, 300 mm x 200 mm </v>
          </cell>
          <cell r="C2507" t="str">
            <v xml:space="preserve"> und </v>
          </cell>
          <cell r="D2507">
            <v>1</v>
          </cell>
          <cell r="H2507">
            <v>0</v>
          </cell>
        </row>
        <row r="2508">
          <cell r="B2508" t="str">
            <v xml:space="preserve">Pase de ducto por CMU + 2H FR, 300 mm x 200 mm </v>
          </cell>
          <cell r="D2508">
            <v>1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1</v>
          </cell>
          <cell r="F2509">
            <v>0</v>
          </cell>
          <cell r="G2509">
            <v>0</v>
          </cell>
        </row>
        <row r="2511">
          <cell r="A2511" t="str">
            <v>1.1.14.12.7</v>
          </cell>
          <cell r="B2511" t="str">
            <v xml:space="preserve">Pase de ducto por CMU + 3H FR, 300 mm x 250 mm </v>
          </cell>
          <cell r="C2511" t="str">
            <v xml:space="preserve"> und </v>
          </cell>
          <cell r="D2511">
            <v>3</v>
          </cell>
          <cell r="H2511">
            <v>0</v>
          </cell>
        </row>
        <row r="2512">
          <cell r="B2512" t="str">
            <v xml:space="preserve">Pase de ducto por CMU + 3H FR, 300 mm x 250 mm </v>
          </cell>
          <cell r="D2512">
            <v>1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1</v>
          </cell>
          <cell r="F2513">
            <v>0</v>
          </cell>
          <cell r="G2513">
            <v>0</v>
          </cell>
        </row>
        <row r="2515">
          <cell r="A2515" t="str">
            <v>1.1.14.12.8</v>
          </cell>
          <cell r="B2515" t="str">
            <v xml:space="preserve">Pase de ducto por CMU + 3H FR, 400 mm x 200 mm </v>
          </cell>
          <cell r="C2515" t="str">
            <v xml:space="preserve"> und </v>
          </cell>
          <cell r="D2515">
            <v>1</v>
          </cell>
          <cell r="H2515">
            <v>0</v>
          </cell>
        </row>
        <row r="2516">
          <cell r="B2516" t="str">
            <v xml:space="preserve">Pase de ducto por CMU + 3H FR, 400 mm x 200 mm </v>
          </cell>
          <cell r="D2516">
            <v>1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1</v>
          </cell>
          <cell r="F2517">
            <v>0</v>
          </cell>
          <cell r="G2517">
            <v>0</v>
          </cell>
        </row>
        <row r="2519">
          <cell r="A2519" t="str">
            <v>1.1.14.12.9</v>
          </cell>
          <cell r="B2519" t="str">
            <v xml:space="preserve">Pase de ducto por CMU + 3H FR, 300 mm x 200 mm </v>
          </cell>
          <cell r="C2519" t="str">
            <v xml:space="preserve"> und </v>
          </cell>
          <cell r="D2519">
            <v>2</v>
          </cell>
          <cell r="H2519">
            <v>0</v>
          </cell>
        </row>
        <row r="2520">
          <cell r="B2520" t="str">
            <v xml:space="preserve">Pase de ducto por CMU + 3H FR, 300 mm x 200 mm </v>
          </cell>
          <cell r="D2520">
            <v>1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1</v>
          </cell>
          <cell r="F2521">
            <v>0</v>
          </cell>
          <cell r="G2521">
            <v>0</v>
          </cell>
        </row>
        <row r="2523">
          <cell r="A2523" t="str">
            <v>1.1.14.12.10</v>
          </cell>
          <cell r="B2523" t="str">
            <v xml:space="preserve">Pase de ducto por CMU + 3H FR, 900 mm x 600 mm </v>
          </cell>
          <cell r="C2523" t="str">
            <v xml:space="preserve"> und </v>
          </cell>
          <cell r="D2523">
            <v>3</v>
          </cell>
          <cell r="H2523">
            <v>0</v>
          </cell>
        </row>
        <row r="2524">
          <cell r="B2524" t="str">
            <v xml:space="preserve">Pase de ducto por CMU + 3H FR, 900 mm x 600 mm </v>
          </cell>
          <cell r="D2524">
            <v>1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1</v>
          </cell>
          <cell r="F2525">
            <v>0</v>
          </cell>
          <cell r="G2525">
            <v>0</v>
          </cell>
        </row>
        <row r="2527">
          <cell r="A2527" t="str">
            <v>1.1.14.12.11</v>
          </cell>
          <cell r="B2527" t="str">
            <v xml:space="preserve">Pase de ducto por CMU + 3H FR, 1000 mm x 600 mm </v>
          </cell>
          <cell r="C2527" t="str">
            <v xml:space="preserve"> und </v>
          </cell>
          <cell r="D2527">
            <v>1</v>
          </cell>
          <cell r="H2527">
            <v>0</v>
          </cell>
        </row>
        <row r="2528">
          <cell r="B2528" t="str">
            <v xml:space="preserve">Pase de ducto por CMU + 3H FR, 1000 mm x 600 mm </v>
          </cell>
          <cell r="D2528">
            <v>1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1</v>
          </cell>
          <cell r="F2529">
            <v>0</v>
          </cell>
          <cell r="G2529">
            <v>0</v>
          </cell>
        </row>
        <row r="2531">
          <cell r="A2531" t="str">
            <v>1.1.14.12.12</v>
          </cell>
          <cell r="B2531" t="str">
            <v>Pase de ducto por CMU, 300 mm x 150 mm</v>
          </cell>
          <cell r="C2531" t="str">
            <v xml:space="preserve"> und </v>
          </cell>
          <cell r="D2531">
            <v>3</v>
          </cell>
          <cell r="H2531">
            <v>0</v>
          </cell>
        </row>
        <row r="2532">
          <cell r="B2532" t="str">
            <v>Pase de ducto por CMU, 300 mm x 150 mm</v>
          </cell>
          <cell r="D2532">
            <v>1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1</v>
          </cell>
          <cell r="F2533">
            <v>0</v>
          </cell>
          <cell r="G2533">
            <v>0</v>
          </cell>
        </row>
        <row r="2535">
          <cell r="A2535" t="str">
            <v>1.1.14.12.13</v>
          </cell>
          <cell r="B2535" t="str">
            <v>Pase de ducto por CMU, 300 mm x 200 mm</v>
          </cell>
          <cell r="C2535" t="str">
            <v xml:space="preserve"> und </v>
          </cell>
          <cell r="D2535">
            <v>2</v>
          </cell>
          <cell r="H2535">
            <v>0</v>
          </cell>
        </row>
        <row r="2536">
          <cell r="B2536" t="str">
            <v>Pase de ducto por CMU, 300 mm x 200 mm</v>
          </cell>
          <cell r="D2536">
            <v>1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1</v>
          </cell>
          <cell r="F2537">
            <v>0</v>
          </cell>
          <cell r="G2537">
            <v>0</v>
          </cell>
        </row>
        <row r="2539">
          <cell r="A2539" t="str">
            <v>1.1.14.12.14</v>
          </cell>
          <cell r="B2539" t="str">
            <v>Pase de ducto por CMU, 350 mm x 200 mm</v>
          </cell>
          <cell r="C2539" t="str">
            <v xml:space="preserve"> und </v>
          </cell>
          <cell r="D2539">
            <v>8</v>
          </cell>
          <cell r="H2539">
            <v>0</v>
          </cell>
        </row>
        <row r="2540">
          <cell r="B2540" t="str">
            <v>Pase de ducto por CMU, 350 mm x 200 mm</v>
          </cell>
          <cell r="D2540">
            <v>1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1</v>
          </cell>
          <cell r="F2541">
            <v>0</v>
          </cell>
          <cell r="G2541">
            <v>0</v>
          </cell>
        </row>
        <row r="2543">
          <cell r="A2543" t="str">
            <v>1.1.14.13</v>
          </cell>
          <cell r="B2543" t="str">
            <v>Sistema de Telecomunicaciones</v>
          </cell>
        </row>
        <row r="2544">
          <cell r="A2544" t="str">
            <v>1.1.14.13.1</v>
          </cell>
          <cell r="B2544" t="str">
            <v xml:space="preserve">Pase de bandeja por CMU + 2H FR, 450 mm x 150 mm </v>
          </cell>
          <cell r="C2544" t="str">
            <v xml:space="preserve"> und </v>
          </cell>
          <cell r="D2544">
            <v>3</v>
          </cell>
          <cell r="H2544">
            <v>0</v>
          </cell>
        </row>
        <row r="2545">
          <cell r="B2545" t="str">
            <v xml:space="preserve">Pase de bandeja por CMU + 2H FR, 450 mm x 150 mm </v>
          </cell>
          <cell r="D2545">
            <v>1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1</v>
          </cell>
          <cell r="F2546">
            <v>0</v>
          </cell>
          <cell r="G2546">
            <v>0</v>
          </cell>
        </row>
        <row r="2548">
          <cell r="A2548" t="str">
            <v>1.1.14.13.2</v>
          </cell>
          <cell r="B2548" t="str">
            <v xml:space="preserve">Pase de bandeja por CMU + 3H FR, 450 mm x 150 mm </v>
          </cell>
          <cell r="C2548" t="str">
            <v xml:space="preserve"> und </v>
          </cell>
          <cell r="D2548">
            <v>1</v>
          </cell>
          <cell r="H2548">
            <v>0</v>
          </cell>
        </row>
        <row r="2549">
          <cell r="B2549" t="str">
            <v xml:space="preserve">Pase de bandeja por CMU + 3H FR, 450 mm x 150 mm </v>
          </cell>
          <cell r="D2549">
            <v>1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1</v>
          </cell>
          <cell r="F2550">
            <v>0</v>
          </cell>
          <cell r="G2550">
            <v>0</v>
          </cell>
        </row>
        <row r="2552">
          <cell r="A2552" t="str">
            <v>1.1.14.13.3</v>
          </cell>
          <cell r="B2552" t="str">
            <v xml:space="preserve">Pase de tuberías múltiples por CMU + 3H FR, 250 mm x 150 mm </v>
          </cell>
          <cell r="C2552" t="str">
            <v xml:space="preserve"> und </v>
          </cell>
          <cell r="D2552">
            <v>4</v>
          </cell>
          <cell r="H2552">
            <v>0</v>
          </cell>
        </row>
        <row r="2553">
          <cell r="B2553" t="str">
            <v xml:space="preserve">Pase de tuberías múltiples por CMU + 3H FR, 250 mm x 150 mm </v>
          </cell>
          <cell r="D2553">
            <v>1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1</v>
          </cell>
          <cell r="F2554">
            <v>0</v>
          </cell>
          <cell r="G2554">
            <v>0</v>
          </cell>
        </row>
        <row r="2556">
          <cell r="A2556" t="str">
            <v>1.1.14.13.4</v>
          </cell>
          <cell r="B2556" t="str">
            <v xml:space="preserve">Pase de bandeja por CMU, 450 mm x 150 mm </v>
          </cell>
          <cell r="C2556" t="str">
            <v xml:space="preserve"> und </v>
          </cell>
          <cell r="D2556">
            <v>1</v>
          </cell>
          <cell r="H2556">
            <v>0</v>
          </cell>
        </row>
        <row r="2557">
          <cell r="B2557" t="str">
            <v xml:space="preserve">Pase de bandeja por CMU, 450 mm x 150 mm </v>
          </cell>
          <cell r="D2557">
            <v>1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1</v>
          </cell>
          <cell r="F2558">
            <v>0</v>
          </cell>
          <cell r="G2558">
            <v>0</v>
          </cell>
        </row>
        <row r="2560">
          <cell r="A2560" t="str">
            <v>1.1.14.13.5</v>
          </cell>
          <cell r="B2560" t="str">
            <v>Pase de piso 4 x 100 mm + 2H FR</v>
          </cell>
          <cell r="C2560" t="str">
            <v xml:space="preserve"> und </v>
          </cell>
          <cell r="D2560">
            <v>1</v>
          </cell>
          <cell r="H2560">
            <v>0</v>
          </cell>
        </row>
        <row r="2561">
          <cell r="B2561" t="str">
            <v>Pase de piso 4 x 100 mm + 2H FR</v>
          </cell>
          <cell r="D2561">
            <v>1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1</v>
          </cell>
          <cell r="F2562">
            <v>0</v>
          </cell>
          <cell r="G2562">
            <v>0</v>
          </cell>
        </row>
        <row r="2564">
          <cell r="A2564" t="str">
            <v>1.1.14.14</v>
          </cell>
          <cell r="B2564" t="str">
            <v>Sistema Contraincendios</v>
          </cell>
        </row>
        <row r="2565">
          <cell r="B2565" t="str">
            <v>Sistema de rociadores y gabinetes</v>
          </cell>
        </row>
        <row r="2566">
          <cell r="A2566" t="str">
            <v>1.1.14.14.1</v>
          </cell>
          <cell r="B2566" t="str">
            <v>Pase de  tubería por piso de 100mm + 2H FR</v>
          </cell>
          <cell r="C2566" t="str">
            <v xml:space="preserve"> und </v>
          </cell>
          <cell r="D2566">
            <v>1</v>
          </cell>
          <cell r="H2566">
            <v>0</v>
          </cell>
        </row>
        <row r="2567">
          <cell r="B2567" t="str">
            <v>Pase de  tubería por piso de 100mm + 2H FR</v>
          </cell>
          <cell r="D2567">
            <v>1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1</v>
          </cell>
          <cell r="F2568">
            <v>0</v>
          </cell>
          <cell r="G2568">
            <v>0</v>
          </cell>
        </row>
        <row r="2570">
          <cell r="B2570" t="str">
            <v>Sistema de deteccion de incendios</v>
          </cell>
        </row>
        <row r="2571">
          <cell r="A2571" t="str">
            <v>1.1.14.14.2</v>
          </cell>
          <cell r="B2571" t="str">
            <v xml:space="preserve">Pase de tuberías múltiples por CMU + 2H FR, 350 mm x 150 mm </v>
          </cell>
          <cell r="C2571" t="str">
            <v xml:space="preserve"> und </v>
          </cell>
          <cell r="D2571">
            <v>2</v>
          </cell>
          <cell r="H2571">
            <v>0</v>
          </cell>
        </row>
        <row r="2572">
          <cell r="B2572" t="str">
            <v xml:space="preserve">Pase de tuberías múltiples por CMU + 2H FR, 350 mm x 150 mm </v>
          </cell>
          <cell r="D2572">
            <v>1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1</v>
          </cell>
          <cell r="F2573">
            <v>0</v>
          </cell>
          <cell r="G2573">
            <v>0</v>
          </cell>
        </row>
      </sheetData>
      <sheetData sheetId="2">
        <row r="16">
          <cell r="E16">
            <v>10</v>
          </cell>
          <cell r="I16">
            <v>1</v>
          </cell>
          <cell r="M16">
            <v>356.25599999999997</v>
          </cell>
          <cell r="N16">
            <v>136</v>
          </cell>
          <cell r="O16">
            <v>136</v>
          </cell>
          <cell r="Q16">
            <v>0</v>
          </cell>
          <cell r="R16">
            <v>84.25454400000001</v>
          </cell>
        </row>
        <row r="17">
          <cell r="E17">
            <v>10</v>
          </cell>
          <cell r="I17">
            <v>1</v>
          </cell>
          <cell r="M17">
            <v>296.10000000000002</v>
          </cell>
          <cell r="N17">
            <v>148.4</v>
          </cell>
          <cell r="O17">
            <v>148.4</v>
          </cell>
          <cell r="Q17">
            <v>0</v>
          </cell>
          <cell r="R17">
            <v>163.44720000000004</v>
          </cell>
        </row>
        <row r="18">
          <cell r="E18">
            <v>10</v>
          </cell>
          <cell r="I18">
            <v>1</v>
          </cell>
          <cell r="M18">
            <v>680</v>
          </cell>
          <cell r="N18">
            <v>109.7</v>
          </cell>
          <cell r="O18">
            <v>109.7</v>
          </cell>
          <cell r="Q18">
            <v>0</v>
          </cell>
          <cell r="R18">
            <v>73.100000000000009</v>
          </cell>
        </row>
        <row r="19">
          <cell r="E19">
            <v>10</v>
          </cell>
          <cell r="I19">
            <v>1</v>
          </cell>
          <cell r="M19">
            <v>105.21600000000001</v>
          </cell>
          <cell r="N19">
            <v>17</v>
          </cell>
          <cell r="O19">
            <v>17</v>
          </cell>
          <cell r="Q19">
            <v>0</v>
          </cell>
          <cell r="R19">
            <v>26.304000000000002</v>
          </cell>
        </row>
        <row r="20">
          <cell r="E20">
            <v>10</v>
          </cell>
          <cell r="I20">
            <v>1</v>
          </cell>
          <cell r="M20">
            <v>386.30399999999997</v>
          </cell>
          <cell r="N20">
            <v>623.4</v>
          </cell>
          <cell r="O20">
            <v>623.4</v>
          </cell>
          <cell r="Q20">
            <v>0</v>
          </cell>
          <cell r="R20">
            <v>386.30399999999997</v>
          </cell>
        </row>
        <row r="21">
          <cell r="E21">
            <v>10</v>
          </cell>
          <cell r="I21">
            <v>1</v>
          </cell>
          <cell r="M21">
            <v>1372.8</v>
          </cell>
          <cell r="N21">
            <v>221.5</v>
          </cell>
          <cell r="O21">
            <v>221.5</v>
          </cell>
          <cell r="Q21">
            <v>0</v>
          </cell>
          <cell r="R21">
            <v>137.28</v>
          </cell>
        </row>
        <row r="22">
          <cell r="E22">
            <v>10</v>
          </cell>
          <cell r="I22">
            <v>1</v>
          </cell>
          <cell r="M22">
            <v>3393.6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</row>
        <row r="25">
          <cell r="E25">
            <v>10</v>
          </cell>
          <cell r="I25">
            <v>8018.77</v>
          </cell>
          <cell r="M25">
            <v>1753.4377066666668</v>
          </cell>
          <cell r="N25">
            <v>333.05195065995088</v>
          </cell>
          <cell r="O25">
            <v>333.05195065995088</v>
          </cell>
          <cell r="Q25">
            <v>0</v>
          </cell>
          <cell r="R25">
            <v>209.53580594666667</v>
          </cell>
        </row>
        <row r="26">
          <cell r="E26">
            <v>10</v>
          </cell>
          <cell r="I26">
            <v>1</v>
          </cell>
          <cell r="M26">
            <v>820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</row>
        <row r="27">
          <cell r="E27">
            <v>10</v>
          </cell>
          <cell r="I27">
            <v>1</v>
          </cell>
          <cell r="M27">
            <v>432</v>
          </cell>
          <cell r="N27">
            <v>170.94804934004907</v>
          </cell>
          <cell r="O27">
            <v>170.94804934004907</v>
          </cell>
          <cell r="Q27">
            <v>0</v>
          </cell>
          <cell r="R27">
            <v>108</v>
          </cell>
        </row>
        <row r="28">
          <cell r="E28">
            <v>10</v>
          </cell>
          <cell r="I28">
            <v>1</v>
          </cell>
          <cell r="M28">
            <v>445.2</v>
          </cell>
          <cell r="N28">
            <v>0</v>
          </cell>
          <cell r="O28">
            <v>0</v>
          </cell>
          <cell r="Q28">
            <v>0</v>
          </cell>
          <cell r="R28">
            <v>0</v>
          </cell>
        </row>
        <row r="29">
          <cell r="E29">
            <v>10</v>
          </cell>
          <cell r="I29">
            <v>7.2</v>
          </cell>
          <cell r="M29">
            <v>381.33333333333337</v>
          </cell>
          <cell r="N29">
            <v>0</v>
          </cell>
          <cell r="O29">
            <v>0</v>
          </cell>
          <cell r="Q29">
            <v>0</v>
          </cell>
          <cell r="R29">
            <v>0</v>
          </cell>
        </row>
        <row r="30">
          <cell r="E30">
            <v>10</v>
          </cell>
          <cell r="I30">
            <v>75.91</v>
          </cell>
          <cell r="M30">
            <v>203.43879999999999</v>
          </cell>
          <cell r="N30">
            <v>0</v>
          </cell>
          <cell r="O30">
            <v>0</v>
          </cell>
          <cell r="Q30">
            <v>0</v>
          </cell>
          <cell r="R30">
            <v>0</v>
          </cell>
        </row>
        <row r="31">
          <cell r="E31">
            <v>10</v>
          </cell>
          <cell r="I31">
            <v>17.21</v>
          </cell>
          <cell r="M31">
            <v>170.72320000000002</v>
          </cell>
          <cell r="N31">
            <v>0</v>
          </cell>
          <cell r="O31">
            <v>0</v>
          </cell>
          <cell r="Q31">
            <v>0</v>
          </cell>
          <cell r="R31">
            <v>0</v>
          </cell>
        </row>
        <row r="32">
          <cell r="E32">
            <v>10</v>
          </cell>
          <cell r="I32">
            <v>48.588000000000001</v>
          </cell>
          <cell r="M32">
            <v>54.771927272727275</v>
          </cell>
          <cell r="N32">
            <v>0</v>
          </cell>
          <cell r="O32">
            <v>0</v>
          </cell>
          <cell r="Q32">
            <v>0</v>
          </cell>
          <cell r="R32">
            <v>0</v>
          </cell>
        </row>
        <row r="33">
          <cell r="E33">
            <v>10</v>
          </cell>
          <cell r="I33">
            <v>36.72</v>
          </cell>
          <cell r="M33">
            <v>607.10400000000004</v>
          </cell>
          <cell r="N33">
            <v>0</v>
          </cell>
          <cell r="O33">
            <v>0</v>
          </cell>
          <cell r="Q33">
            <v>0</v>
          </cell>
          <cell r="R33">
            <v>0</v>
          </cell>
        </row>
        <row r="34">
          <cell r="E34">
            <v>10</v>
          </cell>
          <cell r="I34">
            <v>42.82</v>
          </cell>
          <cell r="M34">
            <v>378.618947368421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</row>
        <row r="38">
          <cell r="E38">
            <v>20</v>
          </cell>
          <cell r="I38">
            <v>505.81080000000003</v>
          </cell>
          <cell r="M38">
            <v>1294.5175400000001</v>
          </cell>
          <cell r="N38">
            <v>0</v>
          </cell>
          <cell r="O38">
            <v>0</v>
          </cell>
          <cell r="Q38">
            <v>0</v>
          </cell>
          <cell r="R38">
            <v>0</v>
          </cell>
        </row>
        <row r="40">
          <cell r="E40">
            <v>20</v>
          </cell>
          <cell r="I40">
            <v>252.03</v>
          </cell>
          <cell r="M40">
            <v>512.16100000000006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</row>
        <row r="41">
          <cell r="E41">
            <v>20</v>
          </cell>
          <cell r="I41">
            <v>17959</v>
          </cell>
          <cell r="M41">
            <v>943.04750000000001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</row>
        <row r="42">
          <cell r="E42">
            <v>20</v>
          </cell>
          <cell r="I42">
            <v>311.62</v>
          </cell>
          <cell r="M42">
            <v>261.86080000000004</v>
          </cell>
          <cell r="N42">
            <v>0</v>
          </cell>
          <cell r="O42">
            <v>0</v>
          </cell>
          <cell r="Q42">
            <v>0</v>
          </cell>
          <cell r="R42">
            <v>0</v>
          </cell>
        </row>
        <row r="43">
          <cell r="E43">
            <v>20</v>
          </cell>
          <cell r="I43">
            <v>37.422000000000004</v>
          </cell>
          <cell r="M43">
            <v>125.03792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</row>
        <row r="45">
          <cell r="E45">
            <v>20</v>
          </cell>
          <cell r="I45">
            <v>11.121000000000002</v>
          </cell>
          <cell r="M45">
            <v>48.861768421052602</v>
          </cell>
          <cell r="N45">
            <v>0</v>
          </cell>
          <cell r="O45">
            <v>0</v>
          </cell>
          <cell r="Q45">
            <v>0</v>
          </cell>
          <cell r="R45">
            <v>0</v>
          </cell>
        </row>
        <row r="46">
          <cell r="E46">
            <v>20</v>
          </cell>
          <cell r="I46">
            <v>129.0498</v>
          </cell>
          <cell r="M46">
            <v>155.45975999999999</v>
          </cell>
          <cell r="N46">
            <v>0</v>
          </cell>
          <cell r="O46">
            <v>0</v>
          </cell>
          <cell r="Q46">
            <v>0</v>
          </cell>
          <cell r="R46">
            <v>0</v>
          </cell>
        </row>
        <row r="48">
          <cell r="E48">
            <v>20</v>
          </cell>
          <cell r="I48">
            <v>100.905</v>
          </cell>
          <cell r="M48">
            <v>253.8</v>
          </cell>
          <cell r="N48">
            <v>0</v>
          </cell>
          <cell r="O48">
            <v>0</v>
          </cell>
          <cell r="Q48">
            <v>0</v>
          </cell>
          <cell r="R48">
            <v>0</v>
          </cell>
        </row>
        <row r="49">
          <cell r="E49">
            <v>20</v>
          </cell>
          <cell r="I49">
            <v>24544.400000000001</v>
          </cell>
          <cell r="M49">
            <v>1288.56</v>
          </cell>
          <cell r="N49">
            <v>0</v>
          </cell>
          <cell r="O49">
            <v>0</v>
          </cell>
          <cell r="Q49">
            <v>0</v>
          </cell>
          <cell r="R49">
            <v>0</v>
          </cell>
        </row>
        <row r="50">
          <cell r="E50">
            <v>20</v>
          </cell>
          <cell r="I50">
            <v>457.18</v>
          </cell>
          <cell r="M50">
            <v>954.74</v>
          </cell>
          <cell r="N50">
            <v>0</v>
          </cell>
          <cell r="O50">
            <v>0</v>
          </cell>
          <cell r="Q50">
            <v>0</v>
          </cell>
          <cell r="R50">
            <v>0</v>
          </cell>
        </row>
        <row r="54">
          <cell r="E54">
            <v>20</v>
          </cell>
          <cell r="I54">
            <v>152.4204</v>
          </cell>
          <cell r="M54">
            <v>595.04274400000008</v>
          </cell>
          <cell r="N54">
            <v>0</v>
          </cell>
          <cell r="O54">
            <v>0</v>
          </cell>
          <cell r="Q54">
            <v>0</v>
          </cell>
          <cell r="R54">
            <v>0</v>
          </cell>
        </row>
        <row r="55">
          <cell r="E55">
            <v>20</v>
          </cell>
          <cell r="I55">
            <v>8859.6828000000005</v>
          </cell>
          <cell r="M55">
            <v>465.63334700000001</v>
          </cell>
          <cell r="N55">
            <v>0</v>
          </cell>
          <cell r="O55">
            <v>0</v>
          </cell>
          <cell r="Q55">
            <v>0</v>
          </cell>
          <cell r="R55">
            <v>0</v>
          </cell>
        </row>
        <row r="56">
          <cell r="E56">
            <v>20</v>
          </cell>
          <cell r="I56">
            <v>47.098800000000004</v>
          </cell>
          <cell r="M56">
            <v>131.27664000000001</v>
          </cell>
          <cell r="N56">
            <v>0</v>
          </cell>
          <cell r="O56">
            <v>0</v>
          </cell>
          <cell r="Q56">
            <v>0</v>
          </cell>
          <cell r="R56">
            <v>0</v>
          </cell>
        </row>
        <row r="57">
          <cell r="E57">
            <v>20</v>
          </cell>
          <cell r="I57">
            <v>59.740200000000002</v>
          </cell>
          <cell r="M57">
            <v>17.492768000000002</v>
          </cell>
          <cell r="N57">
            <v>0</v>
          </cell>
          <cell r="O57">
            <v>0</v>
          </cell>
          <cell r="Q57">
            <v>0</v>
          </cell>
          <cell r="R57">
            <v>0</v>
          </cell>
        </row>
        <row r="58">
          <cell r="E58">
            <v>20</v>
          </cell>
          <cell r="I58">
            <v>162.18900000000002</v>
          </cell>
          <cell r="M58">
            <v>46.433759999999999</v>
          </cell>
          <cell r="N58">
            <v>0</v>
          </cell>
          <cell r="O58">
            <v>0</v>
          </cell>
          <cell r="Q58">
            <v>0</v>
          </cell>
          <cell r="R58">
            <v>0</v>
          </cell>
        </row>
        <row r="59">
          <cell r="E59">
            <v>20</v>
          </cell>
          <cell r="I59">
            <v>4.8600000000000003</v>
          </cell>
          <cell r="M59">
            <v>2.0845090909090898</v>
          </cell>
          <cell r="N59">
            <v>0</v>
          </cell>
          <cell r="O59">
            <v>0</v>
          </cell>
          <cell r="Q59">
            <v>0</v>
          </cell>
          <cell r="R59">
            <v>0</v>
          </cell>
        </row>
        <row r="60">
          <cell r="E60">
            <v>20</v>
          </cell>
          <cell r="I60">
            <v>248.00579999999999</v>
          </cell>
          <cell r="M60">
            <v>70.241624000000002</v>
          </cell>
          <cell r="N60">
            <v>0</v>
          </cell>
          <cell r="O60">
            <v>0</v>
          </cell>
          <cell r="Q60">
            <v>0</v>
          </cell>
          <cell r="R60">
            <v>0</v>
          </cell>
        </row>
        <row r="61">
          <cell r="E61">
            <v>20</v>
          </cell>
          <cell r="I61">
            <v>18.576000000000001</v>
          </cell>
          <cell r="M61">
            <v>45.3688</v>
          </cell>
          <cell r="N61">
            <v>0</v>
          </cell>
          <cell r="O61">
            <v>0</v>
          </cell>
          <cell r="Q61">
            <v>0</v>
          </cell>
          <cell r="R61">
            <v>0</v>
          </cell>
        </row>
        <row r="62">
          <cell r="E62">
            <v>20</v>
          </cell>
          <cell r="I62">
            <v>52.801200000000001</v>
          </cell>
          <cell r="M62">
            <v>39.386207999999996</v>
          </cell>
          <cell r="N62">
            <v>0</v>
          </cell>
          <cell r="O62">
            <v>0</v>
          </cell>
          <cell r="Q62">
            <v>0</v>
          </cell>
          <cell r="R62">
            <v>0</v>
          </cell>
        </row>
        <row r="63">
          <cell r="E63">
            <v>20</v>
          </cell>
          <cell r="I63">
            <v>61.689599999999999</v>
          </cell>
          <cell r="M63">
            <v>103.23852799999999</v>
          </cell>
          <cell r="N63">
            <v>0</v>
          </cell>
          <cell r="O63">
            <v>0</v>
          </cell>
          <cell r="Q63">
            <v>0</v>
          </cell>
          <cell r="R63">
            <v>0</v>
          </cell>
        </row>
        <row r="64">
          <cell r="E64">
            <v>20</v>
          </cell>
          <cell r="I64">
            <v>63.066600000000008</v>
          </cell>
          <cell r="M64">
            <v>85.682473846153897</v>
          </cell>
          <cell r="N64">
            <v>0</v>
          </cell>
          <cell r="O64">
            <v>0</v>
          </cell>
          <cell r="Q64">
            <v>0</v>
          </cell>
          <cell r="R64">
            <v>0</v>
          </cell>
        </row>
        <row r="66">
          <cell r="E66">
            <v>20</v>
          </cell>
          <cell r="I66">
            <v>298.41500000000002</v>
          </cell>
          <cell r="M66">
            <v>1381.12</v>
          </cell>
          <cell r="N66">
            <v>0</v>
          </cell>
          <cell r="O66">
            <v>0</v>
          </cell>
          <cell r="Q66">
            <v>0</v>
          </cell>
          <cell r="R66">
            <v>0</v>
          </cell>
        </row>
        <row r="67">
          <cell r="E67">
            <v>20</v>
          </cell>
          <cell r="I67">
            <v>32718.452499999999</v>
          </cell>
          <cell r="M67">
            <v>1718.66</v>
          </cell>
          <cell r="N67">
            <v>0</v>
          </cell>
          <cell r="O67">
            <v>0</v>
          </cell>
          <cell r="Q67">
            <v>0</v>
          </cell>
          <cell r="R67">
            <v>0</v>
          </cell>
        </row>
        <row r="68">
          <cell r="E68">
            <v>20</v>
          </cell>
          <cell r="I68">
            <v>1673.4</v>
          </cell>
          <cell r="M68">
            <v>5691.6</v>
          </cell>
          <cell r="N68">
            <v>0</v>
          </cell>
          <cell r="O68">
            <v>0</v>
          </cell>
          <cell r="Q68">
            <v>0</v>
          </cell>
          <cell r="R68">
            <v>0</v>
          </cell>
        </row>
        <row r="70">
          <cell r="E70">
            <v>20</v>
          </cell>
          <cell r="I70">
            <v>254.80250000000001</v>
          </cell>
          <cell r="M70">
            <v>883.28</v>
          </cell>
          <cell r="N70">
            <v>0</v>
          </cell>
          <cell r="O70">
            <v>0</v>
          </cell>
          <cell r="Q70">
            <v>0</v>
          </cell>
          <cell r="R70">
            <v>0</v>
          </cell>
        </row>
        <row r="71">
          <cell r="E71">
            <v>20</v>
          </cell>
          <cell r="I71">
            <v>43647.264999999999</v>
          </cell>
          <cell r="M71">
            <v>2289.8200000000002</v>
          </cell>
          <cell r="N71">
            <v>0</v>
          </cell>
          <cell r="O71">
            <v>0</v>
          </cell>
          <cell r="Q71">
            <v>0</v>
          </cell>
          <cell r="R71">
            <v>0</v>
          </cell>
        </row>
        <row r="72">
          <cell r="E72">
            <v>20</v>
          </cell>
          <cell r="I72">
            <v>1271.1099999999999</v>
          </cell>
          <cell r="M72">
            <v>5694.08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</row>
        <row r="78">
          <cell r="E78">
            <v>30</v>
          </cell>
          <cell r="I78">
            <v>260.56919999999997</v>
          </cell>
          <cell r="M78">
            <v>664.45146</v>
          </cell>
          <cell r="N78">
            <v>0</v>
          </cell>
          <cell r="O78">
            <v>0</v>
          </cell>
          <cell r="Q78">
            <v>0</v>
          </cell>
          <cell r="R78">
            <v>0</v>
          </cell>
        </row>
        <row r="80">
          <cell r="E80">
            <v>30</v>
          </cell>
          <cell r="I80">
            <v>132.1</v>
          </cell>
          <cell r="M80">
            <v>268.60333333333335</v>
          </cell>
          <cell r="N80">
            <v>0</v>
          </cell>
          <cell r="O80">
            <v>0</v>
          </cell>
          <cell r="Q80">
            <v>0</v>
          </cell>
          <cell r="R80">
            <v>0</v>
          </cell>
        </row>
        <row r="81">
          <cell r="E81">
            <v>30</v>
          </cell>
          <cell r="I81">
            <v>4181.2299999999996</v>
          </cell>
          <cell r="M81">
            <v>219.51457499999998</v>
          </cell>
          <cell r="N81">
            <v>0</v>
          </cell>
          <cell r="O81">
            <v>0</v>
          </cell>
          <cell r="Q81">
            <v>0</v>
          </cell>
          <cell r="R81">
            <v>0</v>
          </cell>
        </row>
        <row r="82">
          <cell r="E82">
            <v>30</v>
          </cell>
          <cell r="I82">
            <v>176.27</v>
          </cell>
          <cell r="M82">
            <v>148.0668</v>
          </cell>
          <cell r="N82">
            <v>0</v>
          </cell>
          <cell r="O82">
            <v>0</v>
          </cell>
          <cell r="Q82">
            <v>0</v>
          </cell>
          <cell r="R82">
            <v>0</v>
          </cell>
        </row>
        <row r="83">
          <cell r="E83">
            <v>30</v>
          </cell>
          <cell r="I83">
            <v>19.277999999999999</v>
          </cell>
          <cell r="M83">
            <v>64.774079999999998</v>
          </cell>
          <cell r="N83">
            <v>0</v>
          </cell>
          <cell r="O83">
            <v>0</v>
          </cell>
          <cell r="Q83">
            <v>0</v>
          </cell>
          <cell r="R83">
            <v>0</v>
          </cell>
        </row>
        <row r="85">
          <cell r="E85">
            <v>30</v>
          </cell>
          <cell r="I85">
            <v>5.7289999999999992</v>
          </cell>
          <cell r="M85">
            <v>24.604547368421049</v>
          </cell>
          <cell r="N85">
            <v>0</v>
          </cell>
          <cell r="O85">
            <v>0</v>
          </cell>
          <cell r="Q85">
            <v>0</v>
          </cell>
          <cell r="R85">
            <v>0</v>
          </cell>
        </row>
        <row r="86">
          <cell r="E86">
            <v>30</v>
          </cell>
          <cell r="I86">
            <v>66.480199999999996</v>
          </cell>
          <cell r="M86">
            <v>79.776240000000001</v>
          </cell>
          <cell r="N86">
            <v>0</v>
          </cell>
          <cell r="O86">
            <v>0</v>
          </cell>
          <cell r="Q86">
            <v>0</v>
          </cell>
          <cell r="R86">
            <v>0</v>
          </cell>
        </row>
        <row r="88">
          <cell r="E88">
            <v>30</v>
          </cell>
          <cell r="I88">
            <v>93.165000000000006</v>
          </cell>
          <cell r="M88">
            <v>224.48</v>
          </cell>
          <cell r="N88">
            <v>0</v>
          </cell>
          <cell r="O88">
            <v>0</v>
          </cell>
          <cell r="Q88">
            <v>0</v>
          </cell>
          <cell r="R88">
            <v>0</v>
          </cell>
        </row>
        <row r="89">
          <cell r="E89">
            <v>30</v>
          </cell>
          <cell r="I89">
            <v>21180.67</v>
          </cell>
          <cell r="M89">
            <v>1112.1600000000001</v>
          </cell>
          <cell r="N89">
            <v>0</v>
          </cell>
          <cell r="O89">
            <v>0</v>
          </cell>
          <cell r="Q89">
            <v>0</v>
          </cell>
          <cell r="R89">
            <v>0</v>
          </cell>
        </row>
        <row r="90">
          <cell r="E90">
            <v>30</v>
          </cell>
          <cell r="I90">
            <v>418.32</v>
          </cell>
          <cell r="M90">
            <v>875.84</v>
          </cell>
          <cell r="N90">
            <v>0</v>
          </cell>
          <cell r="O90">
            <v>0</v>
          </cell>
          <cell r="Q90">
            <v>0</v>
          </cell>
          <cell r="R90">
            <v>0</v>
          </cell>
        </row>
        <row r="91">
          <cell r="E91">
            <v>30</v>
          </cell>
          <cell r="I91">
            <v>56</v>
          </cell>
          <cell r="M91">
            <v>21.42608695652174</v>
          </cell>
          <cell r="N91">
            <v>0</v>
          </cell>
          <cell r="O91">
            <v>0</v>
          </cell>
          <cell r="Q91">
            <v>0</v>
          </cell>
          <cell r="R91">
            <v>0</v>
          </cell>
        </row>
        <row r="94">
          <cell r="E94">
            <v>30</v>
          </cell>
          <cell r="I94">
            <v>129.83959999999999</v>
          </cell>
          <cell r="M94">
            <v>501.18085599999995</v>
          </cell>
          <cell r="N94">
            <v>0</v>
          </cell>
          <cell r="O94">
            <v>0</v>
          </cell>
          <cell r="Q94">
            <v>0</v>
          </cell>
          <cell r="R94">
            <v>0</v>
          </cell>
        </row>
        <row r="95">
          <cell r="E95">
            <v>30</v>
          </cell>
          <cell r="I95">
            <v>7547.1372000000001</v>
          </cell>
          <cell r="M95">
            <v>396.22470299999998</v>
          </cell>
          <cell r="N95">
            <v>0</v>
          </cell>
          <cell r="O95">
            <v>0</v>
          </cell>
          <cell r="Q95">
            <v>0</v>
          </cell>
          <cell r="R95">
            <v>0</v>
          </cell>
        </row>
        <row r="96">
          <cell r="E96">
            <v>30</v>
          </cell>
          <cell r="I96">
            <v>40.121200000000002</v>
          </cell>
          <cell r="M96">
            <v>112.33936</v>
          </cell>
          <cell r="N96">
            <v>0</v>
          </cell>
          <cell r="O96">
            <v>0</v>
          </cell>
          <cell r="Q96">
            <v>0</v>
          </cell>
          <cell r="R96">
            <v>0</v>
          </cell>
        </row>
        <row r="97">
          <cell r="E97">
            <v>30</v>
          </cell>
          <cell r="I97">
            <v>50.889800000000001</v>
          </cell>
          <cell r="M97">
            <v>14.475320888888888</v>
          </cell>
          <cell r="N97">
            <v>0</v>
          </cell>
          <cell r="O97">
            <v>0</v>
          </cell>
          <cell r="Q97">
            <v>0</v>
          </cell>
          <cell r="R97">
            <v>0</v>
          </cell>
        </row>
        <row r="98">
          <cell r="E98">
            <v>30</v>
          </cell>
          <cell r="I98">
            <v>138.16100000000003</v>
          </cell>
          <cell r="M98">
            <v>39.299128888888895</v>
          </cell>
          <cell r="N98">
            <v>0</v>
          </cell>
          <cell r="O98">
            <v>0</v>
          </cell>
          <cell r="Q98">
            <v>0</v>
          </cell>
          <cell r="R98">
            <v>0</v>
          </cell>
        </row>
        <row r="99">
          <cell r="E99">
            <v>30</v>
          </cell>
          <cell r="I99">
            <v>4.1399999999999997</v>
          </cell>
          <cell r="M99">
            <v>1.2645818181818185</v>
          </cell>
          <cell r="N99">
            <v>0</v>
          </cell>
          <cell r="O99">
            <v>0</v>
          </cell>
          <cell r="Q99">
            <v>0</v>
          </cell>
          <cell r="R99">
            <v>0</v>
          </cell>
        </row>
        <row r="100">
          <cell r="E100">
            <v>30</v>
          </cell>
          <cell r="I100">
            <v>211.26419999999999</v>
          </cell>
          <cell r="M100">
            <v>59.153976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</row>
        <row r="101">
          <cell r="E101">
            <v>30</v>
          </cell>
          <cell r="I101">
            <v>15.824</v>
          </cell>
          <cell r="M101">
            <v>40.351200000000006</v>
          </cell>
          <cell r="N101">
            <v>0</v>
          </cell>
          <cell r="O101">
            <v>0</v>
          </cell>
          <cell r="Q101">
            <v>0</v>
          </cell>
          <cell r="R101">
            <v>0</v>
          </cell>
        </row>
        <row r="102">
          <cell r="E102">
            <v>30</v>
          </cell>
          <cell r="I102">
            <v>44.9788</v>
          </cell>
          <cell r="M102">
            <v>32.784547555555555</v>
          </cell>
          <cell r="N102">
            <v>0</v>
          </cell>
          <cell r="O102">
            <v>0</v>
          </cell>
          <cell r="Q102">
            <v>0</v>
          </cell>
          <cell r="R102">
            <v>0</v>
          </cell>
        </row>
        <row r="103">
          <cell r="E103">
            <v>30</v>
          </cell>
          <cell r="I103">
            <v>52.550400000000003</v>
          </cell>
          <cell r="M103">
            <v>88.284672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</row>
        <row r="104">
          <cell r="E104">
            <v>30</v>
          </cell>
          <cell r="I104">
            <v>53.723400000000005</v>
          </cell>
          <cell r="M104">
            <v>72.73321846153847</v>
          </cell>
          <cell r="N104">
            <v>0</v>
          </cell>
          <cell r="O104">
            <v>0</v>
          </cell>
          <cell r="Q104">
            <v>0</v>
          </cell>
          <cell r="R104">
            <v>0</v>
          </cell>
        </row>
        <row r="106">
          <cell r="E106">
            <v>30</v>
          </cell>
          <cell r="I106">
            <v>212.36500000000001</v>
          </cell>
          <cell r="M106">
            <v>981.76</v>
          </cell>
          <cell r="N106">
            <v>0</v>
          </cell>
          <cell r="O106">
            <v>0</v>
          </cell>
          <cell r="Q106">
            <v>0</v>
          </cell>
          <cell r="R106">
            <v>0</v>
          </cell>
        </row>
        <row r="107">
          <cell r="E107">
            <v>30</v>
          </cell>
          <cell r="I107">
            <v>24558.712500000001</v>
          </cell>
          <cell r="M107">
            <v>1288.56</v>
          </cell>
          <cell r="N107">
            <v>0</v>
          </cell>
          <cell r="O107">
            <v>0</v>
          </cell>
          <cell r="Q107">
            <v>0</v>
          </cell>
          <cell r="R107">
            <v>0</v>
          </cell>
        </row>
        <row r="108">
          <cell r="E108">
            <v>30</v>
          </cell>
          <cell r="I108">
            <v>1352.7</v>
          </cell>
          <cell r="M108">
            <v>4598.16</v>
          </cell>
          <cell r="N108">
            <v>0</v>
          </cell>
          <cell r="O108">
            <v>0</v>
          </cell>
          <cell r="Q108">
            <v>0</v>
          </cell>
          <cell r="R108">
            <v>0</v>
          </cell>
        </row>
        <row r="110">
          <cell r="E110">
            <v>30</v>
          </cell>
          <cell r="I110">
            <v>214.2825</v>
          </cell>
          <cell r="M110">
            <v>738.48</v>
          </cell>
          <cell r="N110">
            <v>0</v>
          </cell>
          <cell r="O110">
            <v>0</v>
          </cell>
          <cell r="Q110">
            <v>0</v>
          </cell>
          <cell r="R110">
            <v>0</v>
          </cell>
        </row>
        <row r="111">
          <cell r="E111">
            <v>30</v>
          </cell>
          <cell r="I111">
            <v>36240.915000000001</v>
          </cell>
          <cell r="M111">
            <v>1903.44</v>
          </cell>
          <cell r="N111">
            <v>0</v>
          </cell>
          <cell r="O111">
            <v>0</v>
          </cell>
          <cell r="Q111">
            <v>0</v>
          </cell>
          <cell r="R111">
            <v>0</v>
          </cell>
        </row>
        <row r="112">
          <cell r="E112">
            <v>30</v>
          </cell>
          <cell r="I112">
            <v>1027.25</v>
          </cell>
          <cell r="M112">
            <v>4600.96</v>
          </cell>
          <cell r="N112">
            <v>0</v>
          </cell>
          <cell r="O112">
            <v>0</v>
          </cell>
          <cell r="Q112">
            <v>0</v>
          </cell>
          <cell r="R112">
            <v>0</v>
          </cell>
        </row>
        <row r="118">
          <cell r="E118">
            <v>40</v>
          </cell>
          <cell r="I118">
            <v>91.635000000000005</v>
          </cell>
          <cell r="M118">
            <v>224.48</v>
          </cell>
          <cell r="N118">
            <v>0</v>
          </cell>
          <cell r="O118">
            <v>0</v>
          </cell>
          <cell r="Q118">
            <v>0</v>
          </cell>
          <cell r="R118">
            <v>0</v>
          </cell>
        </row>
        <row r="119">
          <cell r="E119">
            <v>40</v>
          </cell>
          <cell r="I119">
            <v>17417.57</v>
          </cell>
          <cell r="M119">
            <v>913.92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</row>
        <row r="120">
          <cell r="E120">
            <v>40</v>
          </cell>
          <cell r="I120">
            <v>410.62</v>
          </cell>
          <cell r="M120">
            <v>859.52</v>
          </cell>
          <cell r="N120">
            <v>0</v>
          </cell>
          <cell r="O120">
            <v>0</v>
          </cell>
          <cell r="Q120">
            <v>0</v>
          </cell>
          <cell r="R120">
            <v>0</v>
          </cell>
        </row>
        <row r="122">
          <cell r="E122">
            <v>40</v>
          </cell>
          <cell r="I122">
            <v>665.28</v>
          </cell>
          <cell r="M122">
            <v>293.72378947368401</v>
          </cell>
          <cell r="N122">
            <v>0</v>
          </cell>
          <cell r="O122">
            <v>0</v>
          </cell>
          <cell r="Q122">
            <v>0</v>
          </cell>
          <cell r="R122">
            <v>0</v>
          </cell>
        </row>
        <row r="124">
          <cell r="E124">
            <v>40</v>
          </cell>
          <cell r="I124">
            <v>323.11099999999999</v>
          </cell>
          <cell r="M124">
            <v>1497.6</v>
          </cell>
          <cell r="N124">
            <v>0</v>
          </cell>
          <cell r="O124">
            <v>0</v>
          </cell>
          <cell r="Q124">
            <v>0</v>
          </cell>
          <cell r="R124">
            <v>0</v>
          </cell>
        </row>
        <row r="125">
          <cell r="E125">
            <v>40</v>
          </cell>
          <cell r="I125">
            <v>28352.3325</v>
          </cell>
          <cell r="M125">
            <v>1488.48</v>
          </cell>
          <cell r="N125">
            <v>0</v>
          </cell>
          <cell r="O125">
            <v>0</v>
          </cell>
          <cell r="Q125">
            <v>0</v>
          </cell>
          <cell r="R125">
            <v>0</v>
          </cell>
        </row>
        <row r="126">
          <cell r="E126">
            <v>40</v>
          </cell>
          <cell r="I126">
            <v>1882.8999999999999</v>
          </cell>
          <cell r="M126">
            <v>6401.52</v>
          </cell>
          <cell r="N126">
            <v>0</v>
          </cell>
          <cell r="O126">
            <v>0</v>
          </cell>
          <cell r="Q126">
            <v>0</v>
          </cell>
          <cell r="R126">
            <v>0</v>
          </cell>
        </row>
        <row r="128">
          <cell r="E128">
            <v>40</v>
          </cell>
          <cell r="I128">
            <v>258.89249999999998</v>
          </cell>
          <cell r="M128">
            <v>897.76</v>
          </cell>
          <cell r="N128">
            <v>0</v>
          </cell>
          <cell r="O128">
            <v>0</v>
          </cell>
          <cell r="Q128">
            <v>0</v>
          </cell>
          <cell r="R128">
            <v>0</v>
          </cell>
        </row>
        <row r="129">
          <cell r="E129">
            <v>40</v>
          </cell>
          <cell r="I129">
            <v>37684.995000000003</v>
          </cell>
          <cell r="M129">
            <v>1979.04</v>
          </cell>
          <cell r="N129">
            <v>0</v>
          </cell>
          <cell r="O129">
            <v>0</v>
          </cell>
          <cell r="Q129">
            <v>0</v>
          </cell>
          <cell r="R129">
            <v>0</v>
          </cell>
        </row>
        <row r="130">
          <cell r="E130">
            <v>40</v>
          </cell>
          <cell r="I130">
            <v>1242.9799999999998</v>
          </cell>
          <cell r="M130">
            <v>5568.64</v>
          </cell>
          <cell r="N130">
            <v>0</v>
          </cell>
          <cell r="O130">
            <v>0</v>
          </cell>
          <cell r="Q130">
            <v>0</v>
          </cell>
          <cell r="R130">
            <v>0</v>
          </cell>
        </row>
        <row r="136">
          <cell r="E136">
            <v>50</v>
          </cell>
          <cell r="I136">
            <v>84.965000000000003</v>
          </cell>
          <cell r="M136">
            <v>204.96</v>
          </cell>
          <cell r="N136">
            <v>0</v>
          </cell>
          <cell r="O136">
            <v>0</v>
          </cell>
          <cell r="Q136">
            <v>0</v>
          </cell>
          <cell r="R136">
            <v>0</v>
          </cell>
        </row>
        <row r="137">
          <cell r="E137">
            <v>50</v>
          </cell>
          <cell r="I137">
            <v>14801.19</v>
          </cell>
          <cell r="M137">
            <v>777.84</v>
          </cell>
          <cell r="N137">
            <v>0</v>
          </cell>
          <cell r="O137">
            <v>0</v>
          </cell>
          <cell r="Q137">
            <v>0</v>
          </cell>
          <cell r="R137">
            <v>0</v>
          </cell>
        </row>
        <row r="138">
          <cell r="E138">
            <v>50</v>
          </cell>
          <cell r="I138">
            <v>377.16</v>
          </cell>
          <cell r="M138">
            <v>788.8</v>
          </cell>
          <cell r="N138">
            <v>0</v>
          </cell>
          <cell r="O138">
            <v>0</v>
          </cell>
          <cell r="Q138">
            <v>0</v>
          </cell>
          <cell r="R138">
            <v>0</v>
          </cell>
        </row>
        <row r="140">
          <cell r="E140">
            <v>50</v>
          </cell>
          <cell r="I140">
            <v>342.72</v>
          </cell>
          <cell r="M140">
            <v>151.51831578947366</v>
          </cell>
          <cell r="N140">
            <v>0</v>
          </cell>
          <cell r="O140">
            <v>0</v>
          </cell>
          <cell r="Q140">
            <v>0</v>
          </cell>
          <cell r="R140">
            <v>0</v>
          </cell>
        </row>
        <row r="142">
          <cell r="E142">
            <v>50</v>
          </cell>
          <cell r="I142">
            <v>274.16500000000002</v>
          </cell>
          <cell r="M142">
            <v>1264.6400000000001</v>
          </cell>
          <cell r="N142">
            <v>0</v>
          </cell>
          <cell r="O142">
            <v>0</v>
          </cell>
          <cell r="Q142">
            <v>0</v>
          </cell>
          <cell r="R142">
            <v>0</v>
          </cell>
        </row>
        <row r="143">
          <cell r="E143">
            <v>50</v>
          </cell>
          <cell r="I143">
            <v>25175.5825</v>
          </cell>
          <cell r="M143">
            <v>1322.16</v>
          </cell>
          <cell r="N143">
            <v>0</v>
          </cell>
          <cell r="O143">
            <v>0</v>
          </cell>
          <cell r="Q143">
            <v>0</v>
          </cell>
          <cell r="R143">
            <v>0</v>
          </cell>
        </row>
        <row r="144">
          <cell r="E144">
            <v>50</v>
          </cell>
          <cell r="I144">
            <v>1523.72</v>
          </cell>
          <cell r="M144">
            <v>5181.6000000000004</v>
          </cell>
          <cell r="N144">
            <v>0</v>
          </cell>
          <cell r="O144">
            <v>0</v>
          </cell>
          <cell r="Q144">
            <v>0</v>
          </cell>
          <cell r="R144">
            <v>0</v>
          </cell>
        </row>
        <row r="146">
          <cell r="E146">
            <v>50</v>
          </cell>
          <cell r="I146">
            <v>203.3125</v>
          </cell>
          <cell r="M146">
            <v>695.04</v>
          </cell>
          <cell r="N146">
            <v>0</v>
          </cell>
          <cell r="O146">
            <v>0</v>
          </cell>
          <cell r="Q146">
            <v>0</v>
          </cell>
          <cell r="R146">
            <v>0</v>
          </cell>
        </row>
        <row r="147">
          <cell r="E147">
            <v>50</v>
          </cell>
          <cell r="I147">
            <v>31460.345000000001</v>
          </cell>
          <cell r="M147">
            <v>1651.44</v>
          </cell>
          <cell r="N147">
            <v>0</v>
          </cell>
          <cell r="O147">
            <v>0</v>
          </cell>
          <cell r="Q147">
            <v>0</v>
          </cell>
          <cell r="R147">
            <v>0</v>
          </cell>
        </row>
        <row r="148">
          <cell r="E148">
            <v>50</v>
          </cell>
          <cell r="I148">
            <v>1105</v>
          </cell>
          <cell r="M148">
            <v>4950.3999999999996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</row>
        <row r="149">
          <cell r="E149">
            <v>50</v>
          </cell>
          <cell r="I149">
            <v>126</v>
          </cell>
          <cell r="M149">
            <v>177.05739130434785</v>
          </cell>
          <cell r="N149">
            <v>0</v>
          </cell>
          <cell r="O149">
            <v>0</v>
          </cell>
          <cell r="Q149">
            <v>0</v>
          </cell>
          <cell r="R149">
            <v>0</v>
          </cell>
        </row>
        <row r="150">
          <cell r="E150">
            <v>50</v>
          </cell>
          <cell r="I150">
            <v>126</v>
          </cell>
          <cell r="M150">
            <v>211.68</v>
          </cell>
          <cell r="N150">
            <v>0</v>
          </cell>
          <cell r="O150">
            <v>0</v>
          </cell>
          <cell r="Q150">
            <v>0</v>
          </cell>
          <cell r="R150">
            <v>0</v>
          </cell>
        </row>
        <row r="153">
          <cell r="E153">
            <v>60</v>
          </cell>
          <cell r="I153">
            <v>44.831499999999998</v>
          </cell>
          <cell r="M153">
            <v>210.06759999999997</v>
          </cell>
          <cell r="N153">
            <v>0</v>
          </cell>
          <cell r="O153">
            <v>0</v>
          </cell>
          <cell r="Q153">
            <v>0</v>
          </cell>
          <cell r="R153">
            <v>0</v>
          </cell>
        </row>
        <row r="154">
          <cell r="E154">
            <v>60</v>
          </cell>
          <cell r="I154">
            <v>217.70875000000001</v>
          </cell>
          <cell r="M154">
            <v>849.0641250000001</v>
          </cell>
          <cell r="N154">
            <v>0</v>
          </cell>
          <cell r="O154">
            <v>0</v>
          </cell>
          <cell r="Q154">
            <v>0</v>
          </cell>
          <cell r="R154">
            <v>0</v>
          </cell>
        </row>
        <row r="155">
          <cell r="E155">
            <v>60</v>
          </cell>
          <cell r="I155">
            <v>261.76149999999996</v>
          </cell>
          <cell r="M155">
            <v>1020.8698499999998</v>
          </cell>
          <cell r="N155">
            <v>0</v>
          </cell>
          <cell r="O155">
            <v>0</v>
          </cell>
          <cell r="Q155">
            <v>0</v>
          </cell>
          <cell r="R155">
            <v>0</v>
          </cell>
        </row>
        <row r="156">
          <cell r="E156">
            <v>60</v>
          </cell>
          <cell r="I156">
            <v>1130.25325</v>
          </cell>
          <cell r="M156">
            <v>195.91056333333333</v>
          </cell>
          <cell r="N156">
            <v>0</v>
          </cell>
          <cell r="O156">
            <v>0</v>
          </cell>
          <cell r="Q156">
            <v>0</v>
          </cell>
          <cell r="R156">
            <v>0</v>
          </cell>
        </row>
        <row r="157">
          <cell r="E157">
            <v>60</v>
          </cell>
          <cell r="I157">
            <v>31.675000000000001</v>
          </cell>
          <cell r="M157">
            <v>53.213999999999999</v>
          </cell>
          <cell r="N157">
            <v>0</v>
          </cell>
          <cell r="O157">
            <v>0</v>
          </cell>
          <cell r="Q157">
            <v>0</v>
          </cell>
          <cell r="R157">
            <v>0</v>
          </cell>
        </row>
        <row r="158">
          <cell r="E158">
            <v>60</v>
          </cell>
          <cell r="I158">
            <v>167.65</v>
          </cell>
          <cell r="M158">
            <v>249.08</v>
          </cell>
          <cell r="N158">
            <v>0</v>
          </cell>
          <cell r="O158">
            <v>0</v>
          </cell>
          <cell r="Q158">
            <v>0</v>
          </cell>
          <cell r="R158">
            <v>0</v>
          </cell>
        </row>
        <row r="159">
          <cell r="E159">
            <v>60</v>
          </cell>
          <cell r="I159">
            <v>147.69999999999999</v>
          </cell>
          <cell r="M159">
            <v>82.711999999999989</v>
          </cell>
          <cell r="N159">
            <v>0</v>
          </cell>
          <cell r="O159">
            <v>0</v>
          </cell>
          <cell r="Q159">
            <v>0</v>
          </cell>
          <cell r="R159">
            <v>0</v>
          </cell>
        </row>
        <row r="160">
          <cell r="E160">
            <v>60</v>
          </cell>
          <cell r="I160">
            <v>32.024999999999999</v>
          </cell>
          <cell r="M160">
            <v>17.933999999999997</v>
          </cell>
          <cell r="N160">
            <v>0</v>
          </cell>
          <cell r="O160">
            <v>0</v>
          </cell>
          <cell r="Q160">
            <v>0</v>
          </cell>
          <cell r="R160">
            <v>0</v>
          </cell>
        </row>
        <row r="161">
          <cell r="E161">
            <v>60</v>
          </cell>
          <cell r="I161">
            <v>87.893749999999997</v>
          </cell>
          <cell r="M161">
            <v>59.064599999999999</v>
          </cell>
          <cell r="N161">
            <v>0</v>
          </cell>
          <cell r="O161">
            <v>0</v>
          </cell>
          <cell r="Q161">
            <v>0</v>
          </cell>
          <cell r="R161">
            <v>0</v>
          </cell>
        </row>
        <row r="162">
          <cell r="E162">
            <v>60</v>
          </cell>
          <cell r="I162">
            <v>145.82049999999998</v>
          </cell>
          <cell r="M162">
            <v>122.48921999999999</v>
          </cell>
          <cell r="N162">
            <v>0</v>
          </cell>
          <cell r="O162">
            <v>0</v>
          </cell>
          <cell r="Q162">
            <v>0</v>
          </cell>
          <cell r="R162">
            <v>0</v>
          </cell>
        </row>
        <row r="163">
          <cell r="E163">
            <v>60</v>
          </cell>
          <cell r="I163">
            <v>79.8</v>
          </cell>
          <cell r="M163">
            <v>60.938181818181818</v>
          </cell>
          <cell r="N163">
            <v>0</v>
          </cell>
          <cell r="O163">
            <v>0</v>
          </cell>
          <cell r="Q163">
            <v>0</v>
          </cell>
          <cell r="R163">
            <v>0</v>
          </cell>
        </row>
        <row r="164">
          <cell r="E164">
            <v>60</v>
          </cell>
          <cell r="I164">
            <v>7.1749999999999998</v>
          </cell>
          <cell r="M164">
            <v>14.181176470588234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</row>
        <row r="165">
          <cell r="E165">
            <v>60</v>
          </cell>
          <cell r="I165">
            <v>7.7</v>
          </cell>
          <cell r="M165">
            <v>12.936</v>
          </cell>
          <cell r="N165">
            <v>0</v>
          </cell>
          <cell r="O165">
            <v>0</v>
          </cell>
          <cell r="Q165">
            <v>0</v>
          </cell>
          <cell r="R165">
            <v>0</v>
          </cell>
        </row>
        <row r="166">
          <cell r="E166">
            <v>60</v>
          </cell>
          <cell r="I166">
            <v>3.15</v>
          </cell>
          <cell r="M166">
            <v>11.16</v>
          </cell>
          <cell r="N166">
            <v>0</v>
          </cell>
          <cell r="O166">
            <v>0</v>
          </cell>
          <cell r="Q166">
            <v>0</v>
          </cell>
          <cell r="R166">
            <v>0</v>
          </cell>
        </row>
        <row r="169">
          <cell r="E169">
            <v>70</v>
          </cell>
          <cell r="I169">
            <v>83.258499999999998</v>
          </cell>
          <cell r="M169">
            <v>390.12554285714282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</row>
        <row r="170">
          <cell r="E170">
            <v>70</v>
          </cell>
          <cell r="I170">
            <v>404.31625000000003</v>
          </cell>
          <cell r="M170">
            <v>1576.8333750000002</v>
          </cell>
          <cell r="N170">
            <v>0</v>
          </cell>
          <cell r="O170">
            <v>0</v>
          </cell>
          <cell r="Q170">
            <v>0</v>
          </cell>
          <cell r="R170">
            <v>0</v>
          </cell>
        </row>
        <row r="171">
          <cell r="E171">
            <v>70</v>
          </cell>
          <cell r="I171">
            <v>486.12850000000003</v>
          </cell>
          <cell r="M171">
            <v>1895.9011500000001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</row>
        <row r="172">
          <cell r="E172">
            <v>70</v>
          </cell>
          <cell r="I172">
            <v>2099.0417500000003</v>
          </cell>
          <cell r="M172">
            <v>363.83390333333341</v>
          </cell>
          <cell r="N172">
            <v>0</v>
          </cell>
          <cell r="O172">
            <v>0</v>
          </cell>
          <cell r="Q172">
            <v>0</v>
          </cell>
          <cell r="R172">
            <v>0</v>
          </cell>
        </row>
        <row r="173">
          <cell r="E173">
            <v>70</v>
          </cell>
          <cell r="I173">
            <v>58.825000000000003</v>
          </cell>
          <cell r="M173">
            <v>98.826000000000008</v>
          </cell>
          <cell r="N173">
            <v>0</v>
          </cell>
          <cell r="O173">
            <v>0</v>
          </cell>
          <cell r="Q173">
            <v>0</v>
          </cell>
          <cell r="R173">
            <v>0</v>
          </cell>
        </row>
        <row r="174">
          <cell r="E174">
            <v>70</v>
          </cell>
          <cell r="I174">
            <v>311.35000000000002</v>
          </cell>
          <cell r="M174">
            <v>462.57714285714292</v>
          </cell>
          <cell r="N174">
            <v>0</v>
          </cell>
          <cell r="O174">
            <v>0</v>
          </cell>
          <cell r="Q174">
            <v>0</v>
          </cell>
          <cell r="R174">
            <v>0</v>
          </cell>
        </row>
        <row r="175">
          <cell r="E175">
            <v>70</v>
          </cell>
          <cell r="I175">
            <v>274.3</v>
          </cell>
          <cell r="M175">
            <v>153.608</v>
          </cell>
          <cell r="N175">
            <v>0</v>
          </cell>
          <cell r="O175">
            <v>0</v>
          </cell>
          <cell r="Q175">
            <v>0</v>
          </cell>
          <cell r="R175">
            <v>0</v>
          </cell>
        </row>
        <row r="176">
          <cell r="E176">
            <v>70</v>
          </cell>
          <cell r="I176">
            <v>59.475000000000001</v>
          </cell>
          <cell r="M176">
            <v>33.306000000000004</v>
          </cell>
          <cell r="N176">
            <v>0</v>
          </cell>
          <cell r="O176">
            <v>0</v>
          </cell>
          <cell r="Q176">
            <v>0</v>
          </cell>
          <cell r="R176">
            <v>0</v>
          </cell>
        </row>
        <row r="177">
          <cell r="E177">
            <v>70</v>
          </cell>
          <cell r="I177">
            <v>163.23124999999999</v>
          </cell>
          <cell r="M177">
            <v>109.69139999999999</v>
          </cell>
          <cell r="N177">
            <v>0</v>
          </cell>
          <cell r="O177">
            <v>0</v>
          </cell>
          <cell r="Q177">
            <v>0</v>
          </cell>
          <cell r="R177">
            <v>0</v>
          </cell>
        </row>
        <row r="178">
          <cell r="E178">
            <v>70</v>
          </cell>
          <cell r="I178">
            <v>270.80950000000001</v>
          </cell>
          <cell r="M178">
            <v>227.47998000000001</v>
          </cell>
          <cell r="N178">
            <v>0</v>
          </cell>
          <cell r="O178">
            <v>0</v>
          </cell>
          <cell r="Q178">
            <v>0</v>
          </cell>
          <cell r="R178">
            <v>0</v>
          </cell>
        </row>
        <row r="179">
          <cell r="E179">
            <v>70</v>
          </cell>
          <cell r="I179">
            <v>148.19999999999999</v>
          </cell>
          <cell r="M179">
            <v>113.17090909090908</v>
          </cell>
          <cell r="N179">
            <v>0</v>
          </cell>
          <cell r="O179">
            <v>0</v>
          </cell>
          <cell r="Q179">
            <v>0</v>
          </cell>
          <cell r="R179">
            <v>0</v>
          </cell>
        </row>
        <row r="180">
          <cell r="E180">
            <v>70</v>
          </cell>
          <cell r="I180">
            <v>13.324999999999999</v>
          </cell>
          <cell r="M180">
            <v>26.336470588235294</v>
          </cell>
          <cell r="N180">
            <v>0</v>
          </cell>
          <cell r="O180">
            <v>0</v>
          </cell>
          <cell r="Q180">
            <v>0</v>
          </cell>
          <cell r="R180">
            <v>0</v>
          </cell>
        </row>
        <row r="181">
          <cell r="E181">
            <v>70</v>
          </cell>
          <cell r="I181">
            <v>14.3</v>
          </cell>
          <cell r="M181">
            <v>24.024000000000001</v>
          </cell>
          <cell r="N181">
            <v>0</v>
          </cell>
          <cell r="O181">
            <v>0</v>
          </cell>
          <cell r="Q181">
            <v>0</v>
          </cell>
          <cell r="R181">
            <v>0</v>
          </cell>
        </row>
        <row r="182">
          <cell r="E182">
            <v>70</v>
          </cell>
          <cell r="I182">
            <v>5.85</v>
          </cell>
          <cell r="M182">
            <v>20.725714285714282</v>
          </cell>
          <cell r="N182">
            <v>0</v>
          </cell>
          <cell r="O182">
            <v>0</v>
          </cell>
          <cell r="Q182">
            <v>0</v>
          </cell>
          <cell r="R182">
            <v>0</v>
          </cell>
        </row>
        <row r="185">
          <cell r="E185">
            <v>80</v>
          </cell>
          <cell r="I185">
            <v>76.853999999999999</v>
          </cell>
          <cell r="M185">
            <v>360.1158857142857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</row>
        <row r="186">
          <cell r="E186">
            <v>80</v>
          </cell>
          <cell r="I186">
            <v>373.21499999999997</v>
          </cell>
          <cell r="M186">
            <v>1455.5384999999999</v>
          </cell>
          <cell r="N186">
            <v>0</v>
          </cell>
          <cell r="O186">
            <v>0</v>
          </cell>
          <cell r="Q186">
            <v>0</v>
          </cell>
          <cell r="R186">
            <v>0</v>
          </cell>
        </row>
        <row r="187">
          <cell r="E187">
            <v>80</v>
          </cell>
          <cell r="I187">
            <v>448.73399999999998</v>
          </cell>
          <cell r="M187">
            <v>1750.0626</v>
          </cell>
          <cell r="N187">
            <v>0</v>
          </cell>
          <cell r="O187">
            <v>0</v>
          </cell>
          <cell r="Q187">
            <v>0</v>
          </cell>
          <cell r="R187">
            <v>0</v>
          </cell>
        </row>
        <row r="188">
          <cell r="E188">
            <v>80</v>
          </cell>
          <cell r="I188">
            <v>1937.577</v>
          </cell>
          <cell r="M188">
            <v>335.84667999999994</v>
          </cell>
          <cell r="N188">
            <v>0</v>
          </cell>
          <cell r="O188">
            <v>0</v>
          </cell>
          <cell r="Q188">
            <v>0</v>
          </cell>
          <cell r="R188">
            <v>0</v>
          </cell>
        </row>
        <row r="189">
          <cell r="E189">
            <v>80</v>
          </cell>
          <cell r="I189">
            <v>54.3</v>
          </cell>
          <cell r="M189">
            <v>91.22399999999999</v>
          </cell>
          <cell r="N189">
            <v>0</v>
          </cell>
          <cell r="O189">
            <v>0</v>
          </cell>
          <cell r="Q189">
            <v>0</v>
          </cell>
          <cell r="R189">
            <v>0</v>
          </cell>
        </row>
        <row r="190">
          <cell r="E190">
            <v>80</v>
          </cell>
          <cell r="I190">
            <v>287.39999999999998</v>
          </cell>
          <cell r="M190">
            <v>426.9942857142857</v>
          </cell>
          <cell r="N190">
            <v>0</v>
          </cell>
          <cell r="O190">
            <v>0</v>
          </cell>
          <cell r="Q190">
            <v>0</v>
          </cell>
          <cell r="R190">
            <v>0</v>
          </cell>
        </row>
        <row r="191">
          <cell r="E191">
            <v>80</v>
          </cell>
          <cell r="I191">
            <v>253.2</v>
          </cell>
          <cell r="M191">
            <v>141.79199999999997</v>
          </cell>
          <cell r="N191">
            <v>0</v>
          </cell>
          <cell r="O191">
            <v>0</v>
          </cell>
          <cell r="Q191">
            <v>0</v>
          </cell>
          <cell r="R191">
            <v>0</v>
          </cell>
        </row>
        <row r="192">
          <cell r="E192">
            <v>80</v>
          </cell>
          <cell r="I192">
            <v>54.9</v>
          </cell>
          <cell r="M192">
            <v>30.744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</row>
        <row r="193">
          <cell r="E193">
            <v>80</v>
          </cell>
          <cell r="I193">
            <v>150.67500000000001</v>
          </cell>
          <cell r="M193">
            <v>101.25360000000001</v>
          </cell>
          <cell r="N193">
            <v>0</v>
          </cell>
          <cell r="O193">
            <v>0</v>
          </cell>
          <cell r="Q193">
            <v>0</v>
          </cell>
          <cell r="R193">
            <v>0</v>
          </cell>
        </row>
        <row r="194">
          <cell r="E194">
            <v>80</v>
          </cell>
          <cell r="I194">
            <v>249.97799999999998</v>
          </cell>
          <cell r="M194">
            <v>209.98151999999999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</row>
        <row r="195">
          <cell r="E195">
            <v>80</v>
          </cell>
          <cell r="I195">
            <v>136.80000000000001</v>
          </cell>
          <cell r="M195">
            <v>104.46545454545455</v>
          </cell>
          <cell r="N195">
            <v>0</v>
          </cell>
          <cell r="O195">
            <v>0</v>
          </cell>
          <cell r="Q195">
            <v>0</v>
          </cell>
          <cell r="R195">
            <v>0</v>
          </cell>
        </row>
        <row r="196">
          <cell r="E196">
            <v>80</v>
          </cell>
          <cell r="I196">
            <v>12.3</v>
          </cell>
          <cell r="M196">
            <v>24.310588235294119</v>
          </cell>
          <cell r="N196">
            <v>0</v>
          </cell>
          <cell r="O196">
            <v>0</v>
          </cell>
          <cell r="Q196">
            <v>0</v>
          </cell>
          <cell r="R196">
            <v>0</v>
          </cell>
        </row>
        <row r="197">
          <cell r="E197">
            <v>80</v>
          </cell>
          <cell r="I197">
            <v>13.2</v>
          </cell>
          <cell r="M197">
            <v>22.175999999999995</v>
          </cell>
          <cell r="N197">
            <v>0</v>
          </cell>
          <cell r="O197">
            <v>0</v>
          </cell>
          <cell r="Q197">
            <v>0</v>
          </cell>
          <cell r="R197">
            <v>0</v>
          </cell>
        </row>
        <row r="198">
          <cell r="E198">
            <v>80</v>
          </cell>
          <cell r="I198">
            <v>5.4</v>
          </cell>
          <cell r="M198">
            <v>19.131428571428572</v>
          </cell>
          <cell r="N198">
            <v>0</v>
          </cell>
          <cell r="O198">
            <v>0</v>
          </cell>
          <cell r="Q198">
            <v>0</v>
          </cell>
          <cell r="R198">
            <v>0</v>
          </cell>
        </row>
        <row r="201">
          <cell r="E201">
            <v>90</v>
          </cell>
          <cell r="I201">
            <v>51.236000000000004</v>
          </cell>
          <cell r="M201">
            <v>240.07725714285715</v>
          </cell>
          <cell r="N201">
            <v>0</v>
          </cell>
          <cell r="O201">
            <v>0</v>
          </cell>
          <cell r="Q201">
            <v>0</v>
          </cell>
          <cell r="R201">
            <v>0</v>
          </cell>
        </row>
        <row r="202">
          <cell r="E202">
            <v>90</v>
          </cell>
          <cell r="I202">
            <v>248.81</v>
          </cell>
          <cell r="M202">
            <v>970.35899999999992</v>
          </cell>
          <cell r="N202">
            <v>0</v>
          </cell>
          <cell r="O202">
            <v>0</v>
          </cell>
          <cell r="Q202">
            <v>0</v>
          </cell>
          <cell r="R202">
            <v>0</v>
          </cell>
        </row>
        <row r="203">
          <cell r="E203">
            <v>90</v>
          </cell>
          <cell r="I203">
            <v>299.15600000000001</v>
          </cell>
          <cell r="M203">
            <v>1166.7084</v>
          </cell>
          <cell r="N203">
            <v>0</v>
          </cell>
          <cell r="O203">
            <v>0</v>
          </cell>
          <cell r="Q203">
            <v>0</v>
          </cell>
          <cell r="R203">
            <v>0</v>
          </cell>
        </row>
        <row r="204">
          <cell r="E204">
            <v>90</v>
          </cell>
          <cell r="I204">
            <v>1291.7180000000001</v>
          </cell>
          <cell r="M204">
            <v>223.89778666666669</v>
          </cell>
          <cell r="N204">
            <v>0</v>
          </cell>
          <cell r="O204">
            <v>0</v>
          </cell>
          <cell r="Q204">
            <v>0</v>
          </cell>
          <cell r="R204">
            <v>0</v>
          </cell>
        </row>
        <row r="205">
          <cell r="E205">
            <v>90</v>
          </cell>
          <cell r="I205">
            <v>36.200000000000003</v>
          </cell>
          <cell r="M205">
            <v>60.816000000000003</v>
          </cell>
          <cell r="N205">
            <v>0</v>
          </cell>
          <cell r="O205">
            <v>0</v>
          </cell>
          <cell r="Q205">
            <v>0</v>
          </cell>
          <cell r="R205">
            <v>0</v>
          </cell>
        </row>
        <row r="206">
          <cell r="E206">
            <v>90</v>
          </cell>
          <cell r="I206">
            <v>191.6</v>
          </cell>
          <cell r="M206">
            <v>284.66285714285715</v>
          </cell>
          <cell r="N206">
            <v>0</v>
          </cell>
          <cell r="O206">
            <v>0</v>
          </cell>
          <cell r="Q206">
            <v>0</v>
          </cell>
          <cell r="R206">
            <v>0</v>
          </cell>
        </row>
        <row r="207">
          <cell r="E207">
            <v>90</v>
          </cell>
          <cell r="I207">
            <v>168.8</v>
          </cell>
          <cell r="M207">
            <v>94.528000000000006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</row>
        <row r="208">
          <cell r="E208">
            <v>90</v>
          </cell>
          <cell r="I208">
            <v>36.6</v>
          </cell>
          <cell r="M208">
            <v>20.495999999999999</v>
          </cell>
          <cell r="N208">
            <v>0</v>
          </cell>
          <cell r="O208">
            <v>0</v>
          </cell>
          <cell r="Q208">
            <v>0</v>
          </cell>
          <cell r="R208">
            <v>0</v>
          </cell>
        </row>
        <row r="209">
          <cell r="E209">
            <v>90</v>
          </cell>
          <cell r="I209">
            <v>100.45</v>
          </cell>
          <cell r="M209">
            <v>67.502399999999994</v>
          </cell>
          <cell r="N209">
            <v>0</v>
          </cell>
          <cell r="O209">
            <v>0</v>
          </cell>
          <cell r="Q209">
            <v>0</v>
          </cell>
          <cell r="R209">
            <v>0</v>
          </cell>
        </row>
        <row r="210">
          <cell r="E210">
            <v>90</v>
          </cell>
          <cell r="I210">
            <v>166.65200000000002</v>
          </cell>
          <cell r="M210">
            <v>139.98768000000001</v>
          </cell>
          <cell r="N210">
            <v>0</v>
          </cell>
          <cell r="O210">
            <v>0</v>
          </cell>
          <cell r="Q210">
            <v>0</v>
          </cell>
          <cell r="R210">
            <v>0</v>
          </cell>
        </row>
        <row r="211">
          <cell r="E211">
            <v>90</v>
          </cell>
          <cell r="I211">
            <v>91.2</v>
          </cell>
          <cell r="M211">
            <v>69.643636363636361</v>
          </cell>
          <cell r="N211">
            <v>0</v>
          </cell>
          <cell r="O211">
            <v>0</v>
          </cell>
          <cell r="Q211">
            <v>0</v>
          </cell>
          <cell r="R211">
            <v>0</v>
          </cell>
        </row>
        <row r="212">
          <cell r="E212">
            <v>90</v>
          </cell>
          <cell r="I212">
            <v>8.1999999999999993</v>
          </cell>
          <cell r="M212">
            <v>16.207058823529408</v>
          </cell>
          <cell r="N212">
            <v>0</v>
          </cell>
          <cell r="O212">
            <v>0</v>
          </cell>
          <cell r="Q212">
            <v>0</v>
          </cell>
          <cell r="R212">
            <v>0</v>
          </cell>
        </row>
        <row r="213">
          <cell r="E213">
            <v>90</v>
          </cell>
          <cell r="I213">
            <v>8.8000000000000007</v>
          </cell>
          <cell r="M213">
            <v>14.784000000000002</v>
          </cell>
          <cell r="N213">
            <v>0</v>
          </cell>
          <cell r="O213">
            <v>0</v>
          </cell>
          <cell r="Q213">
            <v>0</v>
          </cell>
          <cell r="R213">
            <v>0</v>
          </cell>
        </row>
        <row r="214">
          <cell r="E214">
            <v>90</v>
          </cell>
          <cell r="I214">
            <v>3.6</v>
          </cell>
          <cell r="M214">
            <v>12.754285714285714</v>
          </cell>
          <cell r="N214">
            <v>0</v>
          </cell>
          <cell r="O214">
            <v>0</v>
          </cell>
          <cell r="Q214">
            <v>0</v>
          </cell>
          <cell r="R214">
            <v>0</v>
          </cell>
        </row>
        <row r="218">
          <cell r="E218">
            <v>100</v>
          </cell>
          <cell r="I218">
            <v>1</v>
          </cell>
          <cell r="M218">
            <v>88.2</v>
          </cell>
          <cell r="N218">
            <v>0</v>
          </cell>
          <cell r="O218">
            <v>0</v>
          </cell>
          <cell r="Q218">
            <v>0</v>
          </cell>
          <cell r="R218">
            <v>0</v>
          </cell>
        </row>
        <row r="221">
          <cell r="E221">
            <v>100</v>
          </cell>
          <cell r="I221">
            <v>162.13999999999999</v>
          </cell>
          <cell r="M221">
            <v>35.454613333333334</v>
          </cell>
          <cell r="N221">
            <v>0</v>
          </cell>
          <cell r="O221">
            <v>0</v>
          </cell>
          <cell r="Q221">
            <v>0</v>
          </cell>
          <cell r="R221">
            <v>0</v>
          </cell>
        </row>
        <row r="222">
          <cell r="E222">
            <v>100</v>
          </cell>
          <cell r="I222">
            <v>1</v>
          </cell>
          <cell r="M222">
            <v>150</v>
          </cell>
          <cell r="N222">
            <v>0</v>
          </cell>
          <cell r="O222">
            <v>0</v>
          </cell>
          <cell r="Q222">
            <v>0</v>
          </cell>
          <cell r="R222">
            <v>0</v>
          </cell>
        </row>
        <row r="223">
          <cell r="E223">
            <v>100</v>
          </cell>
          <cell r="I223">
            <v>1</v>
          </cell>
          <cell r="M223">
            <v>16.8</v>
          </cell>
          <cell r="N223">
            <v>0</v>
          </cell>
          <cell r="O223">
            <v>0</v>
          </cell>
          <cell r="Q223">
            <v>0</v>
          </cell>
          <cell r="R223">
            <v>0</v>
          </cell>
        </row>
        <row r="224">
          <cell r="E224">
            <v>100</v>
          </cell>
          <cell r="I224">
            <v>1</v>
          </cell>
          <cell r="M224">
            <v>20.16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</row>
        <row r="225">
          <cell r="E225">
            <v>100</v>
          </cell>
          <cell r="I225">
            <v>0.9</v>
          </cell>
          <cell r="M225">
            <v>95.333333333333343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</row>
        <row r="229">
          <cell r="E229">
            <v>100</v>
          </cell>
          <cell r="I229">
            <v>19.68</v>
          </cell>
          <cell r="M229">
            <v>20.073599999999999</v>
          </cell>
          <cell r="N229">
            <v>0</v>
          </cell>
          <cell r="O229">
            <v>0</v>
          </cell>
          <cell r="Q229">
            <v>0</v>
          </cell>
          <cell r="R229">
            <v>0</v>
          </cell>
        </row>
        <row r="231">
          <cell r="E231">
            <v>100</v>
          </cell>
          <cell r="I231">
            <v>33.92</v>
          </cell>
          <cell r="M231">
            <v>86.496000000000009</v>
          </cell>
          <cell r="N231">
            <v>0</v>
          </cell>
          <cell r="O231">
            <v>0</v>
          </cell>
          <cell r="Q231">
            <v>0</v>
          </cell>
          <cell r="R231">
            <v>0</v>
          </cell>
        </row>
        <row r="233">
          <cell r="E233">
            <v>100</v>
          </cell>
          <cell r="I233">
            <v>13.78</v>
          </cell>
          <cell r="M233">
            <v>28.019333333333329</v>
          </cell>
          <cell r="N233">
            <v>0</v>
          </cell>
          <cell r="O233">
            <v>0</v>
          </cell>
          <cell r="Q233">
            <v>0</v>
          </cell>
          <cell r="R233">
            <v>0</v>
          </cell>
        </row>
        <row r="234">
          <cell r="E234">
            <v>100</v>
          </cell>
          <cell r="I234">
            <v>813.24</v>
          </cell>
          <cell r="M234">
            <v>42.695099999999996</v>
          </cell>
          <cell r="N234">
            <v>0</v>
          </cell>
          <cell r="O234">
            <v>0</v>
          </cell>
          <cell r="Q234">
            <v>0</v>
          </cell>
          <cell r="R234">
            <v>0</v>
          </cell>
        </row>
        <row r="235">
          <cell r="E235">
            <v>100</v>
          </cell>
          <cell r="I235">
            <v>20.41</v>
          </cell>
          <cell r="M235">
            <v>17.144399999999997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</row>
        <row r="236">
          <cell r="E236">
            <v>100</v>
          </cell>
          <cell r="I236">
            <v>2.7</v>
          </cell>
          <cell r="M236">
            <v>9.072000000000001</v>
          </cell>
          <cell r="N236">
            <v>0</v>
          </cell>
          <cell r="O236">
            <v>0</v>
          </cell>
          <cell r="Q236">
            <v>0</v>
          </cell>
          <cell r="R236">
            <v>0</v>
          </cell>
        </row>
        <row r="238">
          <cell r="E238">
            <v>100</v>
          </cell>
          <cell r="I238">
            <v>16.55</v>
          </cell>
          <cell r="M238">
            <v>33.762</v>
          </cell>
          <cell r="N238">
            <v>0</v>
          </cell>
          <cell r="O238">
            <v>0</v>
          </cell>
          <cell r="Q238">
            <v>0</v>
          </cell>
          <cell r="R238">
            <v>0</v>
          </cell>
        </row>
        <row r="239">
          <cell r="E239">
            <v>100</v>
          </cell>
          <cell r="I239">
            <v>3639.81</v>
          </cell>
          <cell r="M239">
            <v>191.090025</v>
          </cell>
          <cell r="N239">
            <v>0</v>
          </cell>
          <cell r="O239">
            <v>0</v>
          </cell>
          <cell r="Q239">
            <v>0</v>
          </cell>
          <cell r="R239">
            <v>0</v>
          </cell>
        </row>
        <row r="240">
          <cell r="E240">
            <v>100</v>
          </cell>
          <cell r="I240">
            <v>82.75</v>
          </cell>
          <cell r="M240">
            <v>173.13846153846151</v>
          </cell>
          <cell r="N240">
            <v>0</v>
          </cell>
          <cell r="O240">
            <v>0</v>
          </cell>
          <cell r="Q240">
            <v>0</v>
          </cell>
          <cell r="R240">
            <v>0</v>
          </cell>
        </row>
        <row r="241">
          <cell r="E241">
            <v>100</v>
          </cell>
          <cell r="I241">
            <v>48</v>
          </cell>
          <cell r="M241">
            <v>21.221052631578946</v>
          </cell>
          <cell r="N241">
            <v>0</v>
          </cell>
          <cell r="O241">
            <v>0</v>
          </cell>
          <cell r="Q241">
            <v>0</v>
          </cell>
          <cell r="R241">
            <v>0</v>
          </cell>
        </row>
        <row r="243">
          <cell r="E243">
            <v>100</v>
          </cell>
          <cell r="I243">
            <v>16.97</v>
          </cell>
          <cell r="M243">
            <v>60.073799999999991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</row>
        <row r="244">
          <cell r="E244">
            <v>100</v>
          </cell>
          <cell r="I244">
            <v>790.32</v>
          </cell>
          <cell r="M244">
            <v>41.491800000000005</v>
          </cell>
          <cell r="N244">
            <v>0</v>
          </cell>
          <cell r="O244">
            <v>0</v>
          </cell>
          <cell r="Q244">
            <v>0</v>
          </cell>
          <cell r="R244">
            <v>0</v>
          </cell>
        </row>
        <row r="245">
          <cell r="E245">
            <v>100</v>
          </cell>
          <cell r="I245">
            <v>1.4</v>
          </cell>
          <cell r="M245">
            <v>3.92</v>
          </cell>
          <cell r="N245">
            <v>0</v>
          </cell>
          <cell r="O245">
            <v>0</v>
          </cell>
          <cell r="Q245">
            <v>0</v>
          </cell>
          <cell r="R245">
            <v>0</v>
          </cell>
        </row>
        <row r="246">
          <cell r="E246">
            <v>100</v>
          </cell>
          <cell r="I246">
            <v>74.66</v>
          </cell>
          <cell r="M246">
            <v>21.23662222222222</v>
          </cell>
          <cell r="N246">
            <v>0</v>
          </cell>
          <cell r="O246">
            <v>0</v>
          </cell>
          <cell r="Q246">
            <v>0</v>
          </cell>
          <cell r="R246">
            <v>0</v>
          </cell>
        </row>
        <row r="247">
          <cell r="E247">
            <v>100</v>
          </cell>
          <cell r="I247">
            <v>9.36</v>
          </cell>
          <cell r="M247">
            <v>2.8590545454545455</v>
          </cell>
          <cell r="N247">
            <v>0</v>
          </cell>
          <cell r="O247">
            <v>0</v>
          </cell>
          <cell r="Q247">
            <v>0</v>
          </cell>
          <cell r="R247">
            <v>0</v>
          </cell>
        </row>
        <row r="248">
          <cell r="E248">
            <v>100</v>
          </cell>
          <cell r="I248">
            <v>88.64</v>
          </cell>
          <cell r="M248">
            <v>24.819200000000002</v>
          </cell>
          <cell r="N248">
            <v>0</v>
          </cell>
          <cell r="O248">
            <v>0</v>
          </cell>
          <cell r="Q248">
            <v>0</v>
          </cell>
          <cell r="R248">
            <v>0</v>
          </cell>
        </row>
        <row r="249">
          <cell r="E249">
            <v>100</v>
          </cell>
          <cell r="I249">
            <v>12.41</v>
          </cell>
          <cell r="M249">
            <v>31.645499999999998</v>
          </cell>
          <cell r="N249">
            <v>0</v>
          </cell>
          <cell r="O249">
            <v>0</v>
          </cell>
          <cell r="Q249">
            <v>0</v>
          </cell>
          <cell r="R249">
            <v>0</v>
          </cell>
        </row>
        <row r="250">
          <cell r="E250">
            <v>100</v>
          </cell>
          <cell r="I250">
            <v>43.74</v>
          </cell>
          <cell r="M250">
            <v>73.483200000000011</v>
          </cell>
          <cell r="N250">
            <v>0</v>
          </cell>
          <cell r="O250">
            <v>0</v>
          </cell>
          <cell r="Q250">
            <v>0</v>
          </cell>
          <cell r="R250">
            <v>0</v>
          </cell>
        </row>
        <row r="252">
          <cell r="E252">
            <v>100</v>
          </cell>
          <cell r="I252">
            <v>24.92</v>
          </cell>
          <cell r="M252">
            <v>68.625846153846155</v>
          </cell>
          <cell r="N252">
            <v>0</v>
          </cell>
          <cell r="O252">
            <v>0</v>
          </cell>
          <cell r="Q252">
            <v>0</v>
          </cell>
          <cell r="R252">
            <v>0</v>
          </cell>
        </row>
        <row r="253">
          <cell r="E253">
            <v>100</v>
          </cell>
          <cell r="I253">
            <v>2374.52</v>
          </cell>
          <cell r="M253">
            <v>124.6623</v>
          </cell>
          <cell r="N253">
            <v>0</v>
          </cell>
          <cell r="O253">
            <v>0</v>
          </cell>
          <cell r="Q253">
            <v>0</v>
          </cell>
          <cell r="R253">
            <v>0</v>
          </cell>
        </row>
        <row r="254">
          <cell r="E254">
            <v>100</v>
          </cell>
          <cell r="I254">
            <v>162.13999999999999</v>
          </cell>
          <cell r="M254">
            <v>551.27599999999995</v>
          </cell>
          <cell r="N254">
            <v>0</v>
          </cell>
          <cell r="O254">
            <v>0</v>
          </cell>
          <cell r="Q254">
            <v>0</v>
          </cell>
          <cell r="R254">
            <v>0</v>
          </cell>
        </row>
        <row r="256">
          <cell r="E256">
            <v>100</v>
          </cell>
          <cell r="I256">
            <v>33.18</v>
          </cell>
          <cell r="M256">
            <v>111.232</v>
          </cell>
          <cell r="N256">
            <v>0</v>
          </cell>
          <cell r="O256">
            <v>0</v>
          </cell>
          <cell r="Q256">
            <v>0</v>
          </cell>
          <cell r="R256">
            <v>0</v>
          </cell>
        </row>
        <row r="257">
          <cell r="E257">
            <v>100</v>
          </cell>
          <cell r="I257">
            <v>4111.53</v>
          </cell>
          <cell r="M257">
            <v>215.85532499999999</v>
          </cell>
          <cell r="N257">
            <v>0</v>
          </cell>
          <cell r="O257">
            <v>0</v>
          </cell>
          <cell r="Q257">
            <v>0</v>
          </cell>
          <cell r="R257">
            <v>0</v>
          </cell>
        </row>
        <row r="258">
          <cell r="E258">
            <v>100</v>
          </cell>
          <cell r="I258">
            <v>178.6</v>
          </cell>
          <cell r="M258">
            <v>800.12799999999993</v>
          </cell>
          <cell r="N258">
            <v>0</v>
          </cell>
          <cell r="O258">
            <v>0</v>
          </cell>
          <cell r="Q258">
            <v>0</v>
          </cell>
          <cell r="R258">
            <v>0</v>
          </cell>
        </row>
        <row r="260">
          <cell r="E260">
            <v>100</v>
          </cell>
          <cell r="I260">
            <v>0.84</v>
          </cell>
          <cell r="M260">
            <v>3.6075789473684208</v>
          </cell>
          <cell r="N260">
            <v>0</v>
          </cell>
          <cell r="O260">
            <v>0</v>
          </cell>
          <cell r="Q260">
            <v>0</v>
          </cell>
          <cell r="R260">
            <v>0</v>
          </cell>
        </row>
        <row r="261">
          <cell r="E261">
            <v>100</v>
          </cell>
          <cell r="I261">
            <v>85.63</v>
          </cell>
          <cell r="M261">
            <v>4.4955749999999988</v>
          </cell>
          <cell r="N261">
            <v>0</v>
          </cell>
          <cell r="O261">
            <v>0</v>
          </cell>
          <cell r="Q261">
            <v>0</v>
          </cell>
          <cell r="R261">
            <v>0</v>
          </cell>
        </row>
        <row r="262">
          <cell r="E262">
            <v>100</v>
          </cell>
          <cell r="I262">
            <v>8.39</v>
          </cell>
          <cell r="M262">
            <v>21.684923076923077</v>
          </cell>
          <cell r="N262">
            <v>0</v>
          </cell>
          <cell r="O262">
            <v>0</v>
          </cell>
          <cell r="Q262">
            <v>0</v>
          </cell>
          <cell r="R262">
            <v>0</v>
          </cell>
        </row>
        <row r="264">
          <cell r="E264">
            <v>100</v>
          </cell>
          <cell r="I264">
            <v>1.34</v>
          </cell>
          <cell r="M264">
            <v>5.7549473684210533</v>
          </cell>
          <cell r="N264">
            <v>0</v>
          </cell>
          <cell r="O264">
            <v>0</v>
          </cell>
          <cell r="Q264">
            <v>0</v>
          </cell>
          <cell r="R264">
            <v>0</v>
          </cell>
        </row>
        <row r="265">
          <cell r="E265">
            <v>100</v>
          </cell>
          <cell r="I265">
            <v>525.21</v>
          </cell>
          <cell r="M265">
            <v>27.573525</v>
          </cell>
          <cell r="N265">
            <v>0</v>
          </cell>
          <cell r="O265">
            <v>0</v>
          </cell>
          <cell r="Q265">
            <v>0</v>
          </cell>
          <cell r="R265">
            <v>0</v>
          </cell>
        </row>
        <row r="266">
          <cell r="E266">
            <v>100</v>
          </cell>
          <cell r="I266">
            <v>8.64</v>
          </cell>
          <cell r="M266">
            <v>24.192</v>
          </cell>
          <cell r="N266">
            <v>0</v>
          </cell>
          <cell r="O266">
            <v>0</v>
          </cell>
          <cell r="Q266">
            <v>0</v>
          </cell>
          <cell r="R266">
            <v>0</v>
          </cell>
        </row>
        <row r="267">
          <cell r="E267">
            <v>100</v>
          </cell>
          <cell r="I267">
            <v>2.16</v>
          </cell>
          <cell r="M267">
            <v>2.9243076923076923</v>
          </cell>
          <cell r="N267">
            <v>0</v>
          </cell>
          <cell r="O267">
            <v>0</v>
          </cell>
          <cell r="Q267">
            <v>0</v>
          </cell>
          <cell r="R267">
            <v>0</v>
          </cell>
        </row>
        <row r="268">
          <cell r="E268">
            <v>100</v>
          </cell>
          <cell r="I268">
            <v>48</v>
          </cell>
          <cell r="M268">
            <v>57.599999999999994</v>
          </cell>
          <cell r="N268">
            <v>0</v>
          </cell>
          <cell r="O268">
            <v>0</v>
          </cell>
          <cell r="Q268">
            <v>0</v>
          </cell>
          <cell r="R268">
            <v>0</v>
          </cell>
        </row>
        <row r="269">
          <cell r="E269">
            <v>100</v>
          </cell>
          <cell r="I269">
            <v>60</v>
          </cell>
          <cell r="M269">
            <v>45.818181818181813</v>
          </cell>
          <cell r="N269">
            <v>0</v>
          </cell>
          <cell r="O269">
            <v>0</v>
          </cell>
          <cell r="Q269">
            <v>0</v>
          </cell>
          <cell r="R269">
            <v>0</v>
          </cell>
        </row>
        <row r="270">
          <cell r="E270">
            <v>100</v>
          </cell>
          <cell r="I270">
            <v>2.16</v>
          </cell>
          <cell r="M270">
            <v>3.6288000000000005</v>
          </cell>
          <cell r="N270">
            <v>0</v>
          </cell>
          <cell r="O270">
            <v>0</v>
          </cell>
          <cell r="Q270">
            <v>0</v>
          </cell>
          <cell r="R270">
            <v>0</v>
          </cell>
        </row>
        <row r="275">
          <cell r="E275">
            <v>110</v>
          </cell>
          <cell r="I275">
            <v>153.6</v>
          </cell>
          <cell r="M275">
            <v>34.745379310344831</v>
          </cell>
          <cell r="N275">
            <v>0</v>
          </cell>
          <cell r="O275">
            <v>0</v>
          </cell>
          <cell r="Q275">
            <v>0</v>
          </cell>
          <cell r="R275">
            <v>0</v>
          </cell>
        </row>
        <row r="278">
          <cell r="E278">
            <v>110</v>
          </cell>
          <cell r="I278">
            <v>384</v>
          </cell>
          <cell r="M278">
            <v>196.608</v>
          </cell>
          <cell r="N278">
            <v>0</v>
          </cell>
          <cell r="O278">
            <v>0</v>
          </cell>
          <cell r="Q278">
            <v>0</v>
          </cell>
          <cell r="R278">
            <v>0</v>
          </cell>
        </row>
        <row r="279">
          <cell r="E279">
            <v>110</v>
          </cell>
          <cell r="I279">
            <v>230.4</v>
          </cell>
          <cell r="M279">
            <v>1105.92</v>
          </cell>
          <cell r="N279">
            <v>0</v>
          </cell>
          <cell r="O279">
            <v>0</v>
          </cell>
          <cell r="Q279">
            <v>0</v>
          </cell>
          <cell r="R279">
            <v>0</v>
          </cell>
        </row>
        <row r="280">
          <cell r="E280">
            <v>110</v>
          </cell>
          <cell r="I280">
            <v>80.64</v>
          </cell>
          <cell r="M280">
            <v>32.256</v>
          </cell>
          <cell r="N280">
            <v>0</v>
          </cell>
          <cell r="O280">
            <v>0</v>
          </cell>
          <cell r="Q280">
            <v>0</v>
          </cell>
          <cell r="R280">
            <v>0</v>
          </cell>
        </row>
        <row r="283">
          <cell r="E283">
            <v>110</v>
          </cell>
          <cell r="I283">
            <v>679.9143307086614</v>
          </cell>
          <cell r="M283">
            <v>3988.8307401574802</v>
          </cell>
          <cell r="N283">
            <v>0</v>
          </cell>
          <cell r="O283">
            <v>0</v>
          </cell>
          <cell r="Q283">
            <v>0</v>
          </cell>
          <cell r="R283">
            <v>0</v>
          </cell>
        </row>
        <row r="284">
          <cell r="E284">
            <v>110</v>
          </cell>
          <cell r="I284">
            <v>679.9143307086614</v>
          </cell>
          <cell r="M284">
            <v>429.10148871391073</v>
          </cell>
          <cell r="N284">
            <v>0</v>
          </cell>
          <cell r="O284">
            <v>0</v>
          </cell>
          <cell r="Q284">
            <v>0</v>
          </cell>
          <cell r="R284">
            <v>0</v>
          </cell>
        </row>
        <row r="285">
          <cell r="E285">
            <v>110</v>
          </cell>
          <cell r="I285">
            <v>326.39999999999998</v>
          </cell>
          <cell r="M285">
            <v>64.884363636363631</v>
          </cell>
          <cell r="N285">
            <v>0</v>
          </cell>
          <cell r="O285">
            <v>0</v>
          </cell>
          <cell r="Q285">
            <v>0</v>
          </cell>
          <cell r="R285">
            <v>0</v>
          </cell>
        </row>
        <row r="286">
          <cell r="E286">
            <v>110</v>
          </cell>
          <cell r="I286">
            <v>326.39999999999998</v>
          </cell>
          <cell r="M286">
            <v>913.92</v>
          </cell>
          <cell r="N286">
            <v>0</v>
          </cell>
          <cell r="O286">
            <v>0</v>
          </cell>
          <cell r="Q286">
            <v>0</v>
          </cell>
          <cell r="R286">
            <v>0</v>
          </cell>
        </row>
        <row r="287">
          <cell r="E287">
            <v>110</v>
          </cell>
          <cell r="I287">
            <v>123.06141732283466</v>
          </cell>
          <cell r="M287">
            <v>100.91036220472444</v>
          </cell>
          <cell r="N287">
            <v>0</v>
          </cell>
          <cell r="O287">
            <v>0</v>
          </cell>
          <cell r="Q287">
            <v>0</v>
          </cell>
          <cell r="R287">
            <v>0</v>
          </cell>
        </row>
        <row r="288">
          <cell r="E288">
            <v>110</v>
          </cell>
          <cell r="I288">
            <v>30.765354330708664</v>
          </cell>
          <cell r="M288">
            <v>16.955128608923886</v>
          </cell>
          <cell r="N288">
            <v>0</v>
          </cell>
          <cell r="O288">
            <v>0</v>
          </cell>
          <cell r="Q288">
            <v>0</v>
          </cell>
          <cell r="R288">
            <v>0</v>
          </cell>
        </row>
        <row r="289">
          <cell r="E289">
            <v>110</v>
          </cell>
          <cell r="I289">
            <v>369.18425196850393</v>
          </cell>
          <cell r="M289">
            <v>2128.9625196850393</v>
          </cell>
          <cell r="N289">
            <v>0</v>
          </cell>
          <cell r="O289">
            <v>0</v>
          </cell>
          <cell r="Q289">
            <v>0</v>
          </cell>
          <cell r="R289">
            <v>0</v>
          </cell>
        </row>
        <row r="290">
          <cell r="E290">
            <v>110</v>
          </cell>
          <cell r="I290">
            <v>107.67874015748032</v>
          </cell>
          <cell r="M290">
            <v>788.208377952756</v>
          </cell>
          <cell r="N290">
            <v>0</v>
          </cell>
          <cell r="O290">
            <v>0</v>
          </cell>
          <cell r="Q290">
            <v>0</v>
          </cell>
          <cell r="R290">
            <v>0</v>
          </cell>
        </row>
        <row r="293">
          <cell r="E293">
            <v>110</v>
          </cell>
          <cell r="I293">
            <v>32</v>
          </cell>
          <cell r="M293">
            <v>16.384</v>
          </cell>
          <cell r="N293">
            <v>0</v>
          </cell>
          <cell r="O293">
            <v>0</v>
          </cell>
          <cell r="Q293">
            <v>0</v>
          </cell>
          <cell r="R293">
            <v>0</v>
          </cell>
        </row>
        <row r="294">
          <cell r="E294">
            <v>110</v>
          </cell>
          <cell r="I294">
            <v>16</v>
          </cell>
          <cell r="M294">
            <v>76.8</v>
          </cell>
          <cell r="N294">
            <v>0</v>
          </cell>
          <cell r="O294">
            <v>0</v>
          </cell>
          <cell r="Q294">
            <v>0</v>
          </cell>
          <cell r="R294">
            <v>0</v>
          </cell>
        </row>
        <row r="295">
          <cell r="E295">
            <v>110</v>
          </cell>
          <cell r="I295">
            <v>46.8</v>
          </cell>
          <cell r="M295">
            <v>274.56</v>
          </cell>
          <cell r="N295">
            <v>0</v>
          </cell>
          <cell r="O295">
            <v>0</v>
          </cell>
          <cell r="Q295">
            <v>0</v>
          </cell>
          <cell r="R295">
            <v>0</v>
          </cell>
        </row>
        <row r="296">
          <cell r="E296">
            <v>110</v>
          </cell>
          <cell r="I296">
            <v>53.8</v>
          </cell>
          <cell r="M296">
            <v>21.52</v>
          </cell>
          <cell r="N296">
            <v>0</v>
          </cell>
          <cell r="O296">
            <v>0</v>
          </cell>
          <cell r="Q296">
            <v>0</v>
          </cell>
          <cell r="R296">
            <v>0</v>
          </cell>
        </row>
        <row r="297">
          <cell r="E297">
            <v>110</v>
          </cell>
          <cell r="I297">
            <v>72</v>
          </cell>
          <cell r="M297">
            <v>14.312727272727273</v>
          </cell>
          <cell r="N297">
            <v>0</v>
          </cell>
          <cell r="O297">
            <v>0</v>
          </cell>
          <cell r="Q297">
            <v>0</v>
          </cell>
          <cell r="R297">
            <v>0</v>
          </cell>
        </row>
        <row r="298">
          <cell r="E298">
            <v>110</v>
          </cell>
          <cell r="I298">
            <v>7.02</v>
          </cell>
          <cell r="M298">
            <v>40.154399999999995</v>
          </cell>
          <cell r="N298">
            <v>0</v>
          </cell>
          <cell r="O298">
            <v>0</v>
          </cell>
          <cell r="Q298">
            <v>0</v>
          </cell>
          <cell r="R298">
            <v>0</v>
          </cell>
        </row>
        <row r="299">
          <cell r="E299">
            <v>110</v>
          </cell>
          <cell r="I299">
            <v>72</v>
          </cell>
          <cell r="M299">
            <v>241.92000000000002</v>
          </cell>
          <cell r="N299">
            <v>0</v>
          </cell>
          <cell r="O299">
            <v>0</v>
          </cell>
          <cell r="Q299">
            <v>0</v>
          </cell>
          <cell r="R299">
            <v>0</v>
          </cell>
        </row>
        <row r="300">
          <cell r="E300">
            <v>110</v>
          </cell>
          <cell r="I300">
            <v>28.83</v>
          </cell>
          <cell r="M300">
            <v>250.40914285714285</v>
          </cell>
          <cell r="N300">
            <v>0</v>
          </cell>
          <cell r="O300">
            <v>0</v>
          </cell>
          <cell r="Q300">
            <v>0</v>
          </cell>
          <cell r="R300">
            <v>0</v>
          </cell>
        </row>
        <row r="301">
          <cell r="E301">
            <v>110</v>
          </cell>
          <cell r="I301">
            <v>3508.4518613607188</v>
          </cell>
          <cell r="M301">
            <v>294.7099563543004</v>
          </cell>
          <cell r="N301">
            <v>0</v>
          </cell>
          <cell r="O301">
            <v>0</v>
          </cell>
          <cell r="Q301">
            <v>0</v>
          </cell>
          <cell r="R301">
            <v>0</v>
          </cell>
        </row>
        <row r="302">
          <cell r="E302">
            <v>110</v>
          </cell>
          <cell r="I302">
            <v>79.939409499358149</v>
          </cell>
          <cell r="M302">
            <v>67.149103979460847</v>
          </cell>
          <cell r="N302">
            <v>0</v>
          </cell>
          <cell r="O302">
            <v>0</v>
          </cell>
          <cell r="Q302">
            <v>0</v>
          </cell>
          <cell r="R302">
            <v>0</v>
          </cell>
        </row>
        <row r="303">
          <cell r="E303">
            <v>110</v>
          </cell>
          <cell r="I303">
            <v>16</v>
          </cell>
          <cell r="M303">
            <v>39.25333333333333</v>
          </cell>
          <cell r="N303">
            <v>0</v>
          </cell>
          <cell r="O303">
            <v>0</v>
          </cell>
          <cell r="Q303">
            <v>0</v>
          </cell>
          <cell r="R303">
            <v>0</v>
          </cell>
        </row>
        <row r="304">
          <cell r="E304">
            <v>110</v>
          </cell>
          <cell r="I304">
            <v>72</v>
          </cell>
          <cell r="M304">
            <v>100.8</v>
          </cell>
          <cell r="N304">
            <v>0</v>
          </cell>
          <cell r="O304">
            <v>0</v>
          </cell>
          <cell r="Q304">
            <v>0</v>
          </cell>
          <cell r="R304">
            <v>0</v>
          </cell>
        </row>
        <row r="305">
          <cell r="E305">
            <v>110</v>
          </cell>
          <cell r="I305">
            <v>4</v>
          </cell>
          <cell r="M305">
            <v>118.85714285714286</v>
          </cell>
          <cell r="N305">
            <v>0</v>
          </cell>
          <cell r="O305">
            <v>0</v>
          </cell>
          <cell r="Q305">
            <v>0</v>
          </cell>
          <cell r="R305">
            <v>0</v>
          </cell>
        </row>
        <row r="308">
          <cell r="E308">
            <v>110</v>
          </cell>
          <cell r="I308">
            <v>374.04271937032388</v>
          </cell>
          <cell r="M308">
            <v>102.86174782683906</v>
          </cell>
          <cell r="N308">
            <v>0</v>
          </cell>
          <cell r="O308">
            <v>0</v>
          </cell>
          <cell r="Q308">
            <v>0</v>
          </cell>
          <cell r="R308">
            <v>0</v>
          </cell>
        </row>
        <row r="309">
          <cell r="E309">
            <v>110</v>
          </cell>
          <cell r="I309">
            <v>39.079090083466667</v>
          </cell>
          <cell r="M309">
            <v>10.746749772953333</v>
          </cell>
          <cell r="N309">
            <v>0</v>
          </cell>
          <cell r="O309">
            <v>0</v>
          </cell>
          <cell r="Q309">
            <v>0</v>
          </cell>
          <cell r="R309">
            <v>0</v>
          </cell>
        </row>
        <row r="312">
          <cell r="E312">
            <v>110</v>
          </cell>
          <cell r="I312">
            <v>24</v>
          </cell>
          <cell r="M312">
            <v>9.6</v>
          </cell>
          <cell r="N312">
            <v>0</v>
          </cell>
          <cell r="O312">
            <v>0</v>
          </cell>
          <cell r="Q312">
            <v>0</v>
          </cell>
          <cell r="R312">
            <v>0</v>
          </cell>
        </row>
        <row r="313">
          <cell r="E313">
            <v>110</v>
          </cell>
          <cell r="I313">
            <v>168</v>
          </cell>
          <cell r="M313">
            <v>108.55384615384617</v>
          </cell>
          <cell r="N313">
            <v>0</v>
          </cell>
          <cell r="O313">
            <v>0</v>
          </cell>
          <cell r="Q313">
            <v>0</v>
          </cell>
          <cell r="R313">
            <v>0</v>
          </cell>
        </row>
        <row r="316">
          <cell r="E316">
            <v>110</v>
          </cell>
          <cell r="I316">
            <v>190.32024391298708</v>
          </cell>
          <cell r="M316">
            <v>7765.0659516498727</v>
          </cell>
          <cell r="N316">
            <v>0</v>
          </cell>
          <cell r="O316">
            <v>0</v>
          </cell>
          <cell r="Q316">
            <v>0</v>
          </cell>
          <cell r="R316">
            <v>0</v>
          </cell>
        </row>
        <row r="319">
          <cell r="E319">
            <v>110</v>
          </cell>
          <cell r="I319">
            <v>4</v>
          </cell>
          <cell r="M319">
            <v>33.066666666666663</v>
          </cell>
          <cell r="N319">
            <v>0</v>
          </cell>
          <cell r="O319">
            <v>0</v>
          </cell>
          <cell r="Q319">
            <v>0</v>
          </cell>
          <cell r="R319">
            <v>0</v>
          </cell>
        </row>
        <row r="322">
          <cell r="E322">
            <v>110</v>
          </cell>
          <cell r="I322">
            <v>2</v>
          </cell>
          <cell r="M322">
            <v>156.1904761904762</v>
          </cell>
          <cell r="N322">
            <v>0</v>
          </cell>
          <cell r="O322">
            <v>0</v>
          </cell>
          <cell r="Q322">
            <v>0</v>
          </cell>
          <cell r="R322">
            <v>0</v>
          </cell>
        </row>
        <row r="323">
          <cell r="E323">
            <v>110</v>
          </cell>
          <cell r="I323">
            <v>1</v>
          </cell>
          <cell r="M323">
            <v>74.545454545454561</v>
          </cell>
          <cell r="N323">
            <v>0</v>
          </cell>
          <cell r="O323">
            <v>0</v>
          </cell>
          <cell r="Q323">
            <v>0</v>
          </cell>
          <cell r="R323">
            <v>0</v>
          </cell>
        </row>
        <row r="324">
          <cell r="E324">
            <v>110</v>
          </cell>
          <cell r="I324">
            <v>1</v>
          </cell>
          <cell r="M324">
            <v>72.888888888888886</v>
          </cell>
          <cell r="N324">
            <v>0</v>
          </cell>
          <cell r="O324">
            <v>0</v>
          </cell>
          <cell r="Q324">
            <v>0</v>
          </cell>
          <cell r="R324">
            <v>0</v>
          </cell>
        </row>
        <row r="325">
          <cell r="E325">
            <v>110</v>
          </cell>
          <cell r="I325">
            <v>2</v>
          </cell>
          <cell r="M325">
            <v>4.8</v>
          </cell>
          <cell r="N325">
            <v>0</v>
          </cell>
          <cell r="O325">
            <v>0</v>
          </cell>
          <cell r="Q325">
            <v>0</v>
          </cell>
          <cell r="R325">
            <v>0</v>
          </cell>
        </row>
        <row r="326">
          <cell r="E326">
            <v>110</v>
          </cell>
          <cell r="I326">
            <v>3</v>
          </cell>
          <cell r="M326">
            <v>6.3</v>
          </cell>
          <cell r="N326">
            <v>0</v>
          </cell>
          <cell r="O326">
            <v>0</v>
          </cell>
          <cell r="Q326">
            <v>0</v>
          </cell>
          <cell r="R326">
            <v>0</v>
          </cell>
        </row>
        <row r="327">
          <cell r="E327">
            <v>110</v>
          </cell>
          <cell r="I327">
            <v>1</v>
          </cell>
          <cell r="M327">
            <v>2.1</v>
          </cell>
          <cell r="N327">
            <v>0</v>
          </cell>
          <cell r="O327">
            <v>0</v>
          </cell>
          <cell r="Q327">
            <v>0</v>
          </cell>
          <cell r="R327">
            <v>0</v>
          </cell>
        </row>
        <row r="328">
          <cell r="E328">
            <v>110</v>
          </cell>
          <cell r="I328">
            <v>2</v>
          </cell>
          <cell r="M328">
            <v>10.5</v>
          </cell>
          <cell r="N328">
            <v>0</v>
          </cell>
          <cell r="O328">
            <v>0</v>
          </cell>
          <cell r="Q328">
            <v>0</v>
          </cell>
          <cell r="R328">
            <v>0</v>
          </cell>
        </row>
        <row r="329">
          <cell r="E329">
            <v>110</v>
          </cell>
          <cell r="I329">
            <v>3</v>
          </cell>
          <cell r="M329">
            <v>14.399999999999999</v>
          </cell>
          <cell r="N329">
            <v>0</v>
          </cell>
          <cell r="O329">
            <v>0</v>
          </cell>
          <cell r="Q329">
            <v>0</v>
          </cell>
          <cell r="R329">
            <v>0</v>
          </cell>
        </row>
        <row r="330">
          <cell r="E330">
            <v>110</v>
          </cell>
          <cell r="I330">
            <v>1</v>
          </cell>
          <cell r="M330">
            <v>4.2</v>
          </cell>
          <cell r="N330">
            <v>0</v>
          </cell>
          <cell r="O330">
            <v>0</v>
          </cell>
          <cell r="Q330">
            <v>0</v>
          </cell>
          <cell r="R330">
            <v>0</v>
          </cell>
        </row>
        <row r="331">
          <cell r="E331">
            <v>110</v>
          </cell>
          <cell r="I331">
            <v>6</v>
          </cell>
          <cell r="M331">
            <v>99.2</v>
          </cell>
          <cell r="N331">
            <v>0</v>
          </cell>
          <cell r="O331">
            <v>0</v>
          </cell>
          <cell r="Q331">
            <v>0</v>
          </cell>
          <cell r="R331">
            <v>0</v>
          </cell>
        </row>
        <row r="332">
          <cell r="E332">
            <v>110</v>
          </cell>
          <cell r="I332">
            <v>8</v>
          </cell>
          <cell r="M332">
            <v>110.22222222222223</v>
          </cell>
          <cell r="N332">
            <v>0</v>
          </cell>
          <cell r="O332">
            <v>0</v>
          </cell>
          <cell r="Q332">
            <v>0</v>
          </cell>
          <cell r="R332">
            <v>0</v>
          </cell>
        </row>
        <row r="333">
          <cell r="E333">
            <v>110</v>
          </cell>
          <cell r="I333">
            <v>4</v>
          </cell>
          <cell r="M333">
            <v>49.6</v>
          </cell>
          <cell r="N333">
            <v>0</v>
          </cell>
          <cell r="O333">
            <v>0</v>
          </cell>
          <cell r="Q333">
            <v>0</v>
          </cell>
          <cell r="R333">
            <v>0</v>
          </cell>
        </row>
        <row r="334">
          <cell r="E334">
            <v>110</v>
          </cell>
          <cell r="I334">
            <v>1</v>
          </cell>
          <cell r="M334">
            <v>11.272727272727273</v>
          </cell>
          <cell r="N334">
            <v>0</v>
          </cell>
          <cell r="O334">
            <v>0</v>
          </cell>
          <cell r="Q334">
            <v>0</v>
          </cell>
          <cell r="R334">
            <v>0</v>
          </cell>
        </row>
        <row r="335">
          <cell r="E335">
            <v>110</v>
          </cell>
          <cell r="I335">
            <v>1</v>
          </cell>
          <cell r="M335">
            <v>8.8571428571428577</v>
          </cell>
          <cell r="N335">
            <v>0</v>
          </cell>
          <cell r="O335">
            <v>0</v>
          </cell>
          <cell r="Q335">
            <v>0</v>
          </cell>
          <cell r="R335">
            <v>0</v>
          </cell>
        </row>
        <row r="336">
          <cell r="E336">
            <v>110</v>
          </cell>
          <cell r="I336">
            <v>1</v>
          </cell>
          <cell r="M336">
            <v>13.777777777777779</v>
          </cell>
          <cell r="N336">
            <v>0</v>
          </cell>
          <cell r="O336">
            <v>0</v>
          </cell>
          <cell r="Q336">
            <v>0</v>
          </cell>
          <cell r="R336">
            <v>0</v>
          </cell>
        </row>
        <row r="337">
          <cell r="E337">
            <v>110</v>
          </cell>
          <cell r="I337">
            <v>1</v>
          </cell>
          <cell r="M337">
            <v>13.777777777777779</v>
          </cell>
          <cell r="N337">
            <v>0</v>
          </cell>
          <cell r="O337">
            <v>0</v>
          </cell>
          <cell r="Q337">
            <v>0</v>
          </cell>
          <cell r="R337">
            <v>0</v>
          </cell>
        </row>
        <row r="341">
          <cell r="E341">
            <v>110</v>
          </cell>
          <cell r="I341">
            <v>236.8</v>
          </cell>
          <cell r="M341">
            <v>53.565793103448286</v>
          </cell>
          <cell r="N341">
            <v>0</v>
          </cell>
          <cell r="O341">
            <v>0</v>
          </cell>
          <cell r="Q341">
            <v>0</v>
          </cell>
          <cell r="R341">
            <v>0</v>
          </cell>
        </row>
        <row r="342">
          <cell r="E342">
            <v>110</v>
          </cell>
        </row>
        <row r="344">
          <cell r="E344">
            <v>110</v>
          </cell>
          <cell r="I344">
            <v>592</v>
          </cell>
          <cell r="M344">
            <v>210.48888888888888</v>
          </cell>
          <cell r="N344">
            <v>0</v>
          </cell>
          <cell r="O344">
            <v>0</v>
          </cell>
          <cell r="Q344">
            <v>0</v>
          </cell>
          <cell r="R344">
            <v>0</v>
          </cell>
        </row>
        <row r="345">
          <cell r="E345">
            <v>110</v>
          </cell>
          <cell r="I345">
            <v>592</v>
          </cell>
          <cell r="M345">
            <v>303.10399999999998</v>
          </cell>
          <cell r="N345">
            <v>0</v>
          </cell>
          <cell r="O345">
            <v>0</v>
          </cell>
          <cell r="Q345">
            <v>0</v>
          </cell>
          <cell r="R345">
            <v>0</v>
          </cell>
        </row>
        <row r="346">
          <cell r="E346">
            <v>110</v>
          </cell>
          <cell r="I346">
            <v>710.4</v>
          </cell>
          <cell r="M346">
            <v>4404.4799999999996</v>
          </cell>
          <cell r="N346">
            <v>0</v>
          </cell>
          <cell r="O346">
            <v>0</v>
          </cell>
          <cell r="Q346">
            <v>0</v>
          </cell>
          <cell r="R346">
            <v>0</v>
          </cell>
        </row>
        <row r="347">
          <cell r="E347">
            <v>110</v>
          </cell>
          <cell r="I347">
            <v>710.4</v>
          </cell>
          <cell r="M347">
            <v>3409.9199999999996</v>
          </cell>
          <cell r="N347">
            <v>0</v>
          </cell>
          <cell r="O347">
            <v>0</v>
          </cell>
          <cell r="Q347">
            <v>0</v>
          </cell>
          <cell r="R347">
            <v>0</v>
          </cell>
        </row>
        <row r="348">
          <cell r="E348">
            <v>110</v>
          </cell>
          <cell r="I348">
            <v>383.61599999999999</v>
          </cell>
          <cell r="M348">
            <v>153.44640000000001</v>
          </cell>
          <cell r="N348">
            <v>0</v>
          </cell>
          <cell r="O348">
            <v>0</v>
          </cell>
          <cell r="Q348">
            <v>0</v>
          </cell>
          <cell r="R348">
            <v>0</v>
          </cell>
        </row>
        <row r="351">
          <cell r="E351">
            <v>110</v>
          </cell>
          <cell r="I351">
            <v>784.99199999999996</v>
          </cell>
          <cell r="M351">
            <v>4605.2864</v>
          </cell>
          <cell r="N351">
            <v>0</v>
          </cell>
          <cell r="O351">
            <v>0</v>
          </cell>
          <cell r="Q351">
            <v>0</v>
          </cell>
          <cell r="R351">
            <v>0</v>
          </cell>
        </row>
        <row r="352">
          <cell r="E352">
            <v>110</v>
          </cell>
          <cell r="I352">
            <v>784.99199999999996</v>
          </cell>
          <cell r="M352">
            <v>495.41717333333338</v>
          </cell>
          <cell r="N352">
            <v>0</v>
          </cell>
          <cell r="O352">
            <v>0</v>
          </cell>
          <cell r="Q352">
            <v>0</v>
          </cell>
          <cell r="R352">
            <v>0</v>
          </cell>
        </row>
        <row r="353">
          <cell r="E353">
            <v>110</v>
          </cell>
          <cell r="I353">
            <v>603.84</v>
          </cell>
          <cell r="M353">
            <v>120.03607272727274</v>
          </cell>
          <cell r="N353">
            <v>0</v>
          </cell>
          <cell r="O353">
            <v>0</v>
          </cell>
          <cell r="Q353">
            <v>0</v>
          </cell>
          <cell r="R353">
            <v>0</v>
          </cell>
        </row>
        <row r="354">
          <cell r="E354">
            <v>110</v>
          </cell>
          <cell r="I354">
            <v>603.84</v>
          </cell>
          <cell r="M354">
            <v>1690.752</v>
          </cell>
          <cell r="N354">
            <v>0</v>
          </cell>
          <cell r="O354">
            <v>0</v>
          </cell>
          <cell r="Q354">
            <v>0</v>
          </cell>
          <cell r="R354">
            <v>0</v>
          </cell>
        </row>
        <row r="355">
          <cell r="E355">
            <v>110</v>
          </cell>
          <cell r="I355">
            <v>142.08000000000001</v>
          </cell>
          <cell r="M355">
            <v>116.50560000000002</v>
          </cell>
          <cell r="N355">
            <v>0</v>
          </cell>
          <cell r="O355">
            <v>0</v>
          </cell>
          <cell r="Q355">
            <v>0</v>
          </cell>
          <cell r="R355">
            <v>0</v>
          </cell>
        </row>
        <row r="356">
          <cell r="E356">
            <v>110</v>
          </cell>
          <cell r="I356">
            <v>35.520000000000003</v>
          </cell>
          <cell r="M356">
            <v>19.575466666666671</v>
          </cell>
          <cell r="N356">
            <v>0</v>
          </cell>
          <cell r="O356">
            <v>0</v>
          </cell>
          <cell r="Q356">
            <v>0</v>
          </cell>
          <cell r="R356">
            <v>0</v>
          </cell>
        </row>
        <row r="357">
          <cell r="E357">
            <v>110</v>
          </cell>
          <cell r="I357">
            <v>426.24</v>
          </cell>
          <cell r="M357">
            <v>2457.9840000000004</v>
          </cell>
          <cell r="N357">
            <v>0</v>
          </cell>
          <cell r="O357">
            <v>0</v>
          </cell>
          <cell r="Q357">
            <v>0</v>
          </cell>
          <cell r="R357">
            <v>0</v>
          </cell>
        </row>
        <row r="360">
          <cell r="E360">
            <v>110</v>
          </cell>
          <cell r="I360">
            <v>124.32</v>
          </cell>
          <cell r="M360">
            <v>910.02239999999995</v>
          </cell>
          <cell r="N360">
            <v>0</v>
          </cell>
          <cell r="O360">
            <v>0</v>
          </cell>
          <cell r="Q360">
            <v>0</v>
          </cell>
          <cell r="R360">
            <v>0</v>
          </cell>
        </row>
        <row r="361">
          <cell r="E361">
            <v>110</v>
          </cell>
          <cell r="I361">
            <v>103.6</v>
          </cell>
          <cell r="M361">
            <v>290.08</v>
          </cell>
          <cell r="N361">
            <v>0</v>
          </cell>
          <cell r="O361">
            <v>0</v>
          </cell>
          <cell r="Q361">
            <v>0</v>
          </cell>
          <cell r="R361">
            <v>0</v>
          </cell>
        </row>
        <row r="364">
          <cell r="E364">
            <v>110</v>
          </cell>
          <cell r="I364">
            <v>107</v>
          </cell>
          <cell r="M364">
            <v>29.425000000000001</v>
          </cell>
          <cell r="N364">
            <v>0</v>
          </cell>
          <cell r="O364">
            <v>0</v>
          </cell>
          <cell r="Q364">
            <v>0</v>
          </cell>
          <cell r="R364">
            <v>0</v>
          </cell>
        </row>
        <row r="365">
          <cell r="E365">
            <v>110</v>
          </cell>
          <cell r="I365">
            <v>11.18</v>
          </cell>
          <cell r="M365">
            <v>2.6954520547945204</v>
          </cell>
          <cell r="N365">
            <v>0</v>
          </cell>
          <cell r="O365">
            <v>0</v>
          </cell>
          <cell r="Q365">
            <v>0</v>
          </cell>
          <cell r="R365">
            <v>0</v>
          </cell>
        </row>
        <row r="368">
          <cell r="E368">
            <v>110</v>
          </cell>
          <cell r="I368">
            <v>296</v>
          </cell>
          <cell r="M368">
            <v>1765.2363636363639</v>
          </cell>
          <cell r="N368">
            <v>0</v>
          </cell>
          <cell r="O368">
            <v>0</v>
          </cell>
          <cell r="Q368">
            <v>0</v>
          </cell>
          <cell r="R368">
            <v>0</v>
          </cell>
        </row>
        <row r="369">
          <cell r="E369">
            <v>110</v>
          </cell>
          <cell r="I369">
            <v>296</v>
          </cell>
          <cell r="M369">
            <v>765.04615384615386</v>
          </cell>
          <cell r="N369">
            <v>0</v>
          </cell>
          <cell r="O369">
            <v>0</v>
          </cell>
          <cell r="Q369">
            <v>0</v>
          </cell>
          <cell r="R369">
            <v>0</v>
          </cell>
        </row>
        <row r="370">
          <cell r="E370">
            <v>110</v>
          </cell>
          <cell r="I370">
            <v>30</v>
          </cell>
          <cell r="M370">
            <v>264</v>
          </cell>
          <cell r="N370">
            <v>0</v>
          </cell>
          <cell r="O370">
            <v>0</v>
          </cell>
          <cell r="Q370">
            <v>0</v>
          </cell>
          <cell r="R370">
            <v>0</v>
          </cell>
        </row>
        <row r="373">
          <cell r="E373">
            <v>110</v>
          </cell>
          <cell r="I373">
            <v>127.94655220160622</v>
          </cell>
          <cell r="M373">
            <v>5220.2193298255343</v>
          </cell>
          <cell r="N373">
            <v>0</v>
          </cell>
          <cell r="O373">
            <v>0</v>
          </cell>
          <cell r="Q373">
            <v>0</v>
          </cell>
          <cell r="R373">
            <v>0</v>
          </cell>
        </row>
        <row r="374">
          <cell r="E374">
            <v>110</v>
          </cell>
          <cell r="I374">
            <v>2</v>
          </cell>
          <cell r="M374">
            <v>218.66666666666669</v>
          </cell>
          <cell r="N374">
            <v>0</v>
          </cell>
          <cell r="O374">
            <v>0</v>
          </cell>
          <cell r="Q374">
            <v>0</v>
          </cell>
          <cell r="R374">
            <v>0</v>
          </cell>
        </row>
        <row r="375">
          <cell r="E375">
            <v>110</v>
          </cell>
          <cell r="I375">
            <v>2</v>
          </cell>
          <cell r="M375">
            <v>744</v>
          </cell>
          <cell r="N375">
            <v>0</v>
          </cell>
          <cell r="O375">
            <v>0</v>
          </cell>
          <cell r="Q375">
            <v>0</v>
          </cell>
          <cell r="R375">
            <v>0</v>
          </cell>
        </row>
        <row r="379">
          <cell r="E379">
            <v>110</v>
          </cell>
          <cell r="I379">
            <v>981.52007128997468</v>
          </cell>
          <cell r="M379">
            <v>502.53827650046708</v>
          </cell>
          <cell r="N379">
            <v>0</v>
          </cell>
          <cell r="O379">
            <v>0</v>
          </cell>
          <cell r="Q379">
            <v>0</v>
          </cell>
          <cell r="R379">
            <v>0</v>
          </cell>
        </row>
        <row r="380">
          <cell r="E380">
            <v>110</v>
          </cell>
          <cell r="I380">
            <v>960</v>
          </cell>
          <cell r="M380">
            <v>4608</v>
          </cell>
          <cell r="N380">
            <v>0</v>
          </cell>
          <cell r="O380">
            <v>0</v>
          </cell>
          <cell r="Q380">
            <v>0</v>
          </cell>
          <cell r="R380">
            <v>0</v>
          </cell>
        </row>
        <row r="381">
          <cell r="E381">
            <v>110</v>
          </cell>
          <cell r="I381">
            <v>336</v>
          </cell>
          <cell r="M381">
            <v>134.39999999999998</v>
          </cell>
          <cell r="N381">
            <v>0</v>
          </cell>
          <cell r="O381">
            <v>0</v>
          </cell>
          <cell r="Q381">
            <v>0</v>
          </cell>
          <cell r="R381">
            <v>0</v>
          </cell>
        </row>
        <row r="384">
          <cell r="E384">
            <v>110</v>
          </cell>
          <cell r="I384">
            <v>816</v>
          </cell>
          <cell r="M384">
            <v>4787.2</v>
          </cell>
          <cell r="N384">
            <v>0</v>
          </cell>
          <cell r="O384">
            <v>0</v>
          </cell>
          <cell r="Q384">
            <v>0</v>
          </cell>
          <cell r="R384">
            <v>0</v>
          </cell>
        </row>
        <row r="385">
          <cell r="E385">
            <v>110</v>
          </cell>
          <cell r="I385">
            <v>816</v>
          </cell>
          <cell r="M385">
            <v>514.98666666666668</v>
          </cell>
          <cell r="N385">
            <v>0</v>
          </cell>
          <cell r="O385">
            <v>0</v>
          </cell>
          <cell r="Q385">
            <v>0</v>
          </cell>
          <cell r="R385">
            <v>0</v>
          </cell>
        </row>
        <row r="386">
          <cell r="E386">
            <v>110</v>
          </cell>
          <cell r="I386">
            <v>469.03108993172822</v>
          </cell>
          <cell r="M386">
            <v>93.237695453095057</v>
          </cell>
          <cell r="N386">
            <v>0</v>
          </cell>
          <cell r="O386">
            <v>0</v>
          </cell>
          <cell r="Q386">
            <v>0</v>
          </cell>
          <cell r="R386">
            <v>0</v>
          </cell>
        </row>
        <row r="387">
          <cell r="E387">
            <v>110</v>
          </cell>
          <cell r="I387">
            <v>1353.1101474955085</v>
          </cell>
          <cell r="M387">
            <v>3788.7084129874238</v>
          </cell>
          <cell r="N387">
            <v>0</v>
          </cell>
          <cell r="O387">
            <v>0</v>
          </cell>
          <cell r="Q387">
            <v>0</v>
          </cell>
          <cell r="R387">
            <v>0</v>
          </cell>
        </row>
        <row r="388">
          <cell r="E388">
            <v>110</v>
          </cell>
          <cell r="I388">
            <v>480</v>
          </cell>
          <cell r="M388">
            <v>372</v>
          </cell>
          <cell r="N388">
            <v>0</v>
          </cell>
          <cell r="O388">
            <v>0</v>
          </cell>
          <cell r="Q388">
            <v>0</v>
          </cell>
          <cell r="R388">
            <v>0</v>
          </cell>
        </row>
        <row r="389">
          <cell r="E389">
            <v>110</v>
          </cell>
          <cell r="I389">
            <v>192</v>
          </cell>
          <cell r="M389">
            <v>157.44</v>
          </cell>
          <cell r="N389">
            <v>0</v>
          </cell>
          <cell r="O389">
            <v>0</v>
          </cell>
          <cell r="Q389">
            <v>0</v>
          </cell>
          <cell r="R389">
            <v>0</v>
          </cell>
        </row>
        <row r="390">
          <cell r="E390">
            <v>110</v>
          </cell>
          <cell r="I390">
            <v>48</v>
          </cell>
          <cell r="M390">
            <v>26.453333333333333</v>
          </cell>
          <cell r="N390">
            <v>0</v>
          </cell>
          <cell r="O390">
            <v>0</v>
          </cell>
          <cell r="Q390">
            <v>0</v>
          </cell>
          <cell r="R390">
            <v>0</v>
          </cell>
        </row>
        <row r="391">
          <cell r="E391">
            <v>110</v>
          </cell>
          <cell r="I391">
            <v>448.06455069205907</v>
          </cell>
          <cell r="M391">
            <v>2583.8389089908742</v>
          </cell>
          <cell r="N391">
            <v>0</v>
          </cell>
          <cell r="O391">
            <v>0</v>
          </cell>
          <cell r="Q391">
            <v>0</v>
          </cell>
          <cell r="R391">
            <v>0</v>
          </cell>
        </row>
        <row r="394">
          <cell r="E394">
            <v>110</v>
          </cell>
          <cell r="I394">
            <v>75.855350341358246</v>
          </cell>
          <cell r="M394">
            <v>38.837939374775416</v>
          </cell>
          <cell r="N394">
            <v>0</v>
          </cell>
          <cell r="O394">
            <v>0</v>
          </cell>
          <cell r="Q394">
            <v>0</v>
          </cell>
          <cell r="R394">
            <v>0</v>
          </cell>
        </row>
        <row r="395">
          <cell r="E395">
            <v>110</v>
          </cell>
          <cell r="I395">
            <v>31.209058426158819</v>
          </cell>
          <cell r="M395">
            <v>149.80348044556234</v>
          </cell>
          <cell r="N395">
            <v>0</v>
          </cell>
          <cell r="O395">
            <v>0</v>
          </cell>
          <cell r="Q395">
            <v>0</v>
          </cell>
          <cell r="R395">
            <v>0</v>
          </cell>
        </row>
        <row r="396">
          <cell r="E396">
            <v>110</v>
          </cell>
          <cell r="I396">
            <v>97.413440908372252</v>
          </cell>
          <cell r="M396">
            <v>571.49218666245054</v>
          </cell>
          <cell r="N396">
            <v>0</v>
          </cell>
          <cell r="O396">
            <v>0</v>
          </cell>
          <cell r="Q396">
            <v>0</v>
          </cell>
          <cell r="R396">
            <v>0</v>
          </cell>
        </row>
        <row r="397">
          <cell r="E397">
            <v>110</v>
          </cell>
          <cell r="I397">
            <v>90.276295278476468</v>
          </cell>
          <cell r="M397">
            <v>36.11051811139059</v>
          </cell>
          <cell r="N397">
            <v>0</v>
          </cell>
          <cell r="O397">
            <v>0</v>
          </cell>
          <cell r="Q397">
            <v>0</v>
          </cell>
          <cell r="R397">
            <v>0</v>
          </cell>
        </row>
        <row r="398">
          <cell r="E398">
            <v>110</v>
          </cell>
          <cell r="I398">
            <v>46.000851742723675</v>
          </cell>
          <cell r="M398">
            <v>9.1444117403717371</v>
          </cell>
          <cell r="N398">
            <v>0</v>
          </cell>
          <cell r="O398">
            <v>0</v>
          </cell>
          <cell r="Q398">
            <v>0</v>
          </cell>
          <cell r="R398">
            <v>0</v>
          </cell>
        </row>
        <row r="399">
          <cell r="E399">
            <v>110</v>
          </cell>
          <cell r="I399">
            <v>53.318906362917716</v>
          </cell>
          <cell r="M399">
            <v>307.47236002615887</v>
          </cell>
          <cell r="N399">
            <v>0</v>
          </cell>
          <cell r="O399">
            <v>0</v>
          </cell>
          <cell r="Q399">
            <v>0</v>
          </cell>
          <cell r="R399">
            <v>0</v>
          </cell>
        </row>
        <row r="400">
          <cell r="E400">
            <v>110</v>
          </cell>
          <cell r="I400">
            <v>172.56610581386991</v>
          </cell>
          <cell r="M400">
            <v>579.82211553460286</v>
          </cell>
          <cell r="N400">
            <v>0</v>
          </cell>
          <cell r="O400">
            <v>0</v>
          </cell>
          <cell r="Q400">
            <v>0</v>
          </cell>
          <cell r="R400">
            <v>0</v>
          </cell>
        </row>
        <row r="401">
          <cell r="E401">
            <v>110</v>
          </cell>
          <cell r="I401">
            <v>41.66</v>
          </cell>
          <cell r="M401">
            <v>361.84685714285712</v>
          </cell>
          <cell r="N401">
            <v>0</v>
          </cell>
          <cell r="O401">
            <v>0</v>
          </cell>
          <cell r="Q401">
            <v>0</v>
          </cell>
          <cell r="R401">
            <v>0</v>
          </cell>
        </row>
        <row r="402">
          <cell r="E402">
            <v>110</v>
          </cell>
          <cell r="I402">
            <v>2788.64</v>
          </cell>
          <cell r="M402">
            <v>234.24575999999999</v>
          </cell>
          <cell r="N402">
            <v>0</v>
          </cell>
          <cell r="O402">
            <v>0</v>
          </cell>
          <cell r="Q402">
            <v>0</v>
          </cell>
          <cell r="R402">
            <v>0</v>
          </cell>
        </row>
        <row r="403">
          <cell r="E403">
            <v>110</v>
          </cell>
          <cell r="I403">
            <v>75.855350341358246</v>
          </cell>
          <cell r="M403">
            <v>63.718494286740928</v>
          </cell>
          <cell r="N403">
            <v>0</v>
          </cell>
          <cell r="O403">
            <v>0</v>
          </cell>
          <cell r="Q403">
            <v>0</v>
          </cell>
          <cell r="R403">
            <v>0</v>
          </cell>
        </row>
        <row r="404">
          <cell r="E404">
            <v>110</v>
          </cell>
          <cell r="I404">
            <v>3.0866204283147685</v>
          </cell>
          <cell r="M404">
            <v>26.809503148791133</v>
          </cell>
          <cell r="N404">
            <v>0</v>
          </cell>
          <cell r="O404">
            <v>0</v>
          </cell>
          <cell r="Q404">
            <v>0</v>
          </cell>
          <cell r="R404">
            <v>0</v>
          </cell>
        </row>
        <row r="405">
          <cell r="E405">
            <v>110</v>
          </cell>
          <cell r="I405">
            <v>1.6706237872799137</v>
          </cell>
          <cell r="M405">
            <v>5.6132959252605108</v>
          </cell>
          <cell r="N405">
            <v>0</v>
          </cell>
          <cell r="O405">
            <v>0</v>
          </cell>
          <cell r="Q405">
            <v>0</v>
          </cell>
          <cell r="R405">
            <v>0</v>
          </cell>
        </row>
        <row r="406">
          <cell r="E406">
            <v>110</v>
          </cell>
          <cell r="I406">
            <v>2.4418198490837226</v>
          </cell>
          <cell r="M406">
            <v>14.145714987795358</v>
          </cell>
          <cell r="N406">
            <v>0</v>
          </cell>
          <cell r="O406">
            <v>0</v>
          </cell>
          <cell r="Q406">
            <v>0</v>
          </cell>
          <cell r="R406">
            <v>0</v>
          </cell>
        </row>
        <row r="407">
          <cell r="E407">
            <v>110</v>
          </cell>
          <cell r="I407">
            <v>46.000851742723675</v>
          </cell>
          <cell r="M407">
            <v>112.85542294214875</v>
          </cell>
          <cell r="N407">
            <v>0</v>
          </cell>
          <cell r="O407">
            <v>0</v>
          </cell>
          <cell r="Q407">
            <v>0</v>
          </cell>
          <cell r="R407">
            <v>0</v>
          </cell>
        </row>
        <row r="408">
          <cell r="E408">
            <v>110</v>
          </cell>
          <cell r="I408">
            <v>55.306015528566292</v>
          </cell>
          <cell r="M408">
            <v>77.428421739992814</v>
          </cell>
          <cell r="N408">
            <v>0</v>
          </cell>
          <cell r="O408">
            <v>0</v>
          </cell>
          <cell r="Q408">
            <v>0</v>
          </cell>
          <cell r="R408">
            <v>0</v>
          </cell>
        </row>
        <row r="409">
          <cell r="E409">
            <v>110</v>
          </cell>
          <cell r="I409">
            <v>8</v>
          </cell>
          <cell r="M409">
            <v>237.71428571428572</v>
          </cell>
          <cell r="N409">
            <v>0</v>
          </cell>
          <cell r="O409">
            <v>0</v>
          </cell>
          <cell r="Q409">
            <v>0</v>
          </cell>
          <cell r="R409">
            <v>0</v>
          </cell>
        </row>
        <row r="412">
          <cell r="E412">
            <v>110</v>
          </cell>
          <cell r="I412">
            <v>8</v>
          </cell>
          <cell r="M412">
            <v>66.133333333333326</v>
          </cell>
          <cell r="N412">
            <v>0</v>
          </cell>
          <cell r="O412">
            <v>0</v>
          </cell>
          <cell r="Q412">
            <v>0</v>
          </cell>
          <cell r="R412">
            <v>0</v>
          </cell>
        </row>
        <row r="415">
          <cell r="E415">
            <v>110</v>
          </cell>
          <cell r="I415">
            <v>6.8</v>
          </cell>
          <cell r="M415">
            <v>59.062857142857141</v>
          </cell>
          <cell r="N415">
            <v>0</v>
          </cell>
          <cell r="O415">
            <v>0</v>
          </cell>
          <cell r="Q415">
            <v>0</v>
          </cell>
          <cell r="R415">
            <v>0</v>
          </cell>
        </row>
        <row r="418">
          <cell r="E418">
            <v>110</v>
          </cell>
          <cell r="I418">
            <v>168</v>
          </cell>
          <cell r="M418">
            <v>1229.7600000000002</v>
          </cell>
          <cell r="N418">
            <v>0</v>
          </cell>
          <cell r="O418">
            <v>0</v>
          </cell>
          <cell r="Q418">
            <v>0</v>
          </cell>
          <cell r="R418">
            <v>0</v>
          </cell>
        </row>
        <row r="419">
          <cell r="E419">
            <v>110</v>
          </cell>
          <cell r="I419">
            <v>23.42</v>
          </cell>
          <cell r="M419">
            <v>78.691200000000009</v>
          </cell>
          <cell r="N419">
            <v>0</v>
          </cell>
          <cell r="O419">
            <v>0</v>
          </cell>
          <cell r="Q419">
            <v>0</v>
          </cell>
          <cell r="R419">
            <v>0</v>
          </cell>
        </row>
        <row r="420">
          <cell r="E420">
            <v>110</v>
          </cell>
          <cell r="I420">
            <v>2821</v>
          </cell>
          <cell r="M420">
            <v>236.964</v>
          </cell>
          <cell r="N420">
            <v>0</v>
          </cell>
          <cell r="O420">
            <v>0</v>
          </cell>
          <cell r="Q420">
            <v>0</v>
          </cell>
          <cell r="R420">
            <v>0</v>
          </cell>
        </row>
        <row r="423">
          <cell r="E423">
            <v>110</v>
          </cell>
          <cell r="I423">
            <v>1535.68</v>
          </cell>
          <cell r="M423">
            <v>422.31200000000001</v>
          </cell>
          <cell r="N423">
            <v>0</v>
          </cell>
          <cell r="O423">
            <v>0</v>
          </cell>
          <cell r="Q423">
            <v>0</v>
          </cell>
          <cell r="R423">
            <v>0</v>
          </cell>
        </row>
        <row r="424">
          <cell r="E424">
            <v>110</v>
          </cell>
          <cell r="I424">
            <v>97.31</v>
          </cell>
          <cell r="M424">
            <v>23.461041095890412</v>
          </cell>
          <cell r="N424">
            <v>0</v>
          </cell>
          <cell r="O424">
            <v>0</v>
          </cell>
          <cell r="Q424">
            <v>0</v>
          </cell>
          <cell r="R424">
            <v>0</v>
          </cell>
        </row>
        <row r="427">
          <cell r="E427">
            <v>110</v>
          </cell>
          <cell r="I427">
            <v>100.8394538268056</v>
          </cell>
          <cell r="M427">
            <v>48.402937836866684</v>
          </cell>
          <cell r="N427">
            <v>0</v>
          </cell>
          <cell r="O427">
            <v>0</v>
          </cell>
          <cell r="Q427">
            <v>0</v>
          </cell>
          <cell r="R427">
            <v>0</v>
          </cell>
        </row>
        <row r="428">
          <cell r="E428">
            <v>110</v>
          </cell>
          <cell r="I428">
            <v>75.253323751347466</v>
          </cell>
          <cell r="M428">
            <v>48.625224577793745</v>
          </cell>
          <cell r="N428">
            <v>0</v>
          </cell>
          <cell r="O428">
            <v>0</v>
          </cell>
          <cell r="Q428">
            <v>0</v>
          </cell>
          <cell r="R428">
            <v>0</v>
          </cell>
        </row>
        <row r="429">
          <cell r="E429">
            <v>110</v>
          </cell>
          <cell r="I429">
            <v>62.508420840819255</v>
          </cell>
          <cell r="M429">
            <v>52.507073506288179</v>
          </cell>
          <cell r="N429">
            <v>0</v>
          </cell>
          <cell r="O429">
            <v>0</v>
          </cell>
          <cell r="Q429">
            <v>0</v>
          </cell>
          <cell r="R429">
            <v>0</v>
          </cell>
        </row>
        <row r="430">
          <cell r="E430">
            <v>110</v>
          </cell>
          <cell r="I430">
            <v>138</v>
          </cell>
          <cell r="M430">
            <v>159.46666666666667</v>
          </cell>
          <cell r="N430">
            <v>0</v>
          </cell>
          <cell r="O430">
            <v>0</v>
          </cell>
          <cell r="Q430">
            <v>0</v>
          </cell>
          <cell r="R430">
            <v>0</v>
          </cell>
        </row>
        <row r="431">
          <cell r="E431">
            <v>110</v>
          </cell>
          <cell r="I431">
            <v>255</v>
          </cell>
          <cell r="M431">
            <v>643.38461538461547</v>
          </cell>
          <cell r="N431">
            <v>0</v>
          </cell>
          <cell r="O431">
            <v>0</v>
          </cell>
          <cell r="Q431">
            <v>0</v>
          </cell>
          <cell r="R431">
            <v>0</v>
          </cell>
        </row>
        <row r="434">
          <cell r="E434">
            <v>110</v>
          </cell>
          <cell r="I434">
            <v>22.214781171397771</v>
          </cell>
          <cell r="M434">
            <v>11.373967959755658</v>
          </cell>
          <cell r="N434">
            <v>0</v>
          </cell>
          <cell r="O434">
            <v>0</v>
          </cell>
          <cell r="Q434">
            <v>0</v>
          </cell>
          <cell r="R434">
            <v>0</v>
          </cell>
        </row>
        <row r="435">
          <cell r="E435">
            <v>110</v>
          </cell>
          <cell r="I435">
            <v>7.0437111031261219</v>
          </cell>
          <cell r="M435">
            <v>33.809813295005384</v>
          </cell>
          <cell r="N435">
            <v>0</v>
          </cell>
          <cell r="O435">
            <v>0</v>
          </cell>
          <cell r="Q435">
            <v>0</v>
          </cell>
          <cell r="R435">
            <v>0</v>
          </cell>
        </row>
        <row r="436">
          <cell r="E436">
            <v>110</v>
          </cell>
          <cell r="I436">
            <v>13.383051095939633</v>
          </cell>
          <cell r="M436">
            <v>78.513899762845838</v>
          </cell>
          <cell r="N436">
            <v>0</v>
          </cell>
          <cell r="O436">
            <v>0</v>
          </cell>
          <cell r="Q436">
            <v>0</v>
          </cell>
          <cell r="R436">
            <v>0</v>
          </cell>
        </row>
        <row r="437">
          <cell r="E437">
            <v>110</v>
          </cell>
          <cell r="I437">
            <v>15.85136011498383</v>
          </cell>
          <cell r="M437">
            <v>6.3405440459935321</v>
          </cell>
          <cell r="N437">
            <v>0</v>
          </cell>
          <cell r="O437">
            <v>0</v>
          </cell>
          <cell r="Q437">
            <v>0</v>
          </cell>
          <cell r="R437">
            <v>0</v>
          </cell>
        </row>
        <row r="438">
          <cell r="E438">
            <v>110</v>
          </cell>
          <cell r="I438">
            <v>7.0437111031261219</v>
          </cell>
          <cell r="M438">
            <v>1.4002043889850715</v>
          </cell>
          <cell r="N438">
            <v>0</v>
          </cell>
          <cell r="O438">
            <v>0</v>
          </cell>
          <cell r="Q438">
            <v>0</v>
          </cell>
          <cell r="R438">
            <v>0</v>
          </cell>
        </row>
        <row r="439">
          <cell r="E439">
            <v>110</v>
          </cell>
          <cell r="I439">
            <v>9.4006452030183247</v>
          </cell>
          <cell r="M439">
            <v>54.210387337405677</v>
          </cell>
          <cell r="N439">
            <v>0</v>
          </cell>
          <cell r="O439">
            <v>0</v>
          </cell>
          <cell r="Q439">
            <v>0</v>
          </cell>
          <cell r="R439">
            <v>0</v>
          </cell>
        </row>
        <row r="440">
          <cell r="E440">
            <v>110</v>
          </cell>
          <cell r="I440">
            <v>3.9968545310815662</v>
          </cell>
          <cell r="M440">
            <v>34.715536498537034</v>
          </cell>
          <cell r="N440">
            <v>0</v>
          </cell>
          <cell r="O440">
            <v>0</v>
          </cell>
          <cell r="Q440">
            <v>0</v>
          </cell>
          <cell r="R440">
            <v>0</v>
          </cell>
        </row>
        <row r="441">
          <cell r="E441">
            <v>110</v>
          </cell>
          <cell r="I441">
            <v>31.841186345670138</v>
          </cell>
          <cell r="M441">
            <v>106.98638612145166</v>
          </cell>
          <cell r="N441">
            <v>0</v>
          </cell>
          <cell r="O441">
            <v>0</v>
          </cell>
          <cell r="Q441">
            <v>0</v>
          </cell>
          <cell r="R441">
            <v>0</v>
          </cell>
        </row>
        <row r="442">
          <cell r="E442">
            <v>110</v>
          </cell>
          <cell r="I442">
            <v>197.35936687028385</v>
          </cell>
          <cell r="M442">
            <v>16.578186817103845</v>
          </cell>
          <cell r="N442">
            <v>0</v>
          </cell>
          <cell r="O442">
            <v>0</v>
          </cell>
          <cell r="Q442">
            <v>0</v>
          </cell>
          <cell r="R442">
            <v>0</v>
          </cell>
        </row>
        <row r="443">
          <cell r="E443">
            <v>110</v>
          </cell>
          <cell r="I443">
            <v>9.0303988501616956</v>
          </cell>
          <cell r="M443">
            <v>7.585535034135825</v>
          </cell>
          <cell r="N443">
            <v>0</v>
          </cell>
          <cell r="O443">
            <v>0</v>
          </cell>
          <cell r="Q443">
            <v>0</v>
          </cell>
          <cell r="R443">
            <v>0</v>
          </cell>
        </row>
        <row r="444">
          <cell r="E444">
            <v>110</v>
          </cell>
          <cell r="I444">
            <v>1</v>
          </cell>
          <cell r="M444">
            <v>22.4</v>
          </cell>
          <cell r="N444">
            <v>0</v>
          </cell>
          <cell r="O444">
            <v>0</v>
          </cell>
          <cell r="Q444">
            <v>0</v>
          </cell>
          <cell r="R444">
            <v>0</v>
          </cell>
        </row>
        <row r="445">
          <cell r="E445">
            <v>110</v>
          </cell>
          <cell r="I445">
            <v>10.535465325188646</v>
          </cell>
          <cell r="M445">
            <v>45.247051080810181</v>
          </cell>
          <cell r="N445">
            <v>0</v>
          </cell>
          <cell r="O445">
            <v>0</v>
          </cell>
          <cell r="Q445">
            <v>0</v>
          </cell>
          <cell r="R445">
            <v>0</v>
          </cell>
        </row>
        <row r="446">
          <cell r="E446">
            <v>110</v>
          </cell>
          <cell r="I446">
            <v>5</v>
          </cell>
          <cell r="M446">
            <v>42</v>
          </cell>
          <cell r="N446">
            <v>0</v>
          </cell>
          <cell r="O446">
            <v>0</v>
          </cell>
          <cell r="Q446">
            <v>0</v>
          </cell>
          <cell r="R446">
            <v>0</v>
          </cell>
        </row>
        <row r="447">
          <cell r="E447">
            <v>110</v>
          </cell>
          <cell r="I447">
            <v>1</v>
          </cell>
          <cell r="M447">
            <v>12.444444444444443</v>
          </cell>
          <cell r="N447">
            <v>0</v>
          </cell>
          <cell r="O447">
            <v>0</v>
          </cell>
          <cell r="Q447">
            <v>0</v>
          </cell>
          <cell r="R447">
            <v>0</v>
          </cell>
        </row>
        <row r="450">
          <cell r="E450">
            <v>110</v>
          </cell>
          <cell r="I450">
            <v>150.50664750269493</v>
          </cell>
          <cell r="M450">
            <v>6140.6712181099538</v>
          </cell>
          <cell r="N450">
            <v>0</v>
          </cell>
          <cell r="O450">
            <v>0</v>
          </cell>
          <cell r="Q450">
            <v>0</v>
          </cell>
          <cell r="R450">
            <v>0</v>
          </cell>
        </row>
        <row r="454">
          <cell r="E454">
            <v>110</v>
          </cell>
          <cell r="I454">
            <v>104</v>
          </cell>
          <cell r="M454">
            <v>23.525517241379308</v>
          </cell>
          <cell r="N454">
            <v>0</v>
          </cell>
          <cell r="O454">
            <v>0</v>
          </cell>
          <cell r="Q454">
            <v>0</v>
          </cell>
          <cell r="R454">
            <v>0</v>
          </cell>
        </row>
        <row r="457">
          <cell r="E457">
            <v>110</v>
          </cell>
          <cell r="I457">
            <v>261</v>
          </cell>
          <cell r="M457">
            <v>133.63200000000001</v>
          </cell>
          <cell r="N457">
            <v>0</v>
          </cell>
          <cell r="O457">
            <v>0</v>
          </cell>
          <cell r="Q457">
            <v>0</v>
          </cell>
          <cell r="R457">
            <v>0</v>
          </cell>
        </row>
        <row r="458">
          <cell r="E458">
            <v>110</v>
          </cell>
          <cell r="I458">
            <v>104</v>
          </cell>
          <cell r="M458">
            <v>499.20000000000005</v>
          </cell>
          <cell r="N458">
            <v>0</v>
          </cell>
          <cell r="O458">
            <v>0</v>
          </cell>
          <cell r="Q458">
            <v>0</v>
          </cell>
          <cell r="R458">
            <v>0</v>
          </cell>
        </row>
        <row r="459">
          <cell r="E459">
            <v>110</v>
          </cell>
          <cell r="I459">
            <v>36.4</v>
          </cell>
          <cell r="M459">
            <v>14.731294117647058</v>
          </cell>
          <cell r="N459">
            <v>0</v>
          </cell>
          <cell r="O459">
            <v>0</v>
          </cell>
          <cell r="Q459">
            <v>0</v>
          </cell>
          <cell r="R459">
            <v>0</v>
          </cell>
        </row>
        <row r="462">
          <cell r="E462">
            <v>110</v>
          </cell>
          <cell r="I462">
            <v>223.08</v>
          </cell>
          <cell r="M462">
            <v>1308.7359999999999</v>
          </cell>
          <cell r="N462">
            <v>0</v>
          </cell>
          <cell r="O462">
            <v>0</v>
          </cell>
          <cell r="Q462">
            <v>0</v>
          </cell>
          <cell r="R462">
            <v>0</v>
          </cell>
        </row>
        <row r="463">
          <cell r="E463">
            <v>110</v>
          </cell>
          <cell r="I463">
            <v>105.705</v>
          </cell>
          <cell r="M463">
            <v>66.71159999999999</v>
          </cell>
          <cell r="N463">
            <v>0</v>
          </cell>
          <cell r="O463">
            <v>0</v>
          </cell>
          <cell r="Q463">
            <v>0</v>
          </cell>
          <cell r="R463">
            <v>0</v>
          </cell>
        </row>
        <row r="464">
          <cell r="E464">
            <v>110</v>
          </cell>
          <cell r="I464">
            <v>429</v>
          </cell>
          <cell r="M464">
            <v>85.28</v>
          </cell>
          <cell r="N464">
            <v>0</v>
          </cell>
          <cell r="O464">
            <v>0</v>
          </cell>
          <cell r="Q464">
            <v>0</v>
          </cell>
          <cell r="R464">
            <v>0</v>
          </cell>
        </row>
        <row r="465">
          <cell r="E465">
            <v>110</v>
          </cell>
          <cell r="I465">
            <v>429</v>
          </cell>
          <cell r="M465">
            <v>1201.2</v>
          </cell>
          <cell r="N465">
            <v>0</v>
          </cell>
          <cell r="O465">
            <v>0</v>
          </cell>
          <cell r="Q465">
            <v>0</v>
          </cell>
          <cell r="R465">
            <v>0</v>
          </cell>
        </row>
        <row r="466">
          <cell r="E466">
            <v>110</v>
          </cell>
          <cell r="I466">
            <v>124.64</v>
          </cell>
          <cell r="M466">
            <v>134.3944347826087</v>
          </cell>
          <cell r="N466">
            <v>0</v>
          </cell>
          <cell r="O466">
            <v>0</v>
          </cell>
          <cell r="Q466">
            <v>0</v>
          </cell>
          <cell r="R466">
            <v>0</v>
          </cell>
        </row>
        <row r="467">
          <cell r="E467">
            <v>110</v>
          </cell>
          <cell r="I467">
            <v>600</v>
          </cell>
          <cell r="M467">
            <v>26.666666666666668</v>
          </cell>
          <cell r="N467">
            <v>0</v>
          </cell>
          <cell r="O467">
            <v>0</v>
          </cell>
          <cell r="Q467">
            <v>0</v>
          </cell>
          <cell r="R467">
            <v>0</v>
          </cell>
        </row>
        <row r="468">
          <cell r="E468">
            <v>110</v>
          </cell>
          <cell r="I468">
            <v>350</v>
          </cell>
          <cell r="M468">
            <v>286.82926829268297</v>
          </cell>
          <cell r="N468">
            <v>0</v>
          </cell>
          <cell r="O468">
            <v>0</v>
          </cell>
          <cell r="Q468">
            <v>0</v>
          </cell>
          <cell r="R468">
            <v>0</v>
          </cell>
        </row>
        <row r="469">
          <cell r="E469">
            <v>110</v>
          </cell>
          <cell r="I469">
            <v>104</v>
          </cell>
          <cell r="M469">
            <v>265.2</v>
          </cell>
          <cell r="N469">
            <v>0</v>
          </cell>
          <cell r="O469">
            <v>0</v>
          </cell>
          <cell r="Q469">
            <v>0</v>
          </cell>
          <cell r="R469">
            <v>0</v>
          </cell>
        </row>
        <row r="472">
          <cell r="E472">
            <v>110</v>
          </cell>
          <cell r="I472">
            <v>53.82</v>
          </cell>
          <cell r="M472">
            <v>381.98400000000004</v>
          </cell>
          <cell r="N472">
            <v>0</v>
          </cell>
          <cell r="O472">
            <v>0</v>
          </cell>
          <cell r="Q472">
            <v>0</v>
          </cell>
          <cell r="R472">
            <v>0</v>
          </cell>
        </row>
        <row r="473">
          <cell r="E473">
            <v>110</v>
          </cell>
          <cell r="I473">
            <v>1444.27</v>
          </cell>
          <cell r="M473">
            <v>121.31868</v>
          </cell>
          <cell r="N473">
            <v>0</v>
          </cell>
          <cell r="O473">
            <v>0</v>
          </cell>
          <cell r="Q473">
            <v>0</v>
          </cell>
          <cell r="R473">
            <v>0</v>
          </cell>
        </row>
        <row r="476">
          <cell r="E476">
            <v>110</v>
          </cell>
          <cell r="I476">
            <v>48.96</v>
          </cell>
          <cell r="M476">
            <v>25.067520000000002</v>
          </cell>
          <cell r="N476">
            <v>0</v>
          </cell>
          <cell r="O476">
            <v>0</v>
          </cell>
          <cell r="Q476">
            <v>0</v>
          </cell>
          <cell r="R476">
            <v>0</v>
          </cell>
        </row>
        <row r="477">
          <cell r="E477">
            <v>110</v>
          </cell>
          <cell r="I477">
            <v>41.616</v>
          </cell>
          <cell r="M477">
            <v>199.7568</v>
          </cell>
          <cell r="N477">
            <v>0</v>
          </cell>
          <cell r="O477">
            <v>0</v>
          </cell>
          <cell r="Q477">
            <v>0</v>
          </cell>
          <cell r="R477">
            <v>0</v>
          </cell>
        </row>
        <row r="478">
          <cell r="E478">
            <v>110</v>
          </cell>
          <cell r="I478">
            <v>91.555199999999999</v>
          </cell>
          <cell r="M478">
            <v>537.12383999999997</v>
          </cell>
          <cell r="N478">
            <v>0</v>
          </cell>
          <cell r="O478">
            <v>0</v>
          </cell>
          <cell r="Q478">
            <v>0</v>
          </cell>
          <cell r="R478">
            <v>0</v>
          </cell>
        </row>
        <row r="479">
          <cell r="E479">
            <v>110</v>
          </cell>
          <cell r="I479">
            <v>91.555199999999999</v>
          </cell>
          <cell r="M479">
            <v>36.622079999999997</v>
          </cell>
          <cell r="N479">
            <v>0</v>
          </cell>
          <cell r="O479">
            <v>0</v>
          </cell>
          <cell r="Q479">
            <v>0</v>
          </cell>
          <cell r="R479">
            <v>0</v>
          </cell>
        </row>
        <row r="480">
          <cell r="E480">
            <v>110</v>
          </cell>
          <cell r="I480">
            <v>72</v>
          </cell>
          <cell r="M480">
            <v>14.312727272727273</v>
          </cell>
          <cell r="N480">
            <v>0</v>
          </cell>
          <cell r="O480">
            <v>0</v>
          </cell>
          <cell r="Q480">
            <v>0</v>
          </cell>
          <cell r="R480">
            <v>0</v>
          </cell>
        </row>
        <row r="481">
          <cell r="E481">
            <v>110</v>
          </cell>
          <cell r="I481">
            <v>53.856000000000002</v>
          </cell>
          <cell r="M481">
            <v>310.56960000000004</v>
          </cell>
          <cell r="N481">
            <v>0</v>
          </cell>
          <cell r="O481">
            <v>0</v>
          </cell>
          <cell r="Q481">
            <v>0</v>
          </cell>
          <cell r="R481">
            <v>0</v>
          </cell>
        </row>
        <row r="482">
          <cell r="E482">
            <v>110</v>
          </cell>
          <cell r="I482">
            <v>155.52000000000001</v>
          </cell>
          <cell r="M482">
            <v>522.54720000000009</v>
          </cell>
          <cell r="N482">
            <v>0</v>
          </cell>
          <cell r="O482">
            <v>0</v>
          </cell>
          <cell r="Q482">
            <v>0</v>
          </cell>
          <cell r="R482">
            <v>0</v>
          </cell>
        </row>
        <row r="483">
          <cell r="E483">
            <v>110</v>
          </cell>
          <cell r="I483">
            <v>28.83</v>
          </cell>
          <cell r="M483">
            <v>250.40914285714285</v>
          </cell>
          <cell r="N483">
            <v>0</v>
          </cell>
          <cell r="O483">
            <v>0</v>
          </cell>
          <cell r="Q483">
            <v>0</v>
          </cell>
          <cell r="R483">
            <v>0</v>
          </cell>
        </row>
        <row r="484">
          <cell r="E484">
            <v>110</v>
          </cell>
          <cell r="I484">
            <v>2890</v>
          </cell>
          <cell r="M484">
            <v>242.76</v>
          </cell>
          <cell r="N484">
            <v>0</v>
          </cell>
          <cell r="O484">
            <v>0</v>
          </cell>
          <cell r="Q484">
            <v>0</v>
          </cell>
          <cell r="R484">
            <v>0</v>
          </cell>
        </row>
        <row r="485">
          <cell r="E485">
            <v>110</v>
          </cell>
          <cell r="I485">
            <v>63.82</v>
          </cell>
          <cell r="M485">
            <v>53.608800000000002</v>
          </cell>
          <cell r="N485">
            <v>0</v>
          </cell>
          <cell r="O485">
            <v>0</v>
          </cell>
          <cell r="Q485">
            <v>0</v>
          </cell>
          <cell r="R485">
            <v>0</v>
          </cell>
        </row>
        <row r="486">
          <cell r="E486">
            <v>110</v>
          </cell>
          <cell r="I486">
            <v>22.5</v>
          </cell>
          <cell r="M486">
            <v>55.2</v>
          </cell>
          <cell r="N486">
            <v>0</v>
          </cell>
          <cell r="O486">
            <v>0</v>
          </cell>
          <cell r="Q486">
            <v>0</v>
          </cell>
          <cell r="R486">
            <v>0</v>
          </cell>
        </row>
        <row r="487">
          <cell r="E487">
            <v>110</v>
          </cell>
          <cell r="I487">
            <v>72</v>
          </cell>
          <cell r="M487">
            <v>100.8</v>
          </cell>
          <cell r="N487">
            <v>0</v>
          </cell>
          <cell r="O487">
            <v>0</v>
          </cell>
          <cell r="Q487">
            <v>0</v>
          </cell>
          <cell r="R487">
            <v>0</v>
          </cell>
        </row>
        <row r="488">
          <cell r="E488">
            <v>110</v>
          </cell>
          <cell r="I488">
            <v>4</v>
          </cell>
          <cell r="M488">
            <v>118.85714285714286</v>
          </cell>
          <cell r="N488">
            <v>0</v>
          </cell>
          <cell r="O488">
            <v>0</v>
          </cell>
          <cell r="Q488">
            <v>0</v>
          </cell>
          <cell r="R488">
            <v>0</v>
          </cell>
        </row>
        <row r="491">
          <cell r="E491">
            <v>110</v>
          </cell>
          <cell r="I491">
            <v>4</v>
          </cell>
          <cell r="M491">
            <v>33.066666666666663</v>
          </cell>
          <cell r="N491">
            <v>0</v>
          </cell>
          <cell r="O491">
            <v>0</v>
          </cell>
          <cell r="Q491">
            <v>0</v>
          </cell>
          <cell r="R491">
            <v>0</v>
          </cell>
        </row>
        <row r="494">
          <cell r="E494">
            <v>110</v>
          </cell>
          <cell r="I494">
            <v>124.8</v>
          </cell>
          <cell r="M494">
            <v>913.53600000000006</v>
          </cell>
          <cell r="N494">
            <v>0</v>
          </cell>
          <cell r="O494">
            <v>0</v>
          </cell>
          <cell r="Q494">
            <v>0</v>
          </cell>
          <cell r="R494">
            <v>0</v>
          </cell>
        </row>
        <row r="497">
          <cell r="E497">
            <v>110</v>
          </cell>
          <cell r="I497">
            <v>290.55</v>
          </cell>
          <cell r="M497">
            <v>79.901250000000005</v>
          </cell>
          <cell r="N497">
            <v>0</v>
          </cell>
          <cell r="O497">
            <v>0</v>
          </cell>
          <cell r="Q497">
            <v>0</v>
          </cell>
          <cell r="R497">
            <v>0</v>
          </cell>
        </row>
        <row r="498">
          <cell r="E498">
            <v>110</v>
          </cell>
          <cell r="I498">
            <v>29.55</v>
          </cell>
          <cell r="M498">
            <v>8.1262500000000006</v>
          </cell>
          <cell r="N498">
            <v>0</v>
          </cell>
          <cell r="O498">
            <v>0</v>
          </cell>
          <cell r="Q498">
            <v>0</v>
          </cell>
          <cell r="R498">
            <v>0</v>
          </cell>
        </row>
        <row r="501">
          <cell r="E501">
            <v>110</v>
          </cell>
          <cell r="I501">
            <v>522</v>
          </cell>
          <cell r="M501">
            <v>292.31999999999994</v>
          </cell>
          <cell r="N501">
            <v>0</v>
          </cell>
          <cell r="O501">
            <v>0</v>
          </cell>
          <cell r="Q501">
            <v>0</v>
          </cell>
          <cell r="R501">
            <v>0</v>
          </cell>
        </row>
        <row r="502">
          <cell r="E502">
            <v>110</v>
          </cell>
          <cell r="I502">
            <v>150</v>
          </cell>
          <cell r="M502">
            <v>126</v>
          </cell>
          <cell r="N502">
            <v>0</v>
          </cell>
          <cell r="O502">
            <v>0</v>
          </cell>
          <cell r="Q502">
            <v>0</v>
          </cell>
          <cell r="R502">
            <v>0</v>
          </cell>
        </row>
        <row r="505">
          <cell r="E505">
            <v>110</v>
          </cell>
          <cell r="I505">
            <v>4</v>
          </cell>
          <cell r="M505">
            <v>170.66666666666669</v>
          </cell>
          <cell r="N505">
            <v>0</v>
          </cell>
          <cell r="O505">
            <v>0</v>
          </cell>
          <cell r="Q505">
            <v>0</v>
          </cell>
          <cell r="R505">
            <v>0</v>
          </cell>
        </row>
        <row r="506">
          <cell r="E506">
            <v>110</v>
          </cell>
          <cell r="I506">
            <v>6</v>
          </cell>
          <cell r="M506">
            <v>595.20000000000005</v>
          </cell>
          <cell r="N506">
            <v>0</v>
          </cell>
          <cell r="O506">
            <v>0</v>
          </cell>
          <cell r="Q506">
            <v>0</v>
          </cell>
          <cell r="R506">
            <v>0</v>
          </cell>
        </row>
        <row r="507">
          <cell r="E507">
            <v>110</v>
          </cell>
          <cell r="I507">
            <v>6</v>
          </cell>
          <cell r="M507">
            <v>90.94736842105263</v>
          </cell>
          <cell r="N507">
            <v>0</v>
          </cell>
          <cell r="O507">
            <v>0</v>
          </cell>
          <cell r="Q507">
            <v>0</v>
          </cell>
          <cell r="R507">
            <v>0</v>
          </cell>
        </row>
        <row r="508">
          <cell r="E508">
            <v>110</v>
          </cell>
          <cell r="I508">
            <v>9</v>
          </cell>
          <cell r="M508">
            <v>1175.0400000000002</v>
          </cell>
          <cell r="N508">
            <v>0</v>
          </cell>
          <cell r="O508">
            <v>0</v>
          </cell>
          <cell r="Q508">
            <v>0</v>
          </cell>
          <cell r="R508">
            <v>0</v>
          </cell>
        </row>
        <row r="512">
          <cell r="E512">
            <v>110</v>
          </cell>
          <cell r="I512">
            <v>89.6</v>
          </cell>
          <cell r="M512">
            <v>20.268137931034481</v>
          </cell>
          <cell r="N512">
            <v>0</v>
          </cell>
          <cell r="O512">
            <v>0</v>
          </cell>
          <cell r="Q512">
            <v>0</v>
          </cell>
          <cell r="R512">
            <v>0</v>
          </cell>
        </row>
        <row r="515">
          <cell r="E515">
            <v>110</v>
          </cell>
          <cell r="I515">
            <v>224</v>
          </cell>
          <cell r="M515">
            <v>114.68800000000002</v>
          </cell>
          <cell r="N515">
            <v>0</v>
          </cell>
          <cell r="O515">
            <v>0</v>
          </cell>
          <cell r="Q515">
            <v>0</v>
          </cell>
          <cell r="R515">
            <v>0</v>
          </cell>
        </row>
        <row r="516">
          <cell r="E516">
            <v>110</v>
          </cell>
          <cell r="I516">
            <v>129.6</v>
          </cell>
          <cell r="M516">
            <v>622.07999999999993</v>
          </cell>
          <cell r="N516">
            <v>0</v>
          </cell>
          <cell r="O516">
            <v>0</v>
          </cell>
          <cell r="Q516">
            <v>0</v>
          </cell>
          <cell r="R516">
            <v>0</v>
          </cell>
        </row>
        <row r="517">
          <cell r="E517">
            <v>110</v>
          </cell>
          <cell r="I517">
            <v>51.84</v>
          </cell>
          <cell r="M517">
            <v>20.736000000000001</v>
          </cell>
          <cell r="N517">
            <v>0</v>
          </cell>
          <cell r="O517">
            <v>0</v>
          </cell>
          <cell r="Q517">
            <v>0</v>
          </cell>
          <cell r="R517">
            <v>0</v>
          </cell>
        </row>
        <row r="520">
          <cell r="E520">
            <v>110</v>
          </cell>
          <cell r="I520">
            <v>192.19</v>
          </cell>
          <cell r="M520">
            <v>1127.5146666666667</v>
          </cell>
          <cell r="N520">
            <v>0</v>
          </cell>
          <cell r="O520">
            <v>0</v>
          </cell>
          <cell r="Q520">
            <v>0</v>
          </cell>
          <cell r="R520">
            <v>0</v>
          </cell>
        </row>
        <row r="521">
          <cell r="E521">
            <v>110</v>
          </cell>
          <cell r="I521">
            <v>84.81</v>
          </cell>
          <cell r="M521">
            <v>53.524533333333338</v>
          </cell>
          <cell r="N521">
            <v>0</v>
          </cell>
          <cell r="O521">
            <v>0</v>
          </cell>
          <cell r="Q521">
            <v>0</v>
          </cell>
          <cell r="R521">
            <v>0</v>
          </cell>
        </row>
        <row r="522">
          <cell r="E522">
            <v>110</v>
          </cell>
          <cell r="I522">
            <v>369.6</v>
          </cell>
          <cell r="M522">
            <v>73.472000000000008</v>
          </cell>
          <cell r="N522">
            <v>0</v>
          </cell>
          <cell r="O522">
            <v>0</v>
          </cell>
          <cell r="Q522">
            <v>0</v>
          </cell>
          <cell r="R522">
            <v>0</v>
          </cell>
        </row>
        <row r="523">
          <cell r="E523">
            <v>110</v>
          </cell>
          <cell r="I523">
            <v>107.39</v>
          </cell>
          <cell r="M523">
            <v>115.7944347826087</v>
          </cell>
          <cell r="N523">
            <v>0</v>
          </cell>
          <cell r="O523">
            <v>0</v>
          </cell>
          <cell r="Q523">
            <v>0</v>
          </cell>
          <cell r="R523">
            <v>0</v>
          </cell>
        </row>
        <row r="526">
          <cell r="E526">
            <v>110</v>
          </cell>
          <cell r="I526">
            <v>46.37</v>
          </cell>
          <cell r="M526">
            <v>329.10810256410252</v>
          </cell>
          <cell r="N526">
            <v>0</v>
          </cell>
          <cell r="O526">
            <v>0</v>
          </cell>
          <cell r="Q526">
            <v>0</v>
          </cell>
          <cell r="R526">
            <v>0</v>
          </cell>
        </row>
        <row r="527">
          <cell r="E527">
            <v>110</v>
          </cell>
          <cell r="I527">
            <v>1249.3599999999999</v>
          </cell>
          <cell r="M527">
            <v>104.94623999999999</v>
          </cell>
          <cell r="N527">
            <v>0</v>
          </cell>
          <cell r="O527">
            <v>0</v>
          </cell>
          <cell r="Q527">
            <v>0</v>
          </cell>
          <cell r="R527">
            <v>0</v>
          </cell>
        </row>
        <row r="530">
          <cell r="E530">
            <v>110</v>
          </cell>
          <cell r="I530">
            <v>11.34</v>
          </cell>
          <cell r="M530">
            <v>5.8060799999999997</v>
          </cell>
          <cell r="N530">
            <v>0</v>
          </cell>
          <cell r="O530">
            <v>0</v>
          </cell>
          <cell r="Q530">
            <v>0</v>
          </cell>
          <cell r="R530">
            <v>0</v>
          </cell>
        </row>
        <row r="531">
          <cell r="E531">
            <v>110</v>
          </cell>
          <cell r="I531">
            <v>8.7480000000000011</v>
          </cell>
          <cell r="M531">
            <v>41.990400000000001</v>
          </cell>
          <cell r="N531">
            <v>0</v>
          </cell>
          <cell r="O531">
            <v>0</v>
          </cell>
          <cell r="Q531">
            <v>0</v>
          </cell>
          <cell r="R531">
            <v>0</v>
          </cell>
        </row>
        <row r="532">
          <cell r="E532">
            <v>110</v>
          </cell>
          <cell r="I532">
            <v>20.1204</v>
          </cell>
          <cell r="M532">
            <v>118.03968</v>
          </cell>
          <cell r="N532">
            <v>0</v>
          </cell>
          <cell r="O532">
            <v>0</v>
          </cell>
          <cell r="Q532">
            <v>0</v>
          </cell>
          <cell r="R532">
            <v>0</v>
          </cell>
        </row>
        <row r="533">
          <cell r="E533">
            <v>110</v>
          </cell>
          <cell r="I533">
            <v>20.1204</v>
          </cell>
          <cell r="M533">
            <v>8.0481599999999993</v>
          </cell>
          <cell r="N533">
            <v>0</v>
          </cell>
          <cell r="O533">
            <v>0</v>
          </cell>
          <cell r="Q533">
            <v>0</v>
          </cell>
          <cell r="R533">
            <v>0</v>
          </cell>
        </row>
        <row r="534">
          <cell r="E534">
            <v>110</v>
          </cell>
          <cell r="I534">
            <v>8.7480000000000011</v>
          </cell>
          <cell r="M534">
            <v>1.7389963636363639</v>
          </cell>
          <cell r="N534">
            <v>0</v>
          </cell>
          <cell r="O534">
            <v>0</v>
          </cell>
          <cell r="Q534">
            <v>0</v>
          </cell>
          <cell r="R534">
            <v>0</v>
          </cell>
        </row>
        <row r="535">
          <cell r="E535">
            <v>110</v>
          </cell>
          <cell r="I535">
            <v>13.041</v>
          </cell>
          <cell r="M535">
            <v>75.203100000000006</v>
          </cell>
          <cell r="N535">
            <v>0</v>
          </cell>
          <cell r="O535">
            <v>0</v>
          </cell>
          <cell r="Q535">
            <v>0</v>
          </cell>
          <cell r="R535">
            <v>0</v>
          </cell>
        </row>
        <row r="536">
          <cell r="E536">
            <v>110</v>
          </cell>
          <cell r="I536">
            <v>31.733999999999998</v>
          </cell>
          <cell r="M536">
            <v>106.62624</v>
          </cell>
          <cell r="N536">
            <v>0</v>
          </cell>
          <cell r="O536">
            <v>0</v>
          </cell>
          <cell r="Q536">
            <v>0</v>
          </cell>
          <cell r="R536">
            <v>0</v>
          </cell>
        </row>
        <row r="537">
          <cell r="E537">
            <v>110</v>
          </cell>
          <cell r="I537">
            <v>7.21</v>
          </cell>
          <cell r="M537">
            <v>62.624000000000002</v>
          </cell>
          <cell r="N537">
            <v>0</v>
          </cell>
          <cell r="O537">
            <v>0</v>
          </cell>
          <cell r="Q537">
            <v>0</v>
          </cell>
          <cell r="R537">
            <v>0</v>
          </cell>
        </row>
        <row r="538">
          <cell r="E538">
            <v>110</v>
          </cell>
          <cell r="I538">
            <v>1176</v>
          </cell>
          <cell r="M538">
            <v>98.783999999999992</v>
          </cell>
          <cell r="N538">
            <v>0</v>
          </cell>
          <cell r="O538">
            <v>0</v>
          </cell>
          <cell r="Q538">
            <v>0</v>
          </cell>
          <cell r="R538">
            <v>0</v>
          </cell>
        </row>
        <row r="539">
          <cell r="E539">
            <v>110</v>
          </cell>
          <cell r="I539">
            <v>17.86</v>
          </cell>
          <cell r="M539">
            <v>15.002400000000002</v>
          </cell>
          <cell r="N539">
            <v>0</v>
          </cell>
          <cell r="O539">
            <v>0</v>
          </cell>
          <cell r="Q539">
            <v>0</v>
          </cell>
          <cell r="R539">
            <v>0</v>
          </cell>
        </row>
        <row r="540">
          <cell r="E540">
            <v>110</v>
          </cell>
          <cell r="I540">
            <v>69.587999999999994</v>
          </cell>
          <cell r="M540">
            <v>170.72255999999999</v>
          </cell>
          <cell r="N540">
            <v>0</v>
          </cell>
          <cell r="O540">
            <v>0</v>
          </cell>
          <cell r="Q540">
            <v>0</v>
          </cell>
          <cell r="R540">
            <v>0</v>
          </cell>
        </row>
        <row r="541">
          <cell r="E541">
            <v>110</v>
          </cell>
          <cell r="I541">
            <v>12.663</v>
          </cell>
          <cell r="M541">
            <v>17.728200000000001</v>
          </cell>
          <cell r="N541">
            <v>0</v>
          </cell>
          <cell r="O541">
            <v>0</v>
          </cell>
          <cell r="Q541">
            <v>0</v>
          </cell>
          <cell r="R541">
            <v>0</v>
          </cell>
        </row>
        <row r="542">
          <cell r="E542">
            <v>110</v>
          </cell>
          <cell r="I542">
            <v>1</v>
          </cell>
          <cell r="M542">
            <v>29.714285714285715</v>
          </cell>
          <cell r="N542">
            <v>0</v>
          </cell>
          <cell r="O542">
            <v>0</v>
          </cell>
          <cell r="Q542">
            <v>0</v>
          </cell>
          <cell r="R542">
            <v>0</v>
          </cell>
        </row>
        <row r="545">
          <cell r="E545">
            <v>110</v>
          </cell>
          <cell r="I545">
            <v>4</v>
          </cell>
          <cell r="M545">
            <v>33.066666666666663</v>
          </cell>
          <cell r="N545">
            <v>0</v>
          </cell>
          <cell r="O545">
            <v>0</v>
          </cell>
          <cell r="Q545">
            <v>0</v>
          </cell>
          <cell r="R545">
            <v>0</v>
          </cell>
        </row>
        <row r="548">
          <cell r="E548">
            <v>110</v>
          </cell>
          <cell r="I548">
            <v>9.2664000000000009</v>
          </cell>
          <cell r="M548">
            <v>53.436240000000005</v>
          </cell>
          <cell r="N548">
            <v>0</v>
          </cell>
          <cell r="O548">
            <v>0</v>
          </cell>
          <cell r="Q548">
            <v>0</v>
          </cell>
          <cell r="R548">
            <v>0</v>
          </cell>
        </row>
        <row r="550">
          <cell r="E550">
            <v>110</v>
          </cell>
        </row>
        <row r="551">
          <cell r="E551">
            <v>110</v>
          </cell>
          <cell r="I551">
            <v>43.01</v>
          </cell>
          <cell r="M551">
            <v>314.83320000000003</v>
          </cell>
          <cell r="N551">
            <v>0</v>
          </cell>
          <cell r="O551">
            <v>0</v>
          </cell>
          <cell r="Q551">
            <v>0</v>
          </cell>
          <cell r="R551">
            <v>0</v>
          </cell>
        </row>
        <row r="554">
          <cell r="E554">
            <v>110</v>
          </cell>
          <cell r="I554">
            <v>226.8</v>
          </cell>
          <cell r="M554">
            <v>62.370000000000005</v>
          </cell>
          <cell r="N554">
            <v>0</v>
          </cell>
          <cell r="O554">
            <v>0</v>
          </cell>
          <cell r="Q554">
            <v>0</v>
          </cell>
          <cell r="R554">
            <v>0</v>
          </cell>
        </row>
        <row r="555">
          <cell r="E555">
            <v>110</v>
          </cell>
          <cell r="I555">
            <v>57.66</v>
          </cell>
          <cell r="M555">
            <v>15.856499999999999</v>
          </cell>
          <cell r="N555">
            <v>0</v>
          </cell>
          <cell r="O555">
            <v>0</v>
          </cell>
          <cell r="Q555">
            <v>0</v>
          </cell>
          <cell r="R555">
            <v>0</v>
          </cell>
        </row>
        <row r="558">
          <cell r="E558">
            <v>110</v>
          </cell>
          <cell r="I558">
            <v>450</v>
          </cell>
          <cell r="M558">
            <v>252</v>
          </cell>
          <cell r="N558">
            <v>0</v>
          </cell>
          <cell r="O558">
            <v>0</v>
          </cell>
          <cell r="Q558">
            <v>0</v>
          </cell>
          <cell r="R558">
            <v>0</v>
          </cell>
        </row>
        <row r="561">
          <cell r="E561">
            <v>120</v>
          </cell>
          <cell r="I561">
            <v>1</v>
          </cell>
          <cell r="M561">
            <v>50.4</v>
          </cell>
          <cell r="N561">
            <v>0</v>
          </cell>
          <cell r="O561">
            <v>0</v>
          </cell>
          <cell r="Q561">
            <v>0</v>
          </cell>
          <cell r="R561">
            <v>0</v>
          </cell>
        </row>
        <row r="562">
          <cell r="E562">
            <v>120</v>
          </cell>
          <cell r="I562">
            <v>54</v>
          </cell>
          <cell r="M562">
            <v>130.03200000000001</v>
          </cell>
          <cell r="N562">
            <v>0</v>
          </cell>
          <cell r="O562">
            <v>0</v>
          </cell>
          <cell r="Q562">
            <v>0</v>
          </cell>
          <cell r="R562">
            <v>0</v>
          </cell>
        </row>
        <row r="563">
          <cell r="E563">
            <v>120</v>
          </cell>
          <cell r="I563">
            <v>63</v>
          </cell>
          <cell r="M563">
            <v>151.70400000000001</v>
          </cell>
          <cell r="N563">
            <v>0</v>
          </cell>
          <cell r="O563">
            <v>0</v>
          </cell>
          <cell r="Q563">
            <v>0</v>
          </cell>
          <cell r="R563">
            <v>0</v>
          </cell>
        </row>
        <row r="564">
          <cell r="E564">
            <v>120</v>
          </cell>
          <cell r="I564">
            <v>45</v>
          </cell>
          <cell r="M564">
            <v>10.08</v>
          </cell>
          <cell r="N564">
            <v>0</v>
          </cell>
          <cell r="O564">
            <v>0</v>
          </cell>
          <cell r="Q564">
            <v>0</v>
          </cell>
          <cell r="R564">
            <v>0</v>
          </cell>
        </row>
        <row r="565">
          <cell r="E565">
            <v>120</v>
          </cell>
          <cell r="I565">
            <v>72</v>
          </cell>
          <cell r="M565">
            <v>650.88000000000011</v>
          </cell>
          <cell r="N565">
            <v>0</v>
          </cell>
          <cell r="O565">
            <v>0</v>
          </cell>
          <cell r="Q565">
            <v>0</v>
          </cell>
          <cell r="R565">
            <v>0</v>
          </cell>
        </row>
        <row r="566">
          <cell r="E566">
            <v>120</v>
          </cell>
          <cell r="I566">
            <v>10.8</v>
          </cell>
          <cell r="M566">
            <v>97.632000000000019</v>
          </cell>
          <cell r="N566">
            <v>0</v>
          </cell>
          <cell r="O566">
            <v>0</v>
          </cell>
          <cell r="Q566">
            <v>0</v>
          </cell>
          <cell r="R566">
            <v>0</v>
          </cell>
        </row>
        <row r="567">
          <cell r="E567">
            <v>120</v>
          </cell>
          <cell r="I567">
            <v>1</v>
          </cell>
          <cell r="M567">
            <v>35.700000000000003</v>
          </cell>
          <cell r="N567">
            <v>0</v>
          </cell>
          <cell r="O567">
            <v>0</v>
          </cell>
          <cell r="Q567">
            <v>0</v>
          </cell>
          <cell r="R567">
            <v>0</v>
          </cell>
        </row>
        <row r="568">
          <cell r="E568">
            <v>120</v>
          </cell>
          <cell r="I568">
            <v>1</v>
          </cell>
          <cell r="M568">
            <v>12.4</v>
          </cell>
          <cell r="N568">
            <v>0</v>
          </cell>
          <cell r="O568">
            <v>0</v>
          </cell>
          <cell r="Q568">
            <v>0</v>
          </cell>
          <cell r="R568">
            <v>0</v>
          </cell>
        </row>
        <row r="569">
          <cell r="E569">
            <v>120</v>
          </cell>
          <cell r="I569">
            <v>1</v>
          </cell>
          <cell r="M569">
            <v>25.6</v>
          </cell>
          <cell r="N569">
            <v>0</v>
          </cell>
          <cell r="O569">
            <v>0</v>
          </cell>
          <cell r="Q569">
            <v>0</v>
          </cell>
          <cell r="R569">
            <v>0</v>
          </cell>
        </row>
        <row r="570">
          <cell r="E570">
            <v>120</v>
          </cell>
          <cell r="I570">
            <v>1</v>
          </cell>
          <cell r="M570">
            <v>102.4</v>
          </cell>
          <cell r="N570">
            <v>0</v>
          </cell>
          <cell r="O570">
            <v>0</v>
          </cell>
          <cell r="Q570">
            <v>0</v>
          </cell>
          <cell r="R570">
            <v>0</v>
          </cell>
        </row>
        <row r="571">
          <cell r="E571">
            <v>120</v>
          </cell>
          <cell r="I571">
            <v>2</v>
          </cell>
          <cell r="M571">
            <v>51.2</v>
          </cell>
          <cell r="N571">
            <v>0</v>
          </cell>
          <cell r="O571">
            <v>0</v>
          </cell>
          <cell r="Q571">
            <v>0</v>
          </cell>
          <cell r="R571">
            <v>0</v>
          </cell>
        </row>
        <row r="572">
          <cell r="E572">
            <v>120</v>
          </cell>
          <cell r="I572">
            <v>63</v>
          </cell>
          <cell r="M572">
            <v>15.4</v>
          </cell>
          <cell r="N572">
            <v>0</v>
          </cell>
          <cell r="O572">
            <v>0</v>
          </cell>
          <cell r="Q572">
            <v>0</v>
          </cell>
          <cell r="R572">
            <v>0</v>
          </cell>
        </row>
        <row r="573">
          <cell r="E573">
            <v>120</v>
          </cell>
          <cell r="I573">
            <v>16.2</v>
          </cell>
          <cell r="M573">
            <v>7.1279999999999992</v>
          </cell>
          <cell r="N573">
            <v>0</v>
          </cell>
          <cell r="O573">
            <v>0</v>
          </cell>
          <cell r="Q573">
            <v>0</v>
          </cell>
          <cell r="R573">
            <v>0</v>
          </cell>
        </row>
        <row r="574">
          <cell r="E574">
            <v>120</v>
          </cell>
          <cell r="I574">
            <v>90</v>
          </cell>
          <cell r="M574">
            <v>111.6</v>
          </cell>
          <cell r="N574">
            <v>0</v>
          </cell>
          <cell r="O574">
            <v>0</v>
          </cell>
          <cell r="Q574">
            <v>0</v>
          </cell>
          <cell r="R574">
            <v>0</v>
          </cell>
        </row>
        <row r="575">
          <cell r="E575">
            <v>120</v>
          </cell>
          <cell r="I575">
            <v>1</v>
          </cell>
          <cell r="M575">
            <v>25.6</v>
          </cell>
          <cell r="N575">
            <v>0</v>
          </cell>
          <cell r="O575">
            <v>0</v>
          </cell>
          <cell r="Q575">
            <v>0</v>
          </cell>
          <cell r="R575">
            <v>0</v>
          </cell>
        </row>
        <row r="576">
          <cell r="E576">
            <v>120</v>
          </cell>
          <cell r="I576">
            <v>1</v>
          </cell>
          <cell r="M576">
            <v>25.6</v>
          </cell>
          <cell r="N576">
            <v>0</v>
          </cell>
          <cell r="O576">
            <v>0</v>
          </cell>
          <cell r="Q576">
            <v>0</v>
          </cell>
          <cell r="R576">
            <v>0</v>
          </cell>
        </row>
        <row r="577">
          <cell r="E577">
            <v>120</v>
          </cell>
          <cell r="I577">
            <v>22.5</v>
          </cell>
          <cell r="M577">
            <v>24.119999999999997</v>
          </cell>
          <cell r="N577">
            <v>0</v>
          </cell>
          <cell r="O577">
            <v>0</v>
          </cell>
          <cell r="Q577">
            <v>0</v>
          </cell>
          <cell r="R577">
            <v>0</v>
          </cell>
        </row>
        <row r="578">
          <cell r="E578">
            <v>120</v>
          </cell>
          <cell r="I578">
            <v>1</v>
          </cell>
          <cell r="M578">
            <v>25.6</v>
          </cell>
          <cell r="N578">
            <v>0</v>
          </cell>
          <cell r="O578">
            <v>0</v>
          </cell>
          <cell r="Q578">
            <v>0</v>
          </cell>
          <cell r="R578">
            <v>0</v>
          </cell>
        </row>
        <row r="579">
          <cell r="E579">
            <v>120</v>
          </cell>
          <cell r="I579">
            <v>4</v>
          </cell>
          <cell r="M579">
            <v>8.5333333333333332</v>
          </cell>
          <cell r="N579">
            <v>0</v>
          </cell>
          <cell r="O579">
            <v>0</v>
          </cell>
          <cell r="Q579">
            <v>0</v>
          </cell>
          <cell r="R579">
            <v>0</v>
          </cell>
        </row>
        <row r="580">
          <cell r="E580">
            <v>120</v>
          </cell>
          <cell r="I580">
            <v>18.899999999999999</v>
          </cell>
          <cell r="M580">
            <v>40.32</v>
          </cell>
          <cell r="N580">
            <v>0</v>
          </cell>
          <cell r="O580">
            <v>0</v>
          </cell>
          <cell r="Q580">
            <v>0</v>
          </cell>
          <cell r="R580">
            <v>0</v>
          </cell>
        </row>
        <row r="581">
          <cell r="E581">
            <v>120</v>
          </cell>
          <cell r="I581">
            <v>1</v>
          </cell>
          <cell r="M581">
            <v>11.600000000000001</v>
          </cell>
          <cell r="N581">
            <v>0</v>
          </cell>
          <cell r="O581">
            <v>0</v>
          </cell>
          <cell r="Q581">
            <v>0</v>
          </cell>
          <cell r="R581">
            <v>0</v>
          </cell>
        </row>
        <row r="582">
          <cell r="E582">
            <v>120</v>
          </cell>
          <cell r="I582">
            <v>1</v>
          </cell>
          <cell r="M582">
            <v>22.8</v>
          </cell>
          <cell r="N582">
            <v>0</v>
          </cell>
          <cell r="O582">
            <v>0</v>
          </cell>
          <cell r="Q582">
            <v>0</v>
          </cell>
          <cell r="R582">
            <v>0</v>
          </cell>
        </row>
        <row r="583">
          <cell r="E583">
            <v>120</v>
          </cell>
          <cell r="I583">
            <v>6.3</v>
          </cell>
          <cell r="M583">
            <v>8.0640000000000001</v>
          </cell>
          <cell r="N583">
            <v>0</v>
          </cell>
          <cell r="O583">
            <v>0</v>
          </cell>
          <cell r="Q583">
            <v>0</v>
          </cell>
          <cell r="R583">
            <v>0</v>
          </cell>
        </row>
        <row r="584">
          <cell r="E584">
            <v>120</v>
          </cell>
          <cell r="I584">
            <v>25.2</v>
          </cell>
          <cell r="M584">
            <v>31.248000000000001</v>
          </cell>
          <cell r="N584">
            <v>0</v>
          </cell>
          <cell r="O584">
            <v>0</v>
          </cell>
          <cell r="Q584">
            <v>0</v>
          </cell>
          <cell r="R584">
            <v>0</v>
          </cell>
        </row>
        <row r="585">
          <cell r="E585">
            <v>120</v>
          </cell>
          <cell r="I585">
            <v>16.2</v>
          </cell>
          <cell r="M585">
            <v>40.175999999999995</v>
          </cell>
          <cell r="N585">
            <v>0</v>
          </cell>
          <cell r="O585">
            <v>0</v>
          </cell>
          <cell r="Q585">
            <v>0</v>
          </cell>
          <cell r="R585">
            <v>0</v>
          </cell>
        </row>
        <row r="586">
          <cell r="E586">
            <v>120</v>
          </cell>
          <cell r="I586">
            <v>18</v>
          </cell>
          <cell r="M586">
            <v>47.480000000000004</v>
          </cell>
          <cell r="N586">
            <v>0</v>
          </cell>
          <cell r="O586">
            <v>0</v>
          </cell>
          <cell r="Q586">
            <v>0</v>
          </cell>
          <cell r="R586">
            <v>0</v>
          </cell>
        </row>
        <row r="590">
          <cell r="E590">
            <v>130</v>
          </cell>
          <cell r="I590">
            <v>1.17</v>
          </cell>
          <cell r="M590">
            <v>2.9834999999999994</v>
          </cell>
          <cell r="N590">
            <v>0</v>
          </cell>
          <cell r="O590">
            <v>0</v>
          </cell>
          <cell r="Q590">
            <v>0</v>
          </cell>
          <cell r="R590">
            <v>0</v>
          </cell>
        </row>
        <row r="591">
          <cell r="E591">
            <v>130</v>
          </cell>
          <cell r="I591">
            <v>24.5</v>
          </cell>
          <cell r="M591">
            <v>49.816666666666663</v>
          </cell>
          <cell r="N591">
            <v>0</v>
          </cell>
          <cell r="O591">
            <v>0</v>
          </cell>
          <cell r="Q591">
            <v>0</v>
          </cell>
          <cell r="R591">
            <v>0</v>
          </cell>
        </row>
        <row r="592">
          <cell r="E592">
            <v>130</v>
          </cell>
          <cell r="I592">
            <v>18.95</v>
          </cell>
          <cell r="M592">
            <v>38.531666666666666</v>
          </cell>
          <cell r="N592">
            <v>0</v>
          </cell>
          <cell r="O592">
            <v>0</v>
          </cell>
          <cell r="Q592">
            <v>0</v>
          </cell>
          <cell r="R592">
            <v>0</v>
          </cell>
        </row>
        <row r="593">
          <cell r="E593">
            <v>130</v>
          </cell>
          <cell r="I593">
            <v>3762.7</v>
          </cell>
          <cell r="M593">
            <v>197.54174999999998</v>
          </cell>
          <cell r="N593">
            <v>0</v>
          </cell>
          <cell r="O593">
            <v>0</v>
          </cell>
          <cell r="Q593">
            <v>0</v>
          </cell>
          <cell r="R593">
            <v>0</v>
          </cell>
        </row>
        <row r="594">
          <cell r="E594">
            <v>130</v>
          </cell>
          <cell r="I594">
            <v>50.45</v>
          </cell>
          <cell r="M594">
            <v>42.378</v>
          </cell>
          <cell r="N594">
            <v>0</v>
          </cell>
          <cell r="O594">
            <v>0</v>
          </cell>
          <cell r="Q594">
            <v>0</v>
          </cell>
          <cell r="R594">
            <v>0</v>
          </cell>
        </row>
        <row r="595">
          <cell r="E595">
            <v>130</v>
          </cell>
          <cell r="I595">
            <v>28</v>
          </cell>
          <cell r="M595">
            <v>67.2</v>
          </cell>
          <cell r="N595">
            <v>0</v>
          </cell>
          <cell r="O595">
            <v>0</v>
          </cell>
          <cell r="Q595">
            <v>0</v>
          </cell>
          <cell r="R595">
            <v>0</v>
          </cell>
        </row>
        <row r="596">
          <cell r="E596">
            <v>130</v>
          </cell>
          <cell r="I596">
            <v>11.15</v>
          </cell>
          <cell r="M596">
            <v>37.463999999999999</v>
          </cell>
          <cell r="N596">
            <v>0</v>
          </cell>
          <cell r="O596">
            <v>0</v>
          </cell>
          <cell r="Q596">
            <v>0</v>
          </cell>
          <cell r="R596">
            <v>0</v>
          </cell>
        </row>
        <row r="598">
          <cell r="E598">
            <v>130</v>
          </cell>
          <cell r="I598">
            <v>60.6</v>
          </cell>
          <cell r="M598">
            <v>260.26105263157899</v>
          </cell>
          <cell r="N598">
            <v>0</v>
          </cell>
          <cell r="O598">
            <v>0</v>
          </cell>
          <cell r="Q598">
            <v>0</v>
          </cell>
          <cell r="R598">
            <v>0</v>
          </cell>
        </row>
        <row r="599">
          <cell r="E599">
            <v>130</v>
          </cell>
          <cell r="I599">
            <v>4434.79</v>
          </cell>
          <cell r="M599">
            <v>232.82647499999999</v>
          </cell>
          <cell r="N599">
            <v>0</v>
          </cell>
          <cell r="O599">
            <v>0</v>
          </cell>
          <cell r="Q599">
            <v>0</v>
          </cell>
          <cell r="R599">
            <v>0</v>
          </cell>
        </row>
        <row r="600">
          <cell r="E600">
            <v>130</v>
          </cell>
          <cell r="I600">
            <v>463.72</v>
          </cell>
          <cell r="M600">
            <v>779.04960000000005</v>
          </cell>
          <cell r="N600">
            <v>0</v>
          </cell>
          <cell r="O600">
            <v>0</v>
          </cell>
          <cell r="Q600">
            <v>0</v>
          </cell>
          <cell r="R600">
            <v>0</v>
          </cell>
        </row>
        <row r="602">
          <cell r="E602">
            <v>130</v>
          </cell>
          <cell r="I602">
            <v>61.66</v>
          </cell>
          <cell r="M602">
            <v>209.19325210871602</v>
          </cell>
          <cell r="N602">
            <v>0</v>
          </cell>
          <cell r="O602">
            <v>0</v>
          </cell>
          <cell r="Q602">
            <v>0</v>
          </cell>
          <cell r="R602">
            <v>0</v>
          </cell>
        </row>
        <row r="603">
          <cell r="E603">
            <v>130</v>
          </cell>
          <cell r="I603">
            <v>5364.74</v>
          </cell>
          <cell r="M603">
            <v>281.64884999999992</v>
          </cell>
          <cell r="N603">
            <v>0</v>
          </cell>
          <cell r="O603">
            <v>0</v>
          </cell>
          <cell r="Q603">
            <v>0</v>
          </cell>
          <cell r="R603">
            <v>0</v>
          </cell>
        </row>
        <row r="604">
          <cell r="E604">
            <v>130</v>
          </cell>
          <cell r="I604">
            <v>380.58</v>
          </cell>
          <cell r="M604">
            <v>983.65292307692312</v>
          </cell>
          <cell r="N604">
            <v>0</v>
          </cell>
          <cell r="O604">
            <v>0</v>
          </cell>
          <cell r="Q604">
            <v>0</v>
          </cell>
          <cell r="R604">
            <v>0</v>
          </cell>
        </row>
        <row r="605">
          <cell r="E605">
            <v>130</v>
          </cell>
          <cell r="I605">
            <v>4.83</v>
          </cell>
          <cell r="M605">
            <v>6.539076923076923</v>
          </cell>
          <cell r="N605">
            <v>0</v>
          </cell>
          <cell r="O605">
            <v>0</v>
          </cell>
          <cell r="Q605">
            <v>0</v>
          </cell>
          <cell r="R605">
            <v>0</v>
          </cell>
        </row>
        <row r="606">
          <cell r="E606">
            <v>130</v>
          </cell>
          <cell r="I606">
            <v>4.83</v>
          </cell>
          <cell r="M606">
            <v>8.1143999999999998</v>
          </cell>
          <cell r="N606">
            <v>0</v>
          </cell>
          <cell r="O606">
            <v>0</v>
          </cell>
          <cell r="Q606">
            <v>0</v>
          </cell>
          <cell r="R606">
            <v>0</v>
          </cell>
        </row>
        <row r="607">
          <cell r="E607">
            <v>130</v>
          </cell>
          <cell r="I607">
            <v>90</v>
          </cell>
          <cell r="M607">
            <v>68.72727272727272</v>
          </cell>
          <cell r="N607">
            <v>0</v>
          </cell>
          <cell r="O607">
            <v>0</v>
          </cell>
          <cell r="Q607">
            <v>0</v>
          </cell>
          <cell r="R607">
            <v>0</v>
          </cell>
        </row>
        <row r="609">
          <cell r="E609">
            <v>130</v>
          </cell>
          <cell r="I609">
            <v>7.23</v>
          </cell>
          <cell r="M609">
            <v>24.926285714285711</v>
          </cell>
          <cell r="N609">
            <v>0</v>
          </cell>
          <cell r="O609">
            <v>0</v>
          </cell>
          <cell r="Q609">
            <v>0</v>
          </cell>
          <cell r="R609">
            <v>0</v>
          </cell>
        </row>
        <row r="610">
          <cell r="E610">
            <v>130</v>
          </cell>
          <cell r="I610">
            <v>717.79</v>
          </cell>
          <cell r="M610">
            <v>37.683974999999997</v>
          </cell>
          <cell r="N610">
            <v>0</v>
          </cell>
          <cell r="O610">
            <v>0</v>
          </cell>
          <cell r="Q610">
            <v>0</v>
          </cell>
          <cell r="R610">
            <v>0</v>
          </cell>
        </row>
        <row r="611">
          <cell r="E611">
            <v>130</v>
          </cell>
          <cell r="I611">
            <v>46.95</v>
          </cell>
          <cell r="M611">
            <v>121.34769230769231</v>
          </cell>
          <cell r="N611">
            <v>0</v>
          </cell>
          <cell r="O611">
            <v>0</v>
          </cell>
          <cell r="Q611">
            <v>0</v>
          </cell>
          <cell r="R611">
            <v>0</v>
          </cell>
        </row>
        <row r="613">
          <cell r="E613">
            <v>130</v>
          </cell>
          <cell r="I613">
            <v>13.91</v>
          </cell>
          <cell r="M613">
            <v>28.283666666666669</v>
          </cell>
          <cell r="N613">
            <v>0</v>
          </cell>
          <cell r="O613">
            <v>0</v>
          </cell>
          <cell r="Q613">
            <v>0</v>
          </cell>
          <cell r="R613">
            <v>0</v>
          </cell>
        </row>
        <row r="614">
          <cell r="E614">
            <v>130</v>
          </cell>
          <cell r="I614">
            <v>966.94</v>
          </cell>
          <cell r="M614">
            <v>50.76435</v>
          </cell>
          <cell r="N614">
            <v>0</v>
          </cell>
          <cell r="O614">
            <v>0</v>
          </cell>
          <cell r="Q614">
            <v>0</v>
          </cell>
          <cell r="R614">
            <v>0</v>
          </cell>
        </row>
        <row r="615">
          <cell r="E615">
            <v>130</v>
          </cell>
          <cell r="I615">
            <v>58.52</v>
          </cell>
          <cell r="M615">
            <v>151.25169230769231</v>
          </cell>
          <cell r="N615">
            <v>0</v>
          </cell>
          <cell r="O615">
            <v>0</v>
          </cell>
          <cell r="Q615">
            <v>0</v>
          </cell>
          <cell r="R615">
            <v>0</v>
          </cell>
        </row>
        <row r="617">
          <cell r="E617">
            <v>130</v>
          </cell>
          <cell r="I617">
            <v>4.58</v>
          </cell>
          <cell r="M617">
            <v>9.3126666666666669</v>
          </cell>
          <cell r="N617">
            <v>0</v>
          </cell>
          <cell r="O617">
            <v>0</v>
          </cell>
          <cell r="Q617">
            <v>0</v>
          </cell>
          <cell r="R617">
            <v>0</v>
          </cell>
        </row>
        <row r="618">
          <cell r="E618">
            <v>130</v>
          </cell>
          <cell r="I618">
            <v>323.61</v>
          </cell>
          <cell r="M618">
            <v>16.989525</v>
          </cell>
          <cell r="N618">
            <v>0</v>
          </cell>
          <cell r="O618">
            <v>0</v>
          </cell>
          <cell r="Q618">
            <v>0</v>
          </cell>
          <cell r="R618">
            <v>0</v>
          </cell>
        </row>
        <row r="619">
          <cell r="E619">
            <v>130</v>
          </cell>
          <cell r="I619">
            <v>21.38</v>
          </cell>
          <cell r="M619">
            <v>32.653090909090906</v>
          </cell>
          <cell r="N619">
            <v>0</v>
          </cell>
          <cell r="O619">
            <v>0</v>
          </cell>
          <cell r="Q619">
            <v>0</v>
          </cell>
          <cell r="R619">
            <v>0</v>
          </cell>
        </row>
        <row r="621">
          <cell r="E621">
            <v>130</v>
          </cell>
          <cell r="I621">
            <v>30.22</v>
          </cell>
          <cell r="M621">
            <v>117.06273684210525</v>
          </cell>
          <cell r="N621">
            <v>0</v>
          </cell>
          <cell r="O621">
            <v>0</v>
          </cell>
          <cell r="Q621">
            <v>0</v>
          </cell>
          <cell r="R621">
            <v>0</v>
          </cell>
        </row>
        <row r="622">
          <cell r="E622">
            <v>130</v>
          </cell>
          <cell r="I622">
            <v>2323.13</v>
          </cell>
          <cell r="M622">
            <v>121.964325</v>
          </cell>
          <cell r="N622">
            <v>0</v>
          </cell>
          <cell r="O622">
            <v>0</v>
          </cell>
          <cell r="Q622">
            <v>0</v>
          </cell>
          <cell r="R622">
            <v>0</v>
          </cell>
        </row>
        <row r="623">
          <cell r="E623">
            <v>130</v>
          </cell>
          <cell r="I623">
            <v>642.91999999999996</v>
          </cell>
          <cell r="M623">
            <v>1661.7009230769229</v>
          </cell>
          <cell r="N623">
            <v>0</v>
          </cell>
          <cell r="O623">
            <v>0</v>
          </cell>
          <cell r="Q623">
            <v>0</v>
          </cell>
          <cell r="R623">
            <v>0</v>
          </cell>
        </row>
        <row r="625">
          <cell r="E625">
            <v>130</v>
          </cell>
          <cell r="I625">
            <v>29.78</v>
          </cell>
          <cell r="M625">
            <v>115.35831578947369</v>
          </cell>
          <cell r="N625">
            <v>0</v>
          </cell>
          <cell r="O625">
            <v>0</v>
          </cell>
          <cell r="Q625">
            <v>0</v>
          </cell>
          <cell r="R625">
            <v>0</v>
          </cell>
        </row>
        <row r="626">
          <cell r="E626">
            <v>130</v>
          </cell>
          <cell r="I626">
            <v>2298.25</v>
          </cell>
          <cell r="M626">
            <v>120.658125</v>
          </cell>
          <cell r="N626">
            <v>0</v>
          </cell>
          <cell r="O626">
            <v>0</v>
          </cell>
          <cell r="Q626">
            <v>0</v>
          </cell>
          <cell r="R626">
            <v>0</v>
          </cell>
        </row>
        <row r="627">
          <cell r="E627">
            <v>130</v>
          </cell>
          <cell r="I627">
            <v>358.14</v>
          </cell>
          <cell r="M627">
            <v>925.6541538461538</v>
          </cell>
          <cell r="N627">
            <v>0</v>
          </cell>
          <cell r="O627">
            <v>0</v>
          </cell>
          <cell r="Q627">
            <v>0</v>
          </cell>
          <cell r="R627">
            <v>0</v>
          </cell>
        </row>
        <row r="628">
          <cell r="E628">
            <v>130</v>
          </cell>
          <cell r="I628">
            <v>208</v>
          </cell>
          <cell r="M628">
            <v>158.83636363636364</v>
          </cell>
          <cell r="N628">
            <v>0</v>
          </cell>
          <cell r="O628">
            <v>0</v>
          </cell>
          <cell r="Q628">
            <v>0</v>
          </cell>
          <cell r="R628">
            <v>0</v>
          </cell>
        </row>
        <row r="630">
          <cell r="E630">
            <v>130</v>
          </cell>
          <cell r="I630">
            <v>38.299999999999997</v>
          </cell>
          <cell r="M630">
            <v>77.876666666666665</v>
          </cell>
          <cell r="N630">
            <v>0</v>
          </cell>
          <cell r="O630">
            <v>0</v>
          </cell>
          <cell r="Q630">
            <v>0</v>
          </cell>
          <cell r="R630">
            <v>0</v>
          </cell>
        </row>
        <row r="631">
          <cell r="E631">
            <v>130</v>
          </cell>
          <cell r="I631">
            <v>4323.74</v>
          </cell>
          <cell r="M631">
            <v>226.99634999999998</v>
          </cell>
          <cell r="N631">
            <v>0</v>
          </cell>
          <cell r="O631">
            <v>0</v>
          </cell>
          <cell r="Q631">
            <v>0</v>
          </cell>
          <cell r="R631">
            <v>0</v>
          </cell>
        </row>
        <row r="632">
          <cell r="E632">
            <v>130</v>
          </cell>
          <cell r="I632">
            <v>66.53</v>
          </cell>
          <cell r="M632">
            <v>79.835999999999999</v>
          </cell>
          <cell r="N632">
            <v>0</v>
          </cell>
          <cell r="O632">
            <v>0</v>
          </cell>
          <cell r="Q632">
            <v>0</v>
          </cell>
          <cell r="R632">
            <v>0</v>
          </cell>
        </row>
        <row r="633">
          <cell r="E633">
            <v>130</v>
          </cell>
          <cell r="I633">
            <v>8.64</v>
          </cell>
          <cell r="M633">
            <v>29.030400000000004</v>
          </cell>
          <cell r="N633">
            <v>0</v>
          </cell>
          <cell r="O633">
            <v>0</v>
          </cell>
          <cell r="Q633">
            <v>0</v>
          </cell>
          <cell r="R633">
            <v>0</v>
          </cell>
        </row>
        <row r="635">
          <cell r="E635">
            <v>130</v>
          </cell>
          <cell r="I635">
            <v>0.68</v>
          </cell>
          <cell r="M635">
            <v>1.3826666666666667</v>
          </cell>
          <cell r="N635">
            <v>0</v>
          </cell>
          <cell r="O635">
            <v>0</v>
          </cell>
          <cell r="Q635">
            <v>0</v>
          </cell>
          <cell r="R635">
            <v>0</v>
          </cell>
        </row>
        <row r="636">
          <cell r="E636">
            <v>130</v>
          </cell>
          <cell r="I636">
            <v>110.78</v>
          </cell>
          <cell r="M636">
            <v>5.8159499999999991</v>
          </cell>
          <cell r="N636">
            <v>0</v>
          </cell>
          <cell r="O636">
            <v>0</v>
          </cell>
          <cell r="Q636">
            <v>0</v>
          </cell>
          <cell r="R636">
            <v>0</v>
          </cell>
        </row>
        <row r="637">
          <cell r="E637">
            <v>130</v>
          </cell>
          <cell r="I637">
            <v>9.07</v>
          </cell>
          <cell r="M637">
            <v>10.884</v>
          </cell>
          <cell r="N637">
            <v>0</v>
          </cell>
          <cell r="O637">
            <v>0</v>
          </cell>
          <cell r="Q637">
            <v>0</v>
          </cell>
          <cell r="R637">
            <v>0</v>
          </cell>
        </row>
        <row r="641">
          <cell r="E641">
            <v>130</v>
          </cell>
          <cell r="I641">
            <v>4</v>
          </cell>
          <cell r="M641">
            <v>24.888888888888886</v>
          </cell>
          <cell r="N641">
            <v>0</v>
          </cell>
          <cell r="O641">
            <v>0</v>
          </cell>
          <cell r="Q641">
            <v>0</v>
          </cell>
          <cell r="R641">
            <v>0</v>
          </cell>
        </row>
        <row r="642">
          <cell r="E642">
            <v>130</v>
          </cell>
          <cell r="I642">
            <v>8</v>
          </cell>
          <cell r="M642">
            <v>33.6</v>
          </cell>
          <cell r="N642">
            <v>0</v>
          </cell>
          <cell r="O642">
            <v>0</v>
          </cell>
          <cell r="Q642">
            <v>0</v>
          </cell>
          <cell r="R642">
            <v>0</v>
          </cell>
        </row>
        <row r="643">
          <cell r="E643">
            <v>130</v>
          </cell>
          <cell r="I643">
            <v>4</v>
          </cell>
          <cell r="M643">
            <v>16.8</v>
          </cell>
          <cell r="N643">
            <v>0</v>
          </cell>
          <cell r="O643">
            <v>0</v>
          </cell>
          <cell r="Q643">
            <v>0</v>
          </cell>
          <cell r="R643">
            <v>0</v>
          </cell>
        </row>
        <row r="644">
          <cell r="E644">
            <v>130</v>
          </cell>
          <cell r="I644">
            <v>4</v>
          </cell>
          <cell r="M644">
            <v>19.2</v>
          </cell>
          <cell r="N644">
            <v>0</v>
          </cell>
          <cell r="O644">
            <v>0</v>
          </cell>
          <cell r="Q644">
            <v>0</v>
          </cell>
          <cell r="R644">
            <v>0</v>
          </cell>
        </row>
        <row r="645">
          <cell r="E645">
            <v>130</v>
          </cell>
          <cell r="I645">
            <v>9</v>
          </cell>
          <cell r="M645">
            <v>56</v>
          </cell>
          <cell r="N645">
            <v>0</v>
          </cell>
          <cell r="O645">
            <v>0</v>
          </cell>
          <cell r="Q645">
            <v>0</v>
          </cell>
          <cell r="R645">
            <v>0</v>
          </cell>
        </row>
        <row r="646">
          <cell r="E646">
            <v>130</v>
          </cell>
          <cell r="I646">
            <v>2</v>
          </cell>
          <cell r="M646">
            <v>8.4</v>
          </cell>
          <cell r="N646">
            <v>0</v>
          </cell>
          <cell r="O646">
            <v>0</v>
          </cell>
          <cell r="Q646">
            <v>0</v>
          </cell>
          <cell r="R646">
            <v>0</v>
          </cell>
        </row>
        <row r="647">
          <cell r="E647">
            <v>130</v>
          </cell>
          <cell r="I647">
            <v>1</v>
          </cell>
          <cell r="M647">
            <v>5.5111111111111111</v>
          </cell>
          <cell r="N647">
            <v>0</v>
          </cell>
          <cell r="O647">
            <v>0</v>
          </cell>
          <cell r="Q647">
            <v>0</v>
          </cell>
          <cell r="R647">
            <v>0</v>
          </cell>
        </row>
        <row r="648">
          <cell r="E648">
            <v>130</v>
          </cell>
          <cell r="I648">
            <v>5</v>
          </cell>
          <cell r="M648">
            <v>31.111111111111107</v>
          </cell>
          <cell r="N648">
            <v>0</v>
          </cell>
          <cell r="O648">
            <v>0</v>
          </cell>
          <cell r="Q648">
            <v>0</v>
          </cell>
          <cell r="R648">
            <v>0</v>
          </cell>
        </row>
        <row r="651">
          <cell r="E651">
            <v>130</v>
          </cell>
          <cell r="I651">
            <v>1</v>
          </cell>
          <cell r="M651">
            <v>9.1851851851851851</v>
          </cell>
          <cell r="N651">
            <v>0</v>
          </cell>
          <cell r="O651">
            <v>0</v>
          </cell>
          <cell r="Q651">
            <v>0</v>
          </cell>
          <cell r="R651">
            <v>0</v>
          </cell>
        </row>
        <row r="652">
          <cell r="E652">
            <v>130</v>
          </cell>
          <cell r="I652">
            <v>1</v>
          </cell>
          <cell r="M652">
            <v>10.333333333333334</v>
          </cell>
          <cell r="N652">
            <v>0</v>
          </cell>
          <cell r="O652">
            <v>0</v>
          </cell>
          <cell r="Q652">
            <v>0</v>
          </cell>
          <cell r="R652">
            <v>0</v>
          </cell>
        </row>
        <row r="653">
          <cell r="E653">
            <v>130</v>
          </cell>
          <cell r="I653">
            <v>1</v>
          </cell>
          <cell r="M653">
            <v>5.5111111111111111</v>
          </cell>
          <cell r="N653">
            <v>0</v>
          </cell>
          <cell r="O653">
            <v>0</v>
          </cell>
          <cell r="Q653">
            <v>0</v>
          </cell>
          <cell r="R653">
            <v>0</v>
          </cell>
        </row>
        <row r="654">
          <cell r="E654">
            <v>130</v>
          </cell>
          <cell r="I654">
            <v>1</v>
          </cell>
          <cell r="M654">
            <v>6.7027027027027</v>
          </cell>
          <cell r="N654">
            <v>0</v>
          </cell>
          <cell r="O654">
            <v>0</v>
          </cell>
          <cell r="Q654">
            <v>0</v>
          </cell>
          <cell r="R654">
            <v>0</v>
          </cell>
        </row>
        <row r="655">
          <cell r="E655">
            <v>130</v>
          </cell>
          <cell r="I655">
            <v>1</v>
          </cell>
          <cell r="M655">
            <v>6.7027027027027</v>
          </cell>
          <cell r="N655">
            <v>0</v>
          </cell>
          <cell r="O655">
            <v>0</v>
          </cell>
          <cell r="Q655">
            <v>0</v>
          </cell>
          <cell r="R655">
            <v>0</v>
          </cell>
        </row>
        <row r="656">
          <cell r="E656">
            <v>130</v>
          </cell>
          <cell r="I656">
            <v>1</v>
          </cell>
          <cell r="M656">
            <v>5.5111111111111111</v>
          </cell>
          <cell r="N656">
            <v>0</v>
          </cell>
          <cell r="O656">
            <v>0</v>
          </cell>
          <cell r="Q656">
            <v>0</v>
          </cell>
          <cell r="R656">
            <v>0</v>
          </cell>
        </row>
        <row r="657">
          <cell r="E657">
            <v>130</v>
          </cell>
          <cell r="I657">
            <v>3</v>
          </cell>
          <cell r="M657">
            <v>16.533333333333331</v>
          </cell>
          <cell r="N657">
            <v>0</v>
          </cell>
          <cell r="O657">
            <v>0</v>
          </cell>
          <cell r="Q657">
            <v>0</v>
          </cell>
          <cell r="R657">
            <v>0</v>
          </cell>
        </row>
        <row r="658">
          <cell r="E658">
            <v>130</v>
          </cell>
          <cell r="I658">
            <v>1</v>
          </cell>
          <cell r="M658">
            <v>5.5111111111111111</v>
          </cell>
          <cell r="N658">
            <v>0</v>
          </cell>
          <cell r="O658">
            <v>0</v>
          </cell>
          <cell r="Q658">
            <v>0</v>
          </cell>
          <cell r="R658">
            <v>0</v>
          </cell>
        </row>
        <row r="659">
          <cell r="E659">
            <v>130</v>
          </cell>
          <cell r="I659">
            <v>2</v>
          </cell>
          <cell r="M659">
            <v>11.022222222222222</v>
          </cell>
          <cell r="N659">
            <v>0</v>
          </cell>
          <cell r="O659">
            <v>0</v>
          </cell>
          <cell r="Q659">
            <v>0</v>
          </cell>
          <cell r="R659">
            <v>0</v>
          </cell>
        </row>
        <row r="660">
          <cell r="E660">
            <v>130</v>
          </cell>
          <cell r="I660">
            <v>3</v>
          </cell>
          <cell r="M660">
            <v>27.55555555555555</v>
          </cell>
          <cell r="N660">
            <v>0</v>
          </cell>
          <cell r="O660">
            <v>0</v>
          </cell>
          <cell r="Q660">
            <v>0</v>
          </cell>
          <cell r="R660">
            <v>0</v>
          </cell>
        </row>
        <row r="661">
          <cell r="E661">
            <v>130</v>
          </cell>
          <cell r="I661">
            <v>1</v>
          </cell>
          <cell r="M661">
            <v>11.272727272727273</v>
          </cell>
          <cell r="N661">
            <v>0</v>
          </cell>
          <cell r="O661">
            <v>0</v>
          </cell>
          <cell r="Q661">
            <v>0</v>
          </cell>
          <cell r="R661">
            <v>0</v>
          </cell>
        </row>
        <row r="662">
          <cell r="E662">
            <v>130</v>
          </cell>
          <cell r="I662">
            <v>3</v>
          </cell>
          <cell r="M662">
            <v>16.533333333333331</v>
          </cell>
          <cell r="N662">
            <v>0</v>
          </cell>
          <cell r="O662">
            <v>0</v>
          </cell>
          <cell r="Q662">
            <v>0</v>
          </cell>
          <cell r="R662">
            <v>0</v>
          </cell>
        </row>
        <row r="663">
          <cell r="E663">
            <v>130</v>
          </cell>
          <cell r="I663">
            <v>2</v>
          </cell>
          <cell r="M663">
            <v>11.022222222222222</v>
          </cell>
          <cell r="N663">
            <v>0</v>
          </cell>
          <cell r="O663">
            <v>0</v>
          </cell>
          <cell r="Q663">
            <v>0</v>
          </cell>
          <cell r="R663">
            <v>0</v>
          </cell>
        </row>
        <row r="664">
          <cell r="E664">
            <v>130</v>
          </cell>
          <cell r="I664">
            <v>8</v>
          </cell>
          <cell r="M664">
            <v>49.777777777777771</v>
          </cell>
          <cell r="N664">
            <v>0</v>
          </cell>
          <cell r="O664">
            <v>0</v>
          </cell>
          <cell r="Q664">
            <v>0</v>
          </cell>
          <cell r="R664">
            <v>0</v>
          </cell>
        </row>
        <row r="667">
          <cell r="E667">
            <v>130</v>
          </cell>
          <cell r="I667">
            <v>3</v>
          </cell>
          <cell r="M667">
            <v>18.666666666666664</v>
          </cell>
          <cell r="N667">
            <v>0</v>
          </cell>
          <cell r="O667">
            <v>0</v>
          </cell>
          <cell r="Q667">
            <v>0</v>
          </cell>
          <cell r="R667">
            <v>0</v>
          </cell>
        </row>
        <row r="668">
          <cell r="E668">
            <v>130</v>
          </cell>
          <cell r="I668">
            <v>1</v>
          </cell>
          <cell r="M668">
            <v>6.2222222222222214</v>
          </cell>
          <cell r="N668">
            <v>0</v>
          </cell>
          <cell r="O668">
            <v>0</v>
          </cell>
          <cell r="Q668">
            <v>0</v>
          </cell>
          <cell r="R668">
            <v>0</v>
          </cell>
        </row>
        <row r="669">
          <cell r="E669">
            <v>130</v>
          </cell>
          <cell r="I669">
            <v>4</v>
          </cell>
          <cell r="M669">
            <v>22.044444444444444</v>
          </cell>
          <cell r="N669">
            <v>0</v>
          </cell>
          <cell r="O669">
            <v>0</v>
          </cell>
          <cell r="Q669">
            <v>0</v>
          </cell>
          <cell r="R669">
            <v>0</v>
          </cell>
        </row>
        <row r="670">
          <cell r="E670">
            <v>130</v>
          </cell>
          <cell r="I670">
            <v>1</v>
          </cell>
          <cell r="M670">
            <v>6.2222222222222214</v>
          </cell>
          <cell r="N670">
            <v>0</v>
          </cell>
          <cell r="O670">
            <v>0</v>
          </cell>
          <cell r="Q670">
            <v>0</v>
          </cell>
          <cell r="R670">
            <v>0</v>
          </cell>
        </row>
        <row r="671">
          <cell r="E671">
            <v>130</v>
          </cell>
          <cell r="I671">
            <v>1</v>
          </cell>
          <cell r="M671">
            <v>4.8</v>
          </cell>
          <cell r="N671">
            <v>0</v>
          </cell>
          <cell r="O671">
            <v>0</v>
          </cell>
          <cell r="Q671">
            <v>0</v>
          </cell>
          <cell r="R671">
            <v>0</v>
          </cell>
        </row>
        <row r="675">
          <cell r="E675">
            <v>130</v>
          </cell>
          <cell r="I675">
            <v>1</v>
          </cell>
          <cell r="M675">
            <v>2.4</v>
          </cell>
          <cell r="N675">
            <v>0</v>
          </cell>
          <cell r="O675">
            <v>0</v>
          </cell>
          <cell r="Q675">
            <v>0</v>
          </cell>
          <cell r="R675">
            <v>0</v>
          </cell>
        </row>
        <row r="677">
          <cell r="E677">
            <v>130</v>
          </cell>
          <cell r="I677">
            <v>2</v>
          </cell>
          <cell r="M677">
            <v>12.444444444444443</v>
          </cell>
          <cell r="N677">
            <v>0</v>
          </cell>
          <cell r="O677">
            <v>0</v>
          </cell>
          <cell r="Q677">
            <v>0</v>
          </cell>
          <cell r="R677">
            <v>0</v>
          </cell>
        </row>
      </sheetData>
      <sheetData sheetId="3">
        <row r="9">
          <cell r="E9" t="str">
            <v>1</v>
          </cell>
          <cell r="F9">
            <v>10</v>
          </cell>
          <cell r="G9" t="str">
            <v>Obras Preliminares y Facilidades Temporales</v>
          </cell>
          <cell r="H9">
            <v>1</v>
          </cell>
          <cell r="I9">
            <v>1</v>
          </cell>
          <cell r="J9">
            <v>0</v>
          </cell>
          <cell r="K9">
            <v>0.10038313722196748</v>
          </cell>
          <cell r="L9">
            <v>11836.903914641151</v>
          </cell>
          <cell r="M9">
            <v>11836.903914641151</v>
          </cell>
          <cell r="N9">
            <v>1759.9999999999998</v>
          </cell>
          <cell r="O9">
            <v>1759.9999999999998</v>
          </cell>
          <cell r="Q9">
            <v>1188.2255499466667</v>
          </cell>
          <cell r="R9">
            <v>0.10038313722196748</v>
          </cell>
        </row>
        <row r="10">
          <cell r="F10">
            <v>20</v>
          </cell>
          <cell r="G10" t="str">
            <v>CASCO 1er Piso EJES C64 -C70</v>
          </cell>
          <cell r="H10">
            <v>1</v>
          </cell>
          <cell r="I10">
            <v>1</v>
          </cell>
          <cell r="J10">
            <v>0</v>
          </cell>
          <cell r="K10">
            <v>0</v>
          </cell>
          <cell r="L10">
            <v>25098.487690358117</v>
          </cell>
          <cell r="M10">
            <v>25098.487690358117</v>
          </cell>
          <cell r="N10">
            <v>0</v>
          </cell>
          <cell r="O10">
            <v>0</v>
          </cell>
          <cell r="Q10">
            <v>0</v>
          </cell>
          <cell r="R10">
            <v>0</v>
          </cell>
        </row>
        <row r="11">
          <cell r="F11">
            <v>30</v>
          </cell>
          <cell r="G11" t="str">
            <v>CASCO 1er Piso EJES C56 -C63</v>
          </cell>
          <cell r="H11">
            <v>1</v>
          </cell>
          <cell r="I11">
            <v>1</v>
          </cell>
          <cell r="J11">
            <v>0</v>
          </cell>
          <cell r="K11">
            <v>0</v>
          </cell>
          <cell r="L11">
            <v>19173.148687271329</v>
          </cell>
          <cell r="M11">
            <v>19173.148687271329</v>
          </cell>
          <cell r="N11">
            <v>0</v>
          </cell>
          <cell r="O11">
            <v>0</v>
          </cell>
          <cell r="Q11">
            <v>0</v>
          </cell>
          <cell r="R11">
            <v>0</v>
          </cell>
        </row>
        <row r="12">
          <cell r="F12">
            <v>40</v>
          </cell>
          <cell r="G12" t="str">
            <v>CASCO 2do Piso EJES C64 -C70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20124.683789473682</v>
          </cell>
          <cell r="M12">
            <v>20124.683789473682</v>
          </cell>
          <cell r="N12">
            <v>0</v>
          </cell>
          <cell r="O12">
            <v>0</v>
          </cell>
          <cell r="Q12">
            <v>0</v>
          </cell>
          <cell r="R12">
            <v>0</v>
          </cell>
        </row>
        <row r="13">
          <cell r="F13">
            <v>50</v>
          </cell>
          <cell r="G13" t="str">
            <v>CASCO 2do Piso EJES C56 -C63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17377.135707093825</v>
          </cell>
          <cell r="M13">
            <v>17377.135707093825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</row>
        <row r="14">
          <cell r="F14">
            <v>60</v>
          </cell>
          <cell r="G14" t="str">
            <v>MUROS 1er Piso EJES C64 -C70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2959.6213166221037</v>
          </cell>
          <cell r="M14">
            <v>2959.6213166221037</v>
          </cell>
          <cell r="N14">
            <v>0</v>
          </cell>
          <cell r="O14">
            <v>0</v>
          </cell>
          <cell r="Q14">
            <v>0</v>
          </cell>
          <cell r="R14">
            <v>0</v>
          </cell>
        </row>
        <row r="15">
          <cell r="F15">
            <v>70</v>
          </cell>
          <cell r="G15" t="str">
            <v>MUROS 1er Piso EJES C56 -C63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5496.4395880124775</v>
          </cell>
          <cell r="M15">
            <v>5496.4395880124775</v>
          </cell>
          <cell r="N15">
            <v>0</v>
          </cell>
          <cell r="O15">
            <v>0</v>
          </cell>
          <cell r="Q15">
            <v>0</v>
          </cell>
          <cell r="R15">
            <v>0</v>
          </cell>
        </row>
        <row r="16">
          <cell r="E16" t="str">
            <v>1</v>
          </cell>
          <cell r="F16">
            <v>80</v>
          </cell>
          <cell r="G16" t="str">
            <v>MUROS 2do Piso EJES C64 -C70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5073.6365427807486</v>
          </cell>
          <cell r="M16">
            <v>5073.6365427807486</v>
          </cell>
          <cell r="N16">
            <v>0</v>
          </cell>
          <cell r="O16">
            <v>0</v>
          </cell>
          <cell r="Q16">
            <v>0</v>
          </cell>
          <cell r="R16">
            <v>0</v>
          </cell>
        </row>
        <row r="17">
          <cell r="E17">
            <v>1</v>
          </cell>
          <cell r="F17">
            <v>90</v>
          </cell>
          <cell r="G17" t="str">
            <v>MUROS 2do Piso EJES C56 -C63</v>
          </cell>
          <cell r="H17">
            <v>1</v>
          </cell>
          <cell r="I17">
            <v>1</v>
          </cell>
          <cell r="J17">
            <v>0</v>
          </cell>
          <cell r="K17">
            <v>0</v>
          </cell>
          <cell r="L17">
            <v>3382.4243618538321</v>
          </cell>
          <cell r="M17">
            <v>3382.4243618538321</v>
          </cell>
          <cell r="N17">
            <v>0</v>
          </cell>
          <cell r="O17">
            <v>0</v>
          </cell>
          <cell r="Q17">
            <v>0</v>
          </cell>
          <cell r="R17">
            <v>0</v>
          </cell>
        </row>
        <row r="18">
          <cell r="E18">
            <v>1</v>
          </cell>
          <cell r="F18">
            <v>100</v>
          </cell>
          <cell r="G18" t="str">
            <v>Smoking Bar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3357.2484059947651</v>
          </cell>
          <cell r="M18">
            <v>3357.2484059947651</v>
          </cell>
          <cell r="N18">
            <v>0</v>
          </cell>
          <cell r="O18">
            <v>0</v>
          </cell>
          <cell r="Q18">
            <v>0</v>
          </cell>
          <cell r="R18">
            <v>0</v>
          </cell>
        </row>
        <row r="19">
          <cell r="F19">
            <v>110</v>
          </cell>
          <cell r="G19" t="str">
            <v>Servicios Enterrados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92937.096283295876</v>
          </cell>
          <cell r="M19">
            <v>92937.096283295876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</row>
        <row r="20">
          <cell r="E20" t="str">
            <v>1</v>
          </cell>
          <cell r="F20">
            <v>120</v>
          </cell>
          <cell r="G20" t="str">
            <v>Demolicion Escalera de Escape C55</v>
          </cell>
          <cell r="H20">
            <v>1</v>
          </cell>
          <cell r="I20">
            <v>1</v>
          </cell>
          <cell r="J20">
            <v>0</v>
          </cell>
          <cell r="K20">
            <v>0</v>
          </cell>
          <cell r="L20">
            <v>1763.297333333333</v>
          </cell>
          <cell r="M20">
            <v>1763.297333333333</v>
          </cell>
          <cell r="N20">
            <v>0</v>
          </cell>
          <cell r="O20">
            <v>0</v>
          </cell>
          <cell r="Q20">
            <v>0</v>
          </cell>
          <cell r="R20">
            <v>0</v>
          </cell>
        </row>
        <row r="21">
          <cell r="E21" t="str">
            <v>1</v>
          </cell>
          <cell r="F21">
            <v>130</v>
          </cell>
          <cell r="G21" t="str">
            <v>Varios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7853.6839469828892</v>
          </cell>
          <cell r="M21">
            <v>7853.6839469828892</v>
          </cell>
          <cell r="N21">
            <v>0</v>
          </cell>
          <cell r="O21">
            <v>0</v>
          </cell>
          <cell r="Q21">
            <v>0</v>
          </cell>
          <cell r="R21">
            <v>0</v>
          </cell>
        </row>
        <row r="23">
          <cell r="L23">
            <v>216433.8075677141</v>
          </cell>
          <cell r="M23">
            <v>216433.8075677141</v>
          </cell>
          <cell r="N23">
            <v>1759.9999999999998</v>
          </cell>
          <cell r="O23">
            <v>1759.9999999999998</v>
          </cell>
          <cell r="Q23">
            <v>1188.2255499466667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Matriz"/>
      <sheetName val="Búsqueda"/>
      <sheetName val="Filtro"/>
      <sheetName val="Resumen"/>
    </sheetNames>
    <sheetDataSet>
      <sheetData sheetId="0" refreshError="1"/>
      <sheetData sheetId="1">
        <row r="4">
          <cell r="N4" t="str">
            <v>Válvula</v>
          </cell>
          <cell r="O4" t="str">
            <v>Tubería</v>
          </cell>
          <cell r="P4" t="str">
            <v>Rociador</v>
          </cell>
          <cell r="Q4" t="str">
            <v>Codo</v>
          </cell>
          <cell r="R4" t="str">
            <v>Tee</v>
          </cell>
          <cell r="S4" t="str">
            <v>Brida</v>
          </cell>
          <cell r="T4" t="str">
            <v>Acople</v>
          </cell>
          <cell r="U4" t="str">
            <v>Reducción</v>
          </cell>
          <cell r="V4" t="str">
            <v>Gabinete</v>
          </cell>
          <cell r="W4" t="str">
            <v>Manguera</v>
          </cell>
          <cell r="X4" t="str">
            <v>Pitón</v>
          </cell>
          <cell r="Y4" t="str">
            <v>Caseta</v>
          </cell>
          <cell r="Z4" t="str">
            <v>Bifurco</v>
          </cell>
          <cell r="AA4" t="str">
            <v>Extintor</v>
          </cell>
          <cell r="AB4" t="str">
            <v>Otros</v>
          </cell>
        </row>
      </sheetData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Escaleras"/>
      <sheetName val="Losa Maciza 15"/>
      <sheetName val="Losa Maciza 17"/>
      <sheetName val="Losa Aligerada 25"/>
      <sheetName val="Losa Maciza 20"/>
      <sheetName val="Losa Aligerada 20"/>
      <sheetName val="Vigas"/>
      <sheetName val="Muros de contención"/>
      <sheetName val="Columnas"/>
      <sheetName val="Placas"/>
      <sheetName val="Cisterna"/>
      <sheetName val="Cimiento"/>
      <sheetName val="Zapatas"/>
      <sheetName val="Resumen sotano"/>
      <sheetName val="Pavimento"/>
      <sheetName val="Búsqueda"/>
      <sheetName val="Avance Detallado (ok)"/>
      <sheetName val="Avance Resumen (ok)"/>
      <sheetName val="RCHH (ok) "/>
      <sheetName val="formula "/>
      <sheetName val="AYUDA PROGRAMACION"/>
      <sheetName val="INFO LOSAS"/>
      <sheetName val="SOT EST"/>
      <sheetName val="TORRE EST "/>
      <sheetName val="RESUMEN"/>
      <sheetName val="METRADO ESTRUCTURAS"/>
      <sheetName val="EEMM"/>
      <sheetName val="COLUMNAS Y DETALLES MUROS"/>
      <sheetName val="LOSA MACIZA"/>
      <sheetName val="VIGAS-CORTES"/>
      <sheetName val="INFO CORTES DE TECHO"/>
      <sheetName val="INFO CIMIENTOS"/>
      <sheetName val="INFO ZAPATAS"/>
      <sheetName val="INFO MURO CONTENCION"/>
      <sheetName val="RESUMEN POR TIPO"/>
      <sheetName val="CIMENTACIONES"/>
      <sheetName val="MUROS DE CONTENCION"/>
      <sheetName val="INFO MUROS"/>
      <sheetName val="INFO VERTICALES"/>
      <sheetName val="LOSA ALIGERADA"/>
      <sheetName val="INFORMACION AYUDA"/>
      <sheetName val="METRADO ESCTRUCTURAS SOTANO PAR"/>
      <sheetName val="DB"/>
      <sheetName val="DB.COL"/>
    </sheetNames>
    <sheetDataSet>
      <sheetData sheetId="0" refreshError="1">
        <row r="6">
          <cell r="F6">
            <v>0</v>
          </cell>
          <cell r="G6">
            <v>0</v>
          </cell>
        </row>
        <row r="7">
          <cell r="F7">
            <v>0</v>
          </cell>
          <cell r="G7">
            <v>0</v>
          </cell>
        </row>
        <row r="8">
          <cell r="F8">
            <v>1</v>
          </cell>
          <cell r="G8">
            <v>0</v>
          </cell>
        </row>
        <row r="9">
          <cell r="F9">
            <v>3</v>
          </cell>
          <cell r="G9">
            <v>0.4</v>
          </cell>
        </row>
        <row r="10">
          <cell r="F10">
            <v>4</v>
          </cell>
          <cell r="G10">
            <v>0.5</v>
          </cell>
        </row>
        <row r="11">
          <cell r="F11">
            <v>5</v>
          </cell>
          <cell r="G11">
            <v>0.6</v>
          </cell>
        </row>
        <row r="12">
          <cell r="F12">
            <v>6</v>
          </cell>
          <cell r="G12">
            <v>0.8</v>
          </cell>
        </row>
        <row r="13">
          <cell r="F13">
            <v>8</v>
          </cell>
          <cell r="G13">
            <v>1</v>
          </cell>
        </row>
        <row r="14">
          <cell r="F14">
            <v>0</v>
          </cell>
          <cell r="G1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ID."/>
      <sheetName val="VISTA 904"/>
      <sheetName val="Excav.Sotano"/>
      <sheetName val="Calzaduras"/>
      <sheetName val="Cim.Corridos"/>
      <sheetName val="Cimentacion"/>
      <sheetName val="Zapatas"/>
      <sheetName val="Vig.Cim."/>
      <sheetName val="Mur.Cont."/>
      <sheetName val="Plac.yMur."/>
      <sheetName val="Colum."/>
      <sheetName val="Vigas"/>
      <sheetName val="Los.Alig.25"/>
      <sheetName val="Los.Mac."/>
      <sheetName val="Piso"/>
      <sheetName val="Escaleras"/>
      <sheetName val="Ducto I.M.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T4">
            <v>0.3</v>
          </cell>
          <cell r="U4">
            <v>0.4</v>
          </cell>
          <cell r="V4">
            <v>0.5</v>
          </cell>
          <cell r="W4">
            <v>0.6</v>
          </cell>
        </row>
        <row r="5">
          <cell r="T5">
            <v>0.4</v>
          </cell>
          <cell r="U5">
            <v>0.5</v>
          </cell>
          <cell r="V5">
            <v>0.6</v>
          </cell>
          <cell r="W5">
            <v>0.7</v>
          </cell>
          <cell r="X5">
            <v>1.2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 orig"/>
      <sheetName val="hoja resumen"/>
      <sheetName val="presupuesto con 3 conect"/>
      <sheetName val="RESUMEN COSTOS"/>
      <sheetName val="PLACA"/>
      <sheetName val="OTRAS ESTRUCTURAS"/>
      <sheetName val="Anclajes"/>
      <sheetName val="NIVEL +4.1"/>
      <sheetName val="TECHO"/>
      <sheetName val="C. Directos"/>
      <sheetName val="C Indirectos"/>
      <sheetName val="ALTILLOS"/>
      <sheetName val="montaje +4.1 y altillos"/>
      <sheetName val="costo de montaje"/>
      <sheetName val="costo de montaje (2)"/>
      <sheetName val="montaje techo"/>
      <sheetName val="Ing"/>
      <sheetName val="basedatos"/>
      <sheetName val="metrado nivel +4.1"/>
      <sheetName val="metrado altillos"/>
      <sheetName val="metrado techo"/>
      <sheetName val="calidad"/>
      <sheetName val="compras"/>
      <sheetName val="cotiz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GG"/>
      <sheetName val="OPP"/>
      <sheetName val="ARQ"/>
      <sheetName val="EST"/>
      <sheetName val="IIEE"/>
      <sheetName val="IISS"/>
      <sheetName val="Revoques"/>
      <sheetName val="Pisos"/>
      <sheetName val="CZ"/>
      <sheetName val="ACI"/>
      <sheetName val="IIMM"/>
      <sheetName val="MOBIL"/>
      <sheetName val="APU EST"/>
      <sheetName val="APU ARQ"/>
      <sheetName val="COSTOS"/>
    </sheetNames>
    <sheetDataSet>
      <sheetData sheetId="0" refreshError="1">
        <row r="32">
          <cell r="D32">
            <v>3.375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Inicio"/>
      <sheetName val="Costos Indirectos"/>
      <sheetName val="Proyeccion del Saldo"/>
      <sheetName val="Análisis"/>
      <sheetName val="ResumenProyectado"/>
      <sheetName val="ResumenCI"/>
      <sheetName val="DATOS GENERALES"/>
      <sheetName val="Personal de Obra"/>
      <sheetName val="Personal de Obra-Proyect."/>
      <sheetName val="Sist. y Comunic."/>
      <sheetName val="Sist. y Comunic.-Proyect."/>
      <sheetName val="Gastos de Ofic. Princ."/>
      <sheetName val="Gastos de Ofic. Princ.-Proyect."/>
      <sheetName val="Eq. y Veh. de apoyo"/>
      <sheetName val="Eq. y Veh. de apoyo-Proyect."/>
      <sheetName val="Aloj y Alim"/>
      <sheetName val="Aloj y Alim-Proyect."/>
      <sheetName val="Gastos Personal"/>
      <sheetName val="Gastos Personal-Proyect."/>
      <sheetName val="Infr. de Operac."/>
      <sheetName val="Infr. de Operac.-Proyect."/>
      <sheetName val="Gast. de Operac."/>
      <sheetName val="Gast. de Operac.-Proyect."/>
      <sheetName val="Cont. de Calidad"/>
      <sheetName val="Cont. de Calidad-Proyect."/>
      <sheetName val="PdR y GA"/>
      <sheetName val="PdR y GA-Proyect."/>
      <sheetName val="Topografia"/>
      <sheetName val="Topografia-Proyect."/>
      <sheetName val="Gastos Financieros"/>
      <sheetName val="Gastos Financieros-Proyect."/>
      <sheetName val="Resp Social-Proyect."/>
      <sheetName val="Partidas 94-Proyect."/>
      <sheetName val="Ingenieria"/>
      <sheetName val="Ingenieria-Proyect."/>
      <sheetName val="Procura"/>
      <sheetName val="Procura-Proyect."/>
      <sheetName val="Partidas 94"/>
      <sheetName val="Resp Social"/>
      <sheetName val="100716 CSF Costos Indirectos"/>
    </sheetNames>
    <sheetDataSet>
      <sheetData sheetId="0" refreshError="1"/>
      <sheetData sheetId="1" refreshError="1"/>
      <sheetData sheetId="2" refreshError="1"/>
      <sheetData sheetId="3">
        <row r="2">
          <cell r="F2" t="str">
            <v>Jul</v>
          </cell>
        </row>
      </sheetData>
      <sheetData sheetId="4" refreshError="1"/>
      <sheetData sheetId="5" refreshError="1"/>
      <sheetData sheetId="6" refreshError="1"/>
      <sheetData sheetId="7">
        <row r="8">
          <cell r="B8">
            <v>11000000</v>
          </cell>
        </row>
        <row r="9">
          <cell r="B9">
            <v>200000</v>
          </cell>
        </row>
      </sheetData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/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/>
      <sheetData sheetId="37" refreshError="1"/>
      <sheetData sheetId="38"/>
      <sheetData sheetId="39"/>
      <sheetData sheetId="4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ARQ MET"/>
      <sheetName val="13.SEG MET"/>
      <sheetName val="Pintura"/>
      <sheetName val="Vigas"/>
      <sheetName val="Interiores"/>
      <sheetName val="Puertas y Ventanas"/>
      <sheetName val="Otros"/>
      <sheetName val="Aparatos Sanitarios"/>
      <sheetName val="Carp. Metalica"/>
      <sheetName val="Escaleras"/>
      <sheetName val="Tabiqueria Sotano"/>
      <sheetName val="Tabiqueria Torre"/>
      <sheetName val="VARIOS"/>
      <sheetName val="AREAS COMUNES"/>
      <sheetName val="DEPARTAMENTOS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RADOS ESTRUCTURAS B-1"/>
      <sheetName val="RESUMEN DE METRADO"/>
      <sheetName val="ACERO ESCALERAS "/>
      <sheetName val="METRADOS BRIS"/>
      <sheetName val="ACERO ZAPATAS"/>
      <sheetName val="ACERO COLUMNAS Y PLACAS"/>
      <sheetName val="ACERO VC)"/>
      <sheetName val="ACERO SOBRECIMIENTO"/>
      <sheetName val="ACERO VIGAS "/>
      <sheetName val="GRADERIA PORTICOS "/>
      <sheetName val="GRADERIA TERRENO"/>
      <sheetName val="ACEROS  - LOSAS"/>
      <sheetName val="Electricidad - Climatización"/>
      <sheetName val="Estr_01"/>
      <sheetName val="Estr_02"/>
      <sheetName val="Rates"/>
    </sheetNames>
    <sheetDataSet>
      <sheetData sheetId="0" refreshError="1"/>
      <sheetData sheetId="1" refreshError="1">
        <row r="1">
          <cell r="A1" t="str">
            <v>RESUMEN DE SUSTENTO DE METRADOS</v>
          </cell>
        </row>
        <row r="3">
          <cell r="A3" t="str">
            <v>PROYECTO:</v>
          </cell>
          <cell r="B3" t="str">
            <v>MEJORAMIENTO DEL SERVICIO DEPORTIVO EN EL COMPLEJO CHICAGO DEL BARRIO CHICAGO, DISTRITO DE TRUJILLO, PROVINCIA DE TRUJILLO - LA LIBERTAD</v>
          </cell>
        </row>
        <row r="5">
          <cell r="B5" t="str">
            <v>ESTADIO DE ATLETISMO</v>
          </cell>
        </row>
        <row r="6">
          <cell r="A6" t="str">
            <v xml:space="preserve">RESUMEN DE SUBPRESUPUESTOS: ESTRUCTURAS  </v>
          </cell>
        </row>
        <row r="8">
          <cell r="A8" t="str">
            <v>Cliente :</v>
          </cell>
          <cell r="B8" t="str">
            <v>MUNICIPALIDAD PROVINCIAL DE TRUJILLO</v>
          </cell>
          <cell r="C8" t="str">
            <v>FECHA:</v>
          </cell>
          <cell r="D8">
            <v>40940</v>
          </cell>
        </row>
        <row r="10">
          <cell r="A10" t="str">
            <v>ITEM</v>
          </cell>
          <cell r="B10" t="str">
            <v>DESCRIPCION</v>
          </cell>
          <cell r="C10" t="str">
            <v>UND</v>
          </cell>
          <cell r="D10" t="str">
            <v>METRADO TOTAL</v>
          </cell>
        </row>
        <row r="12">
          <cell r="A12" t="str">
            <v xml:space="preserve">RESUMEN DE METRADO DE ESTRUCTURAS DE ESTADIO DE ATLETISMO </v>
          </cell>
        </row>
        <row r="13">
          <cell r="A13" t="str">
            <v xml:space="preserve">01.00.00 </v>
          </cell>
          <cell r="B13" t="str">
            <v>OBRAS PROVISIONALES</v>
          </cell>
        </row>
        <row r="14">
          <cell r="A14" t="str">
            <v>01.01.00</v>
          </cell>
          <cell r="B14" t="str">
            <v>CARTEL DE OBRA DE 6.00x3.60 m.</v>
          </cell>
          <cell r="C14" t="str">
            <v>und</v>
          </cell>
          <cell r="D14">
            <v>8.5</v>
          </cell>
        </row>
        <row r="15">
          <cell r="A15" t="str">
            <v>01.02.00</v>
          </cell>
          <cell r="B15" t="str">
            <v>TRANSPORTE DE EQUIPO, HERRAMIENTAS</v>
          </cell>
          <cell r="C15" t="str">
            <v>Dia</v>
          </cell>
          <cell r="D15">
            <v>1</v>
          </cell>
        </row>
        <row r="16">
          <cell r="A16" t="str">
            <v>01.03.01</v>
          </cell>
          <cell r="B16" t="str">
            <v>DESVIO Y MANTENIMIENTO DE TRAFICO</v>
          </cell>
          <cell r="C16" t="str">
            <v>Dia</v>
          </cell>
          <cell r="D16">
            <v>1</v>
          </cell>
        </row>
        <row r="18">
          <cell r="A18" t="str">
            <v>02.03.00</v>
          </cell>
          <cell r="B18" t="str">
            <v>TRAZO Y REPLANTEO PRELIMINAR</v>
          </cell>
        </row>
        <row r="19">
          <cell r="A19" t="str">
            <v>02.02.01</v>
          </cell>
          <cell r="B19" t="str">
            <v xml:space="preserve">TRAZO Y REPLANTEO </v>
          </cell>
          <cell r="C19" t="str">
            <v>M2</v>
          </cell>
          <cell r="D19">
            <v>22591.25</v>
          </cell>
        </row>
        <row r="21">
          <cell r="A21" t="str">
            <v>03.00.00</v>
          </cell>
          <cell r="B21" t="str">
            <v>MOVIMIENTO DE TIERRAS</v>
          </cell>
        </row>
        <row r="22">
          <cell r="A22" t="str">
            <v>03.01.00</v>
          </cell>
          <cell r="B22" t="str">
            <v>EXCAVACIONES</v>
          </cell>
        </row>
        <row r="23">
          <cell r="A23" t="str">
            <v>03.01.04</v>
          </cell>
          <cell r="B23" t="str">
            <v xml:space="preserve">EXCAVACION MASIVA EN TERRENO NORMAL PARA ZAPATAS Y VIGAS DE CIMENTACION </v>
          </cell>
          <cell r="C23" t="str">
            <v>M3</v>
          </cell>
          <cell r="D23">
            <v>6826.2954000000009</v>
          </cell>
        </row>
        <row r="24">
          <cell r="A24" t="str">
            <v>03.01.05</v>
          </cell>
          <cell r="B24" t="str">
            <v xml:space="preserve">EXCAVACION MANUAL PARA CIMIENTOS </v>
          </cell>
          <cell r="C24" t="str">
            <v>M3</v>
          </cell>
          <cell r="D24">
            <v>777.99040000000002</v>
          </cell>
        </row>
        <row r="25">
          <cell r="A25" t="str">
            <v>03.01.06</v>
          </cell>
          <cell r="B25" t="str">
            <v xml:space="preserve">EXCAVACION MANUAL DE ZANJAS PARA SARDINELES SUMERGIDOS </v>
          </cell>
          <cell r="C25" t="str">
            <v>M3</v>
          </cell>
          <cell r="D25">
            <v>100.75406000000001</v>
          </cell>
        </row>
        <row r="26">
          <cell r="A26" t="str">
            <v>03.01.07</v>
          </cell>
          <cell r="B26" t="str">
            <v>EXCAVACION DE ZANJAS PARA DUCTOS DE DRENAJES DE PISTA ATLETICA</v>
          </cell>
          <cell r="C26" t="str">
            <v>M3</v>
          </cell>
          <cell r="D26">
            <v>130.03910000000002</v>
          </cell>
        </row>
        <row r="27">
          <cell r="A27" t="str">
            <v>03.01.08</v>
          </cell>
          <cell r="B27" t="str">
            <v>EXCAVACION MANUAL DE ZANJAS PARA RIA Y FOSA DE SALTOS</v>
          </cell>
          <cell r="C27" t="str">
            <v>M3</v>
          </cell>
          <cell r="D27">
            <v>35.049495</v>
          </cell>
        </row>
        <row r="28">
          <cell r="A28" t="str">
            <v>03.01.09</v>
          </cell>
          <cell r="B28" t="str">
            <v xml:space="preserve">EXCAVACION DE AREA DEPORTIVA </v>
          </cell>
          <cell r="C28" t="str">
            <v>M3</v>
          </cell>
          <cell r="D28">
            <v>7087.9279999999999</v>
          </cell>
        </row>
        <row r="29">
          <cell r="A29" t="str">
            <v>03.02.00</v>
          </cell>
          <cell r="B29" t="str">
            <v>RELLENOS</v>
          </cell>
        </row>
        <row r="30">
          <cell r="A30" t="str">
            <v>03.02.01</v>
          </cell>
          <cell r="B30" t="str">
            <v>RELLENO COMPACTADO EN ZANJAS C/EQUIPO MAT/PROPIO</v>
          </cell>
          <cell r="C30" t="str">
            <v>M3</v>
          </cell>
          <cell r="D30">
            <v>1308.2372000000005</v>
          </cell>
        </row>
        <row r="31">
          <cell r="A31" t="str">
            <v>03.03.00</v>
          </cell>
          <cell r="B31" t="str">
            <v>NIVELACION Y COMPACTACIÓN</v>
          </cell>
        </row>
        <row r="32">
          <cell r="A32" t="str">
            <v>03.03.01</v>
          </cell>
          <cell r="B32" t="str">
            <v>COMPACTADO DE TERRENO PARA SOLADO (EN SARDINEL DE PISTA ATLETICA)</v>
          </cell>
          <cell r="C32" t="str">
            <v>M2</v>
          </cell>
          <cell r="D32">
            <v>454.66310000000004</v>
          </cell>
        </row>
        <row r="33">
          <cell r="A33" t="str">
            <v>03.03.02</v>
          </cell>
          <cell r="B33" t="str">
            <v xml:space="preserve">CONFORMACION Y COMPACTACION DE SUBRASANTE PARA AREA DEPORTIVA </v>
          </cell>
          <cell r="C33" t="str">
            <v>M2</v>
          </cell>
          <cell r="D33">
            <v>17719.82</v>
          </cell>
        </row>
        <row r="34">
          <cell r="A34" t="str">
            <v>03.03.03</v>
          </cell>
          <cell r="B34" t="str">
            <v xml:space="preserve">NIVELACION INTERIOR Y APISONADO PARA FALSO PISO </v>
          </cell>
          <cell r="C34" t="str">
            <v>M2</v>
          </cell>
          <cell r="D34">
            <v>3635.3070000000025</v>
          </cell>
        </row>
        <row r="35">
          <cell r="A35" t="str">
            <v>03.04.00</v>
          </cell>
          <cell r="B35" t="str">
            <v>ELIMINACION DE MATERIAL EXCEDENTE</v>
          </cell>
        </row>
        <row r="36">
          <cell r="A36" t="str">
            <v>03.04.01</v>
          </cell>
          <cell r="B36" t="str">
            <v>ACARREO DE MATERIAL EXCEDENTE HASTA 50M</v>
          </cell>
          <cell r="C36" t="str">
            <v>M3</v>
          </cell>
          <cell r="D36">
            <v>17414.014618750003</v>
          </cell>
        </row>
        <row r="37">
          <cell r="A37" t="str">
            <v>03.04.02</v>
          </cell>
          <cell r="B37" t="str">
            <v>ELIMINACION MATERIAL EXCEDENTE C/MAQUINARIA</v>
          </cell>
          <cell r="C37" t="str">
            <v>M3</v>
          </cell>
          <cell r="D37">
            <v>17414.014618750003</v>
          </cell>
        </row>
        <row r="38">
          <cell r="A38" t="str">
            <v>03.05.00</v>
          </cell>
          <cell r="B38" t="str">
            <v>MATERIAL DE BASE Y SUB BASE</v>
          </cell>
        </row>
        <row r="39">
          <cell r="A39" t="str">
            <v>03.05.01</v>
          </cell>
          <cell r="B39" t="str">
            <v>BASE DE AFIRMADO DE 4" PARA PISOS INTERIORES Y EXTERIORES</v>
          </cell>
          <cell r="C39" t="str">
            <v>M2</v>
          </cell>
          <cell r="D39">
            <v>3635.3070000000025</v>
          </cell>
        </row>
        <row r="40">
          <cell r="A40" t="str">
            <v>03.05.02</v>
          </cell>
          <cell r="B40" t="str">
            <v>BASE DE HORMIGON DE 4" PARA GRADERIA SOBRE TERRENO</v>
          </cell>
          <cell r="C40" t="str">
            <v>M2</v>
          </cell>
          <cell r="D40">
            <v>452.07749999999999</v>
          </cell>
        </row>
        <row r="41">
          <cell r="A41" t="str">
            <v>03.05.03</v>
          </cell>
          <cell r="B41" t="str">
            <v>SUMINISTRO Y COMPACTACION DE BASE GRANULAR E=0.20m (PISTA ATLETICA)</v>
          </cell>
          <cell r="C41" t="str">
            <v>M2</v>
          </cell>
          <cell r="D41">
            <v>7379.28</v>
          </cell>
        </row>
        <row r="42">
          <cell r="A42" t="str">
            <v>03.05.04</v>
          </cell>
          <cell r="B42" t="str">
            <v>SUMINISTRO Y COMPACTACION DE SUB -BASE GRANULAR E=0.20m (PISTA ATLETICA)</v>
          </cell>
          <cell r="C42" t="str">
            <v>M2</v>
          </cell>
          <cell r="D42">
            <v>7379.28</v>
          </cell>
        </row>
        <row r="43">
          <cell r="A43" t="str">
            <v>03.06.00</v>
          </cell>
          <cell r="B43" t="str">
            <v>PAVIMENTO DE PISTA ATLETICA</v>
          </cell>
        </row>
        <row r="44">
          <cell r="A44" t="str">
            <v>03.06.01</v>
          </cell>
          <cell r="B44" t="str">
            <v>RIEGO DE IMPRIMACION ASFALTICA</v>
          </cell>
          <cell r="C44" t="str">
            <v>M2</v>
          </cell>
          <cell r="D44">
            <v>7379.28</v>
          </cell>
        </row>
        <row r="45">
          <cell r="A45" t="str">
            <v>03.06.02</v>
          </cell>
          <cell r="B45" t="str">
            <v>CONCRETO ASFALTICO EN CALIENTE E=3cm</v>
          </cell>
          <cell r="C45" t="str">
            <v>M3</v>
          </cell>
          <cell r="D45">
            <v>221.37839999999997</v>
          </cell>
        </row>
        <row r="46">
          <cell r="A46" t="str">
            <v>03.06.03</v>
          </cell>
          <cell r="B46" t="str">
            <v>CONCRETO ASFALTICO EN CALIENTE E=5cm</v>
          </cell>
          <cell r="C46" t="str">
            <v>M3</v>
          </cell>
          <cell r="D46">
            <v>368.964</v>
          </cell>
        </row>
        <row r="47">
          <cell r="A47" t="str">
            <v>04.00.00</v>
          </cell>
          <cell r="B47" t="str">
            <v>CONCRETO SIMPLE</v>
          </cell>
        </row>
        <row r="48">
          <cell r="A48" t="str">
            <v>04.02.00</v>
          </cell>
          <cell r="B48" t="str">
            <v>SUB CIMIENTOS</v>
          </cell>
        </row>
        <row r="49">
          <cell r="A49" t="str">
            <v>04.02.01</v>
          </cell>
          <cell r="B49" t="str">
            <v>SUBCIMIENTO, SUBZAPATA MEZCLA 1:12 + 30%P.G.</v>
          </cell>
          <cell r="C49" t="str">
            <v>M3</v>
          </cell>
          <cell r="D49">
            <v>2604.8201999999997</v>
          </cell>
        </row>
        <row r="50">
          <cell r="A50" t="str">
            <v>04.03.00</v>
          </cell>
          <cell r="B50" t="str">
            <v>CIMIENTOS</v>
          </cell>
        </row>
        <row r="51">
          <cell r="A51" t="str">
            <v>04.03.01</v>
          </cell>
          <cell r="B51" t="str">
            <v>CIMIENTOS CORRIDOS F'C=100Kg/cm2 + 30%P.G.</v>
          </cell>
          <cell r="C51" t="str">
            <v>M3</v>
          </cell>
          <cell r="D51">
            <v>485.53999999999979</v>
          </cell>
        </row>
        <row r="52">
          <cell r="A52" t="str">
            <v>04.04.00</v>
          </cell>
          <cell r="B52" t="str">
            <v>SOBRECIMIENTO</v>
          </cell>
        </row>
        <row r="53">
          <cell r="A53" t="str">
            <v>04.04.01</v>
          </cell>
          <cell r="B53" t="str">
            <v>CONCRETO F'C=175 KG/CM2 PARA SOBRECIMIENTOS</v>
          </cell>
          <cell r="C53" t="str">
            <v>M3</v>
          </cell>
          <cell r="D53">
            <v>110.65350000000002</v>
          </cell>
        </row>
        <row r="54">
          <cell r="A54" t="str">
            <v>04.04.02</v>
          </cell>
          <cell r="B54" t="str">
            <v>ENCOFRADO Y DESENCOFRADO NORMAL PARA SOBRECIMIENTO</v>
          </cell>
          <cell r="C54" t="str">
            <v>M2</v>
          </cell>
          <cell r="D54">
            <v>1600.28</v>
          </cell>
        </row>
        <row r="55">
          <cell r="A55" t="str">
            <v>04.04.03</v>
          </cell>
          <cell r="B55" t="str">
            <v>ACERO fy=4200 kg/cm2 GRADO 60</v>
          </cell>
          <cell r="C55" t="str">
            <v>Kg</v>
          </cell>
          <cell r="D55">
            <v>4872.8525999999993</v>
          </cell>
        </row>
        <row r="56">
          <cell r="A56" t="str">
            <v>04.05.00</v>
          </cell>
          <cell r="B56" t="str">
            <v>FALSOS PISOS Y ENSANCHES</v>
          </cell>
        </row>
        <row r="57">
          <cell r="A57" t="str">
            <v>04.05.01</v>
          </cell>
          <cell r="B57" t="str">
            <v>FALSO PISO MEZCLA 1:8 CEMENTO - HORMIGON E=4"</v>
          </cell>
          <cell r="C57" t="str">
            <v>M2</v>
          </cell>
          <cell r="D57">
            <v>3635.3070000000025</v>
          </cell>
        </row>
        <row r="58">
          <cell r="A58" t="str">
            <v>04.05.02</v>
          </cell>
          <cell r="B58" t="str">
            <v>CONCRETO 1:8+ 25% PM PARA ENSANCHES  B=0.60m</v>
          </cell>
          <cell r="C58" t="str">
            <v>M3</v>
          </cell>
          <cell r="D58">
            <v>19.745000000000005</v>
          </cell>
        </row>
        <row r="59">
          <cell r="A59" t="str">
            <v>05.00.00</v>
          </cell>
          <cell r="B59" t="str">
            <v>CONCRETO ARMADO</v>
          </cell>
        </row>
        <row r="60">
          <cell r="A60" t="str">
            <v>05.01.00</v>
          </cell>
          <cell r="B60" t="str">
            <v>ZAPATAS</v>
          </cell>
        </row>
        <row r="61">
          <cell r="A61" t="str">
            <v>05.01.01</v>
          </cell>
          <cell r="B61" t="str">
            <v>CONCRETO PREMEZCLADO F'C=210 KG/CM2  ZAPATAS</v>
          </cell>
          <cell r="C61" t="str">
            <v>M3</v>
          </cell>
          <cell r="D61">
            <v>1897.9661400000005</v>
          </cell>
        </row>
        <row r="62">
          <cell r="A62" t="str">
            <v>05.01.02</v>
          </cell>
          <cell r="B62" t="str">
            <v>ACERO fy=4200 kg/cm2 GRADO 60 en ZAPATAS</v>
          </cell>
          <cell r="C62" t="str">
            <v>kg</v>
          </cell>
          <cell r="D62">
            <v>72230.399999999994</v>
          </cell>
        </row>
        <row r="63">
          <cell r="A63" t="str">
            <v>05.02.00</v>
          </cell>
          <cell r="B63" t="str">
            <v>VIGAS DE CIMENTACIÓN</v>
          </cell>
        </row>
        <row r="64">
          <cell r="A64" t="str">
            <v>05.02.01</v>
          </cell>
          <cell r="B64" t="str">
            <v>CONCRETO EN VIGAS DE CIMENTACIÓN f'c=210 kg/cm2</v>
          </cell>
          <cell r="C64" t="str">
            <v>M3</v>
          </cell>
          <cell r="D64">
            <v>82.897499999999994</v>
          </cell>
        </row>
        <row r="65">
          <cell r="A65" t="str">
            <v>05.02.02</v>
          </cell>
          <cell r="B65" t="str">
            <v>ENCOFRADO Y DESENCOFRADO NORMAL EN VIGAS DE CIMENTACIÓN</v>
          </cell>
          <cell r="C65" t="str">
            <v>M2</v>
          </cell>
          <cell r="D65">
            <v>443.90000000000003</v>
          </cell>
        </row>
        <row r="66">
          <cell r="A66" t="str">
            <v>05.02.03</v>
          </cell>
          <cell r="B66" t="str">
            <v>ACERO fy=4200 kg/cm2 GRADO 60 en VIGAS DE CIMENTACIÓN</v>
          </cell>
          <cell r="C66" t="str">
            <v>kg</v>
          </cell>
          <cell r="D66">
            <v>8590.6680000000015</v>
          </cell>
        </row>
        <row r="67">
          <cell r="A67" t="str">
            <v>05.03.00</v>
          </cell>
          <cell r="B67" t="str">
            <v>COLUMNAS Y PLACAS</v>
          </cell>
        </row>
        <row r="68">
          <cell r="A68" t="str">
            <v>05.03.01</v>
          </cell>
          <cell r="B68" t="str">
            <v>CONCRETO PREMEZCLADO F'C=280 KG/CM2 EN COLUMNAS Y PLACAS</v>
          </cell>
          <cell r="C68" t="str">
            <v>M3</v>
          </cell>
          <cell r="D68">
            <v>1142.1400000000001</v>
          </cell>
        </row>
        <row r="69">
          <cell r="A69" t="str">
            <v>05.03.02</v>
          </cell>
          <cell r="B69" t="str">
            <v>ENCOFRADO Y DESENCOFRADO CARAVISTA EN COLUMNAS Y PLACAS</v>
          </cell>
          <cell r="C69" t="str">
            <v>M2</v>
          </cell>
          <cell r="D69">
            <v>5998.6100000000006</v>
          </cell>
        </row>
        <row r="70">
          <cell r="A70" t="str">
            <v>05.03.03</v>
          </cell>
          <cell r="B70" t="str">
            <v>ACERO fy=4200 kg/cm2 GRADO 60 EN COLUMNAS Y PLACAS</v>
          </cell>
          <cell r="C70" t="str">
            <v>kg</v>
          </cell>
          <cell r="D70">
            <v>93976</v>
          </cell>
        </row>
        <row r="71">
          <cell r="A71" t="str">
            <v>05.04.00</v>
          </cell>
          <cell r="B71" t="str">
            <v>VIGAS</v>
          </cell>
        </row>
        <row r="72">
          <cell r="A72" t="str">
            <v>05.04.01</v>
          </cell>
          <cell r="B72" t="str">
            <v>CONCRETO PREMEZCLADO F'C=280 KG/CM2 EN VIGAS</v>
          </cell>
          <cell r="C72" t="str">
            <v>M3</v>
          </cell>
          <cell r="D72">
            <v>654.33520000000021</v>
          </cell>
        </row>
        <row r="73">
          <cell r="A73" t="str">
            <v>05.04.02</v>
          </cell>
          <cell r="B73" t="str">
            <v>ENCOFRADO Y DESENCOFRADO CARAVISTA EN VIGAS</v>
          </cell>
          <cell r="C73" t="str">
            <v>M2</v>
          </cell>
          <cell r="D73">
            <v>5016.9309999999978</v>
          </cell>
        </row>
        <row r="74">
          <cell r="A74" t="str">
            <v>05.04.03</v>
          </cell>
          <cell r="B74" t="str">
            <v>ACERO fy=4200 kg/cm2 GRADO 60 en VIGAS</v>
          </cell>
          <cell r="C74" t="str">
            <v>kg</v>
          </cell>
          <cell r="D74">
            <v>86554.634299999962</v>
          </cell>
        </row>
        <row r="75">
          <cell r="A75" t="str">
            <v>05.05.00</v>
          </cell>
          <cell r="B75" t="str">
            <v>GRADERIAS ENTRE PORTICOS</v>
          </cell>
        </row>
        <row r="76">
          <cell r="A76" t="str">
            <v>05.05.01</v>
          </cell>
          <cell r="B76" t="str">
            <v>CONCRETO PREMEZCLADO F'C=280 KG/CM2 EN GRADERIAS ENTRE PORTICOS</v>
          </cell>
          <cell r="C76" t="str">
            <v>M3</v>
          </cell>
          <cell r="D76">
            <v>808.31360000000029</v>
          </cell>
        </row>
        <row r="77">
          <cell r="A77" t="str">
            <v>05.05.02</v>
          </cell>
          <cell r="B77" t="str">
            <v>ENCOFRADO Y DESENCOFRADO CARAVISTA EN GRADERIAS /PORTICOS</v>
          </cell>
          <cell r="C77" t="str">
            <v>M2</v>
          </cell>
          <cell r="D77">
            <v>2457.6599999999994</v>
          </cell>
        </row>
        <row r="78">
          <cell r="A78" t="str">
            <v>05.05.03</v>
          </cell>
          <cell r="B78" t="str">
            <v>ACERO fy=4200 kg/cm2 GRADO 60 EN GRADERIAS ENTRE PORTICOS</v>
          </cell>
          <cell r="C78" t="str">
            <v>kg</v>
          </cell>
          <cell r="D78">
            <v>19398.319199999998</v>
          </cell>
        </row>
        <row r="79">
          <cell r="A79" t="str">
            <v>05.06.00</v>
          </cell>
          <cell r="B79" t="str">
            <v>GRADERIAS SOBRE TERRENO</v>
          </cell>
        </row>
        <row r="80">
          <cell r="A80" t="str">
            <v>05.06.01</v>
          </cell>
          <cell r="B80" t="str">
            <v>CONCRETO PREMEZCLADO F'C=280 KG/CM2 EN GRADERIAS S/TERRENO</v>
          </cell>
          <cell r="C80" t="str">
            <v>M3</v>
          </cell>
          <cell r="D80">
            <v>108.88560000000003</v>
          </cell>
        </row>
        <row r="81">
          <cell r="A81" t="str">
            <v>05.06.02</v>
          </cell>
          <cell r="B81" t="str">
            <v>ENCOFRADO Y DESENCOFRADO CARAVISTA EN GRADERIAS S/TERRENO</v>
          </cell>
          <cell r="C81" t="str">
            <v>M2</v>
          </cell>
          <cell r="D81">
            <v>400.47999999999996</v>
          </cell>
        </row>
        <row r="82">
          <cell r="A82" t="str">
            <v>05.06.03</v>
          </cell>
          <cell r="B82" t="str">
            <v>ACERO fy=4200 kg/cm2 GRADO 60 EN GRADERIAS S/TERRENO</v>
          </cell>
          <cell r="C82" t="str">
            <v>kg</v>
          </cell>
          <cell r="D82">
            <v>1940.2871999999998</v>
          </cell>
        </row>
        <row r="83">
          <cell r="A83" t="str">
            <v>05.07.00</v>
          </cell>
          <cell r="B83" t="str">
            <v>COLUMNETAS</v>
          </cell>
        </row>
        <row r="84">
          <cell r="A84" t="str">
            <v>05.07.01</v>
          </cell>
          <cell r="B84" t="str">
            <v>CONCRETO EN COLUMNETAS f'c=210 kg/cm2</v>
          </cell>
          <cell r="C84" t="str">
            <v>M3</v>
          </cell>
          <cell r="D84">
            <v>109.60494999999995</v>
          </cell>
        </row>
        <row r="85">
          <cell r="A85" t="str">
            <v>05.07.02</v>
          </cell>
          <cell r="B85" t="str">
            <v>ENCOFRADO Y DESENCOFRADO NORMAL EN COLUMNETAS</v>
          </cell>
          <cell r="C85" t="str">
            <v>M2</v>
          </cell>
          <cell r="D85">
            <v>1559.9795000000004</v>
          </cell>
        </row>
        <row r="86">
          <cell r="A86" t="str">
            <v>05.07.03</v>
          </cell>
          <cell r="B86" t="str">
            <v>ACERO fy=4200 kg/cm2 GRADO 60 en COLUMNETAS</v>
          </cell>
          <cell r="C86" t="str">
            <v>kg</v>
          </cell>
          <cell r="D86">
            <v>18231</v>
          </cell>
        </row>
        <row r="87">
          <cell r="A87" t="str">
            <v>05.08.00</v>
          </cell>
          <cell r="B87" t="str">
            <v>VIGA SOLERA TABIQUE</v>
          </cell>
        </row>
        <row r="88">
          <cell r="A88" t="str">
            <v>05.08.01</v>
          </cell>
          <cell r="B88" t="str">
            <v>CONCRETO EN VIGA SOLERA TABIQUE f'c=210 kg/cm2</v>
          </cell>
          <cell r="C88" t="str">
            <v>M3</v>
          </cell>
          <cell r="D88">
            <v>44.749965000000017</v>
          </cell>
        </row>
        <row r="89">
          <cell r="A89" t="str">
            <v>05.08.02</v>
          </cell>
          <cell r="B89" t="str">
            <v>ENCOFRADO Y DESENCOFRADO NORMAL EN VIGA SOLERA TABIQUE</v>
          </cell>
          <cell r="C89" t="str">
            <v>M2</v>
          </cell>
          <cell r="D89">
            <v>688.46099999999967</v>
          </cell>
        </row>
        <row r="90">
          <cell r="A90" t="str">
            <v>05.08.03</v>
          </cell>
          <cell r="B90" t="str">
            <v>ACERO fy=4200 kg/cm2 GRADO 60 EN VIGA SOLERA TABIQUE</v>
          </cell>
          <cell r="C90" t="str">
            <v>kg</v>
          </cell>
          <cell r="D90">
            <v>7053</v>
          </cell>
        </row>
        <row r="91">
          <cell r="A91" t="str">
            <v>05.09.00</v>
          </cell>
          <cell r="B91" t="str">
            <v>ESCALERA</v>
          </cell>
        </row>
        <row r="92">
          <cell r="A92" t="str">
            <v>05.09.01</v>
          </cell>
          <cell r="B92" t="str">
            <v>CONCRETO PREMEZCLADO F'C=280 KG/CM2 EN ESCALERAS</v>
          </cell>
          <cell r="C92" t="str">
            <v>M3</v>
          </cell>
          <cell r="D92">
            <v>154.398</v>
          </cell>
        </row>
        <row r="93">
          <cell r="A93" t="str">
            <v>05.09.02</v>
          </cell>
          <cell r="B93" t="str">
            <v>ENCOFRADO Y DESENCOFRADO NORMAL EN ESCALERA</v>
          </cell>
          <cell r="C93" t="str">
            <v>M2</v>
          </cell>
          <cell r="D93">
            <v>174.14999999999998</v>
          </cell>
        </row>
        <row r="94">
          <cell r="A94" t="str">
            <v>05.09.03</v>
          </cell>
          <cell r="B94" t="str">
            <v>ACERO fy=4200 kg/cm2 GRADO 60 en ESCALERA</v>
          </cell>
          <cell r="C94" t="str">
            <v>kg</v>
          </cell>
          <cell r="D94">
            <v>14513.412</v>
          </cell>
        </row>
        <row r="95">
          <cell r="A95" t="str">
            <v>05.11.00</v>
          </cell>
          <cell r="B95" t="str">
            <v xml:space="preserve">MUROS DE SOSTENIMIENTO DEBAJO DE GRADERIAS </v>
          </cell>
        </row>
        <row r="96">
          <cell r="A96" t="str">
            <v>05.11.01</v>
          </cell>
          <cell r="B96" t="str">
            <v>CONCRETO F'C=210 KG/CM2 EN MURO DE SOSTENIMIENTO E=0,15 M</v>
          </cell>
          <cell r="C96" t="str">
            <v>M3</v>
          </cell>
          <cell r="D96">
            <v>86.320499999999996</v>
          </cell>
        </row>
        <row r="97">
          <cell r="A97" t="str">
            <v>05.11.02</v>
          </cell>
          <cell r="B97" t="str">
            <v>ENCOFRADO Y DESENCOFRADO CARAVISTA EN MUROS DE SOSTENIMIENTO (A / LADOS)</v>
          </cell>
          <cell r="C97" t="str">
            <v>M2</v>
          </cell>
          <cell r="D97">
            <v>787.2600000000001</v>
          </cell>
        </row>
        <row r="98">
          <cell r="A98" t="str">
            <v>05.11.03</v>
          </cell>
          <cell r="B98" t="str">
            <v xml:space="preserve">ACERO  FY=4200 KG/CM2 MUROS DE SOSTENIMIENTO </v>
          </cell>
          <cell r="C98" t="str">
            <v>UND</v>
          </cell>
          <cell r="D98">
            <v>5265.5504999999994</v>
          </cell>
        </row>
        <row r="99">
          <cell r="A99" t="str">
            <v>05.12.00</v>
          </cell>
          <cell r="B99" t="str">
            <v>LOSA ALIGERADA UNIDIRECCIONAL</v>
          </cell>
        </row>
        <row r="100">
          <cell r="A100" t="str">
            <v>05.12.01</v>
          </cell>
          <cell r="B100" t="str">
            <v>CONCRETO PREMEZCLADO EN LOSA ALIGERADA  UNIDIRECCIONAL f'c=210 kg/cm2</v>
          </cell>
          <cell r="C100" t="str">
            <v>M3</v>
          </cell>
          <cell r="D100">
            <v>159.30494999999996</v>
          </cell>
        </row>
        <row r="101">
          <cell r="A101" t="str">
            <v>05.12.02</v>
          </cell>
          <cell r="B101" t="str">
            <v>ENCOFRADO Y DESENCOFRADO EN LOSAS ALIGERADAS UNIDIRECCIONAL</v>
          </cell>
          <cell r="C101" t="str">
            <v>M2</v>
          </cell>
          <cell r="D101">
            <v>2324.7499999999991</v>
          </cell>
        </row>
        <row r="102">
          <cell r="A102" t="str">
            <v>05.12.03</v>
          </cell>
          <cell r="B102" t="str">
            <v>LADRILLO HUECO DE ARCILLA 20X30X30 cm PARA TECHO ALIGERADO</v>
          </cell>
          <cell r="C102" t="str">
            <v>UND</v>
          </cell>
          <cell r="D102">
            <v>19365</v>
          </cell>
        </row>
        <row r="103">
          <cell r="A103" t="str">
            <v>05.12.04</v>
          </cell>
          <cell r="B103" t="str">
            <v>ACERO fy=4200 kg/cm2 GRADO 60 EN LOSA ALIGERADA UNIDIRECCIONAL</v>
          </cell>
          <cell r="C103" t="str">
            <v>UND</v>
          </cell>
          <cell r="D103">
            <v>7867</v>
          </cell>
        </row>
        <row r="104">
          <cell r="A104" t="str">
            <v>05.13.00</v>
          </cell>
          <cell r="B104" t="str">
            <v>LOSAS ALIGERADAS BIDIRECCIONAL</v>
          </cell>
        </row>
        <row r="105">
          <cell r="A105" t="str">
            <v>05.13.01</v>
          </cell>
          <cell r="B105" t="str">
            <v>CONCRETO PREMEZCLADO F'C=280 KG/CM2 EN LOSAS ALIGERADAS BIDIRECCIONAL</v>
          </cell>
          <cell r="C105" t="str">
            <v>M3</v>
          </cell>
          <cell r="D105">
            <v>255.1292</v>
          </cell>
        </row>
        <row r="106">
          <cell r="A106" t="str">
            <v>05.13.02</v>
          </cell>
          <cell r="B106" t="str">
            <v>ENCOFRADO Y DESENCOFRADO EN LOSAS ALIGERADAS BIDIRECCIONAL</v>
          </cell>
          <cell r="C106" t="str">
            <v>M2</v>
          </cell>
          <cell r="D106">
            <v>1875.9499999999998</v>
          </cell>
        </row>
        <row r="107">
          <cell r="A107" t="str">
            <v>05.13.03</v>
          </cell>
          <cell r="B107" t="str">
            <v>LADRILLO HUECO DE ARCILLA 20X30X30 cm PARA TECHO ALIGERADO</v>
          </cell>
          <cell r="C107" t="str">
            <v>UND</v>
          </cell>
          <cell r="D107">
            <v>14632</v>
          </cell>
        </row>
        <row r="108">
          <cell r="A108" t="str">
            <v>05.13.04</v>
          </cell>
          <cell r="B108" t="str">
            <v>ACERO fy=4200 kg/cm2 GRADO 60 en LOSAS ALIGERADAS BIDIRECCIONAL</v>
          </cell>
          <cell r="C108" t="str">
            <v>kg</v>
          </cell>
          <cell r="D108">
            <v>15330.68</v>
          </cell>
        </row>
        <row r="109">
          <cell r="A109" t="str">
            <v>05.14.00</v>
          </cell>
          <cell r="B109" t="str">
            <v>SARDINELES SUMERGIDOS</v>
          </cell>
        </row>
        <row r="110">
          <cell r="A110" t="str">
            <v>05.14.01</v>
          </cell>
          <cell r="B110" t="str">
            <v>CONCRETO F'C=210 KG/CM2 PREMEZCLADO</v>
          </cell>
          <cell r="C110" t="str">
            <v>M3</v>
          </cell>
          <cell r="D110">
            <v>32</v>
          </cell>
        </row>
        <row r="111">
          <cell r="A111" t="str">
            <v>05.14.02</v>
          </cell>
          <cell r="B111" t="str">
            <v>ENCOFRADO Y DESENCOFRADO NORMAL DE SARDINELES</v>
          </cell>
          <cell r="C111" t="str">
            <v>M2</v>
          </cell>
          <cell r="D111">
            <v>240</v>
          </cell>
        </row>
        <row r="112">
          <cell r="A112" t="str">
            <v>05.14.03</v>
          </cell>
          <cell r="B112" t="str">
            <v>ACERO DE REFUERZO FY=4200 KG/CM2</v>
          </cell>
          <cell r="C112" t="str">
            <v>KG</v>
          </cell>
          <cell r="D112">
            <v>896.00000000000023</v>
          </cell>
        </row>
        <row r="113">
          <cell r="A113" t="str">
            <v>05.15.00</v>
          </cell>
          <cell r="B113" t="str">
            <v xml:space="preserve">CANAL DE DRENAJE-TIPO I </v>
          </cell>
        </row>
        <row r="114">
          <cell r="A114" t="str">
            <v>05.15.01</v>
          </cell>
          <cell r="B114" t="str">
            <v>SOLADO, e=2" MEZCLA 1:12 C:H</v>
          </cell>
          <cell r="C114" t="str">
            <v>M3</v>
          </cell>
          <cell r="D114">
            <v>103</v>
          </cell>
        </row>
        <row r="115">
          <cell r="A115" t="str">
            <v>05.15.02</v>
          </cell>
          <cell r="B115" t="str">
            <v>CONCRETO F'C=210 KG/CM2 PREMEZCLADO</v>
          </cell>
          <cell r="C115" t="str">
            <v>M3</v>
          </cell>
          <cell r="D115">
            <v>30.9</v>
          </cell>
        </row>
        <row r="116">
          <cell r="A116" t="str">
            <v>05.15.03</v>
          </cell>
          <cell r="B116" t="str">
            <v>ENCOFRADO Y DESENCOFRADO NORMAL DE CANAL</v>
          </cell>
          <cell r="C116" t="str">
            <v>M2</v>
          </cell>
          <cell r="D116">
            <v>280.16000000000003</v>
          </cell>
        </row>
        <row r="117">
          <cell r="A117" t="str">
            <v>05.15.04</v>
          </cell>
          <cell r="B117" t="str">
            <v>ACERO DE REFUERZO FY=4200 KG/CM2</v>
          </cell>
          <cell r="C117" t="str">
            <v>KG</v>
          </cell>
          <cell r="D117">
            <v>1413.16</v>
          </cell>
        </row>
        <row r="118">
          <cell r="A118" t="str">
            <v>05.15.05</v>
          </cell>
          <cell r="B118" t="str">
            <v xml:space="preserve">REJILLA DE FIERRO SEGÚN DISEÑO </v>
          </cell>
          <cell r="C118" t="str">
            <v>ML</v>
          </cell>
          <cell r="D118">
            <v>206</v>
          </cell>
        </row>
        <row r="119">
          <cell r="A119" t="str">
            <v>05.16.00</v>
          </cell>
          <cell r="B119" t="str">
            <v>CANAL DE DRENAJE-TIPO II</v>
          </cell>
        </row>
        <row r="120">
          <cell r="A120" t="str">
            <v>05.16.01</v>
          </cell>
          <cell r="B120" t="str">
            <v>SOLADO, e=2" MEZCLA 1:12 C:H</v>
          </cell>
          <cell r="C120" t="str">
            <v>M3</v>
          </cell>
          <cell r="D120">
            <v>98.7</v>
          </cell>
        </row>
        <row r="121">
          <cell r="A121" t="str">
            <v>05.16.02</v>
          </cell>
          <cell r="B121" t="str">
            <v>CONCRETO F'C=210 KG/CM2 PREMEZCLADO</v>
          </cell>
          <cell r="C121" t="str">
            <v>M2</v>
          </cell>
          <cell r="D121">
            <v>33.56</v>
          </cell>
        </row>
        <row r="122">
          <cell r="A122" t="str">
            <v>05.16.03</v>
          </cell>
          <cell r="B122" t="str">
            <v>ENCOFRADO Y DESENCOFRADO NORMAL DE CANAL</v>
          </cell>
          <cell r="C122" t="str">
            <v>KG</v>
          </cell>
          <cell r="D122">
            <v>296.10000000000002</v>
          </cell>
        </row>
        <row r="123">
          <cell r="A123" t="str">
            <v>05.16.04</v>
          </cell>
          <cell r="B123" t="str">
            <v>ACERO DE REFUERZO FY=4200 KG/CM2</v>
          </cell>
          <cell r="C123" t="str">
            <v>ML</v>
          </cell>
          <cell r="D123">
            <v>1796.34</v>
          </cell>
        </row>
        <row r="124">
          <cell r="A124" t="str">
            <v>05.17.00</v>
          </cell>
          <cell r="B124" t="str">
            <v>RÍA</v>
          </cell>
        </row>
        <row r="125">
          <cell r="A125" t="str">
            <v>05.17.01</v>
          </cell>
          <cell r="B125" t="str">
            <v>CONCRETO F'C-210 KG/CM2 PREMEZCLADO</v>
          </cell>
          <cell r="C125" t="str">
            <v>M3</v>
          </cell>
          <cell r="D125">
            <v>1.25</v>
          </cell>
        </row>
        <row r="126">
          <cell r="A126" t="str">
            <v>05.17.02</v>
          </cell>
          <cell r="B126" t="str">
            <v>ENCOFRADO Y DESENCOFRADO CARA VÍSTA DE RÍA</v>
          </cell>
          <cell r="C126" t="str">
            <v>M2</v>
          </cell>
          <cell r="D126">
            <v>14.4</v>
          </cell>
        </row>
        <row r="127">
          <cell r="A127" t="str">
            <v>05.17.03</v>
          </cell>
          <cell r="B127" t="str">
            <v>ACERO OE REFUERZO FY=4200 KG/CM2</v>
          </cell>
          <cell r="C127" t="str">
            <v>KG</v>
          </cell>
          <cell r="D127">
            <v>110</v>
          </cell>
        </row>
        <row r="128">
          <cell r="A128" t="str">
            <v>05.18.00</v>
          </cell>
          <cell r="B128" t="str">
            <v>SALTO LARGO Y SALTO TRIPLE</v>
          </cell>
        </row>
        <row r="129">
          <cell r="A129" t="str">
            <v>05.18.01</v>
          </cell>
          <cell r="B129" t="str">
            <v>CONCRETO F'C=210 KG/CM2 PREMEZCLADO</v>
          </cell>
          <cell r="C129" t="str">
            <v>M3</v>
          </cell>
          <cell r="D129">
            <v>4.5</v>
          </cell>
        </row>
        <row r="130">
          <cell r="A130" t="str">
            <v>05.18.02</v>
          </cell>
          <cell r="B130" t="str">
            <v>ENCOFRADO Y DESENCOFRADO CARAVISTA DE FOSA SALTO LARGO Y TRIPLE</v>
          </cell>
          <cell r="C130" t="str">
            <v>M2</v>
          </cell>
          <cell r="D130">
            <v>50</v>
          </cell>
        </row>
        <row r="131">
          <cell r="A131" t="str">
            <v>05.18.03</v>
          </cell>
          <cell r="B131" t="str">
            <v>ACERO DE REFUERZO FY=4200 KG/CM2</v>
          </cell>
          <cell r="C131" t="str">
            <v>KG</v>
          </cell>
          <cell r="D131">
            <v>360</v>
          </cell>
        </row>
        <row r="132">
          <cell r="A132" t="str">
            <v>05.19.00</v>
          </cell>
          <cell r="B132" t="str">
            <v>PERTIGA, LANZAMIENTO PE DISCO Y LANZAMIENTO DE PESO</v>
          </cell>
        </row>
        <row r="133">
          <cell r="A133" t="str">
            <v>05.19.01</v>
          </cell>
          <cell r="B133" t="str">
            <v>CONCRETO F'C=210 KG/CM2 PREMEZCLADO</v>
          </cell>
          <cell r="C133" t="str">
            <v>M3</v>
          </cell>
          <cell r="D133">
            <v>301.13</v>
          </cell>
        </row>
        <row r="134">
          <cell r="A134" t="str">
            <v>05.19.02</v>
          </cell>
          <cell r="B134" t="str">
            <v>ENCOFRADO Y DESENCOFRADO CARAVISTA DE FOSA SALTO LARGO Y TRIPLE</v>
          </cell>
          <cell r="C134" t="str">
            <v>M2</v>
          </cell>
          <cell r="D134">
            <v>37.880000000000003</v>
          </cell>
        </row>
        <row r="135">
          <cell r="A135" t="str">
            <v>05.19.03</v>
          </cell>
          <cell r="B135" t="str">
            <v>ACERO DE REFUERZO FY=200 KG/CM2</v>
          </cell>
          <cell r="C135" t="str">
            <v>KG</v>
          </cell>
          <cell r="D135">
            <v>4.25</v>
          </cell>
        </row>
      </sheetData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CION"/>
      <sheetName val="Detalle"/>
      <sheetName val="Garantia Extendida"/>
      <sheetName val="Parametros"/>
      <sheetName val="Instrucciones"/>
      <sheetName val="Documento SOC"/>
      <sheetName val="Financiero - Datos e Internet"/>
      <sheetName val="Detalle de Costos"/>
      <sheetName val="Propuesta Economica"/>
      <sheetName val="Equipos en Venta"/>
      <sheetName val="Detalle de mtto de venta equi"/>
      <sheetName val="Equipos en Alquiler"/>
      <sheetName val="Tarifas Nuevas"/>
      <sheetName val="Localidades"/>
      <sheetName val="Implantacion No Estándar"/>
      <sheetName val="Detalle de Equipos"/>
      <sheetName val="Implantación - RRHH TData"/>
      <sheetName val="Serv_Prof"/>
      <sheetName val="Tipo de Compra"/>
      <sheetName val="Parametros - Routers"/>
      <sheetName val="Variables"/>
      <sheetName val="C02_Constante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3"/>
      <sheetName val="F-04"/>
      <sheetName val="F-05"/>
      <sheetName val="DATOS"/>
      <sheetName val="niveles"/>
      <sheetName val="basedesc"/>
      <sheetName val="descr. resumen"/>
      <sheetName val="RESUMEN"/>
      <sheetName val="Cimentacion"/>
      <sheetName val="Verticales"/>
      <sheetName val="Horizontales"/>
      <sheetName val="Horiz Losas"/>
      <sheetName val="RATIOS"/>
      <sheetName val="Hoja1"/>
      <sheetName val="descr__resumen"/>
      <sheetName val="Bech_Lab"/>
      <sheetName val="Horiz_Losas"/>
      <sheetName val="RES,MET,ADI1"/>
      <sheetName val="GRÁFICA C MICRO FINANC"/>
      <sheetName val="EXP"/>
      <sheetName val="Producción"/>
      <sheetName val="PLANILLA-MET"/>
      <sheetName val="Limit_ACC_A"/>
      <sheetName val="Valo"/>
      <sheetName val="Acumulado"/>
      <sheetName val="Amortización"/>
      <sheetName val="TCV"/>
      <sheetName val="MOTONIVELADORA"/>
      <sheetName val="RODILLO"/>
      <sheetName val="PLANA DE SUELOS"/>
      <sheetName val=""/>
      <sheetName val="Exp. Técnico 7+300-52+920"/>
      <sheetName val="10241EQLIST"/>
      <sheetName val="DATA"/>
      <sheetName val="descr__resumen1"/>
      <sheetName val="GENERAL"/>
      <sheetName val="Horiz_Losa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  <sheetName val="RESUMEN  PROGRAMA"/>
      <sheetName val="A"/>
    </sheetNames>
    <sheetDataSet>
      <sheetData sheetId="0">
        <row r="13">
          <cell r="H13">
            <v>1.28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das"/>
      <sheetName val="Valor Moneda"/>
      <sheetName val="PROYECTOS"/>
      <sheetName val="PROVEEDORES"/>
      <sheetName val="RUT_Lista"/>
      <sheetName val="TABLA_O.C."/>
      <sheetName val="Datos O.C."/>
      <sheetName val="PPTO. SIF 28.04.09"/>
      <sheetName val="O.C."/>
      <sheetName val="Tabla_SIF 29.04"/>
      <sheetName val="SIF STGO. al 29.04.09"/>
      <sheetName val="PPTO_2.07.09"/>
      <sheetName val="SIF STGO. al 29.07.09"/>
      <sheetName val="COMP PROV vs REAL_6.10.09"/>
      <sheetName val="PROV. O.C. 28.05.09"/>
      <sheetName val="Hoja1"/>
      <sheetName val="DATOS GENERALES"/>
      <sheetName val="Proyeccion del Saldo"/>
      <sheetName val="Electricidad - Climatización"/>
      <sheetName val="Valor_Moneda"/>
      <sheetName val="TABLA_O_C_"/>
      <sheetName val="Datos_O_C_"/>
      <sheetName val="PPTO__SIF_28_04_09"/>
      <sheetName val="O_C_"/>
      <sheetName val="Tabla_SIF_29_04"/>
      <sheetName val="SIF_STGO__al_29_04_09"/>
      <sheetName val="PPTO_2_07_09"/>
      <sheetName val="SIF_STGO__al_29_07_09"/>
      <sheetName val="COMP_PROV_vs_REAL_6_10_09"/>
      <sheetName val="PROV__O_C__28_05_09"/>
    </sheetNames>
    <sheetDataSet>
      <sheetData sheetId="0"/>
      <sheetData sheetId="1"/>
      <sheetData sheetId="2">
        <row r="2">
          <cell r="B2">
            <v>100</v>
          </cell>
        </row>
        <row r="3">
          <cell r="B3">
            <v>101</v>
          </cell>
        </row>
        <row r="4">
          <cell r="B4">
            <v>102</v>
          </cell>
        </row>
        <row r="5">
          <cell r="B5">
            <v>103</v>
          </cell>
        </row>
        <row r="6">
          <cell r="B6">
            <v>104</v>
          </cell>
        </row>
        <row r="7">
          <cell r="B7">
            <v>105</v>
          </cell>
        </row>
        <row r="8">
          <cell r="B8">
            <v>106</v>
          </cell>
        </row>
        <row r="9">
          <cell r="B9">
            <v>107</v>
          </cell>
        </row>
        <row r="10">
          <cell r="B10">
            <v>108</v>
          </cell>
        </row>
        <row r="11">
          <cell r="B11">
            <v>109</v>
          </cell>
        </row>
        <row r="12">
          <cell r="B12">
            <v>110</v>
          </cell>
        </row>
        <row r="14">
          <cell r="B14">
            <v>500</v>
          </cell>
        </row>
        <row r="15">
          <cell r="B15">
            <v>501</v>
          </cell>
        </row>
        <row r="16">
          <cell r="B16">
            <v>503</v>
          </cell>
        </row>
        <row r="18">
          <cell r="B18">
            <v>505</v>
          </cell>
        </row>
        <row r="19">
          <cell r="B19">
            <v>506</v>
          </cell>
        </row>
        <row r="20">
          <cell r="B20">
            <v>507</v>
          </cell>
        </row>
        <row r="21">
          <cell r="B21">
            <v>510</v>
          </cell>
        </row>
        <row r="22">
          <cell r="B22">
            <v>511</v>
          </cell>
        </row>
        <row r="23">
          <cell r="B23">
            <v>512</v>
          </cell>
        </row>
        <row r="25">
          <cell r="B25">
            <v>600</v>
          </cell>
        </row>
        <row r="26">
          <cell r="B26">
            <v>601</v>
          </cell>
          <cell r="M26" t="str">
            <v>Rodrigo Jullian P.</v>
          </cell>
        </row>
        <row r="27">
          <cell r="B27">
            <v>602</v>
          </cell>
          <cell r="M27" t="str">
            <v>Alfredo Wall Z.</v>
          </cell>
        </row>
        <row r="28">
          <cell r="B28">
            <v>603</v>
          </cell>
        </row>
        <row r="31">
          <cell r="M31" t="str">
            <v>Marcela Espinosa G.</v>
          </cell>
        </row>
        <row r="32">
          <cell r="M32" t="str">
            <v>Juan Enrique Swinburn L.</v>
          </cell>
        </row>
        <row r="33">
          <cell r="B33">
            <v>1000</v>
          </cell>
        </row>
        <row r="34">
          <cell r="B34">
            <v>1001</v>
          </cell>
        </row>
        <row r="35">
          <cell r="B35">
            <v>1002</v>
          </cell>
        </row>
        <row r="36">
          <cell r="B36">
            <v>1003</v>
          </cell>
        </row>
        <row r="37">
          <cell r="B37">
            <v>1004</v>
          </cell>
        </row>
        <row r="38">
          <cell r="B38">
            <v>1005</v>
          </cell>
        </row>
        <row r="39">
          <cell r="B39">
            <v>1006</v>
          </cell>
        </row>
        <row r="40">
          <cell r="B40">
            <v>1007</v>
          </cell>
        </row>
        <row r="41">
          <cell r="B41">
            <v>1008</v>
          </cell>
        </row>
        <row r="42">
          <cell r="B42">
            <v>1009</v>
          </cell>
        </row>
        <row r="43">
          <cell r="B43">
            <v>1010</v>
          </cell>
        </row>
        <row r="44">
          <cell r="B44">
            <v>1011</v>
          </cell>
        </row>
        <row r="45">
          <cell r="B45">
            <v>1012</v>
          </cell>
        </row>
        <row r="46">
          <cell r="B46">
            <v>1013</v>
          </cell>
        </row>
        <row r="47">
          <cell r="B47">
            <v>1014</v>
          </cell>
        </row>
        <row r="48">
          <cell r="B48">
            <v>1015</v>
          </cell>
        </row>
        <row r="49">
          <cell r="B49">
            <v>1016</v>
          </cell>
        </row>
        <row r="50">
          <cell r="B50">
            <v>1017</v>
          </cell>
        </row>
        <row r="51">
          <cell r="B51">
            <v>1018</v>
          </cell>
        </row>
        <row r="52">
          <cell r="B52">
            <v>1019</v>
          </cell>
        </row>
        <row r="53">
          <cell r="B53">
            <v>1020</v>
          </cell>
        </row>
        <row r="54">
          <cell r="B54">
            <v>1021</v>
          </cell>
        </row>
        <row r="55">
          <cell r="B55">
            <v>1022</v>
          </cell>
        </row>
        <row r="56">
          <cell r="B56">
            <v>1023</v>
          </cell>
        </row>
        <row r="57">
          <cell r="B57">
            <v>1024</v>
          </cell>
        </row>
        <row r="58">
          <cell r="B58">
            <v>1025</v>
          </cell>
        </row>
        <row r="59">
          <cell r="B59">
            <v>1026</v>
          </cell>
        </row>
        <row r="60">
          <cell r="B60">
            <v>1027</v>
          </cell>
        </row>
        <row r="61">
          <cell r="B61">
            <v>1028</v>
          </cell>
        </row>
        <row r="62">
          <cell r="B62">
            <v>1029</v>
          </cell>
        </row>
        <row r="63">
          <cell r="B63">
            <v>1030</v>
          </cell>
        </row>
        <row r="64">
          <cell r="B64">
            <v>1031</v>
          </cell>
        </row>
        <row r="66">
          <cell r="B66">
            <v>2000</v>
          </cell>
        </row>
        <row r="67">
          <cell r="B67">
            <v>2001</v>
          </cell>
        </row>
        <row r="68">
          <cell r="B68">
            <v>2002</v>
          </cell>
        </row>
        <row r="69">
          <cell r="B69">
            <v>2003</v>
          </cell>
        </row>
        <row r="70">
          <cell r="B70">
            <v>2004</v>
          </cell>
        </row>
        <row r="71">
          <cell r="B71">
            <v>2005</v>
          </cell>
        </row>
        <row r="72">
          <cell r="B72">
            <v>2006</v>
          </cell>
        </row>
        <row r="73">
          <cell r="B73">
            <v>2007</v>
          </cell>
        </row>
        <row r="74">
          <cell r="B74">
            <v>2008</v>
          </cell>
        </row>
        <row r="75">
          <cell r="B75">
            <v>2009</v>
          </cell>
        </row>
        <row r="76">
          <cell r="B76">
            <v>0</v>
          </cell>
        </row>
        <row r="77">
          <cell r="B77">
            <v>2011</v>
          </cell>
        </row>
        <row r="78">
          <cell r="B78">
            <v>2012</v>
          </cell>
        </row>
        <row r="79">
          <cell r="B79">
            <v>2013</v>
          </cell>
        </row>
        <row r="80">
          <cell r="B80">
            <v>2014</v>
          </cell>
        </row>
        <row r="81">
          <cell r="B81">
            <v>2015</v>
          </cell>
        </row>
        <row r="82">
          <cell r="B82">
            <v>2016</v>
          </cell>
        </row>
        <row r="83">
          <cell r="B83">
            <v>2017</v>
          </cell>
        </row>
        <row r="84">
          <cell r="B84">
            <v>2018</v>
          </cell>
        </row>
        <row r="85">
          <cell r="B85">
            <v>2019</v>
          </cell>
        </row>
        <row r="86">
          <cell r="B86">
            <v>2020</v>
          </cell>
        </row>
        <row r="87">
          <cell r="B87">
            <v>2021</v>
          </cell>
        </row>
        <row r="88">
          <cell r="B88">
            <v>2022</v>
          </cell>
        </row>
        <row r="89">
          <cell r="B89">
            <v>2023</v>
          </cell>
        </row>
        <row r="90">
          <cell r="B90">
            <v>2024</v>
          </cell>
        </row>
        <row r="91">
          <cell r="B91">
            <v>2025</v>
          </cell>
        </row>
        <row r="92">
          <cell r="B92">
            <v>2026</v>
          </cell>
        </row>
        <row r="93">
          <cell r="B93">
            <v>2027</v>
          </cell>
        </row>
        <row r="94">
          <cell r="B94">
            <v>2028</v>
          </cell>
        </row>
        <row r="95">
          <cell r="B95">
            <v>2029</v>
          </cell>
        </row>
        <row r="96">
          <cell r="B96">
            <v>2030</v>
          </cell>
        </row>
        <row r="97">
          <cell r="B97">
            <v>2031</v>
          </cell>
        </row>
        <row r="98">
          <cell r="B98">
            <v>2032</v>
          </cell>
        </row>
        <row r="99">
          <cell r="B99">
            <v>2033</v>
          </cell>
        </row>
        <row r="100">
          <cell r="B100">
            <v>2034</v>
          </cell>
        </row>
        <row r="101">
          <cell r="B101">
            <v>2035</v>
          </cell>
        </row>
        <row r="102">
          <cell r="B102">
            <v>2036</v>
          </cell>
        </row>
        <row r="104">
          <cell r="B104">
            <v>3000</v>
          </cell>
        </row>
        <row r="105">
          <cell r="B105">
            <v>3001</v>
          </cell>
        </row>
        <row r="106">
          <cell r="B106">
            <v>3002</v>
          </cell>
        </row>
        <row r="107">
          <cell r="B107">
            <v>3003</v>
          </cell>
        </row>
        <row r="108">
          <cell r="B108">
            <v>3004</v>
          </cell>
        </row>
        <row r="109">
          <cell r="B109">
            <v>3005</v>
          </cell>
        </row>
        <row r="110">
          <cell r="B110">
            <v>3006</v>
          </cell>
        </row>
        <row r="111">
          <cell r="B111">
            <v>3007</v>
          </cell>
        </row>
        <row r="112">
          <cell r="B112">
            <v>3008</v>
          </cell>
        </row>
        <row r="113">
          <cell r="B113">
            <v>3009</v>
          </cell>
        </row>
        <row r="114">
          <cell r="B114">
            <v>3010</v>
          </cell>
        </row>
        <row r="115">
          <cell r="B115">
            <v>3011</v>
          </cell>
        </row>
        <row r="116">
          <cell r="B116">
            <v>3012</v>
          </cell>
        </row>
        <row r="117">
          <cell r="B117">
            <v>3013</v>
          </cell>
        </row>
        <row r="118">
          <cell r="B118">
            <v>3014</v>
          </cell>
        </row>
        <row r="119">
          <cell r="B119">
            <v>3015</v>
          </cell>
        </row>
        <row r="120">
          <cell r="B120">
            <v>3016</v>
          </cell>
        </row>
        <row r="121">
          <cell r="B121">
            <v>3017</v>
          </cell>
        </row>
        <row r="122">
          <cell r="B122">
            <v>3018</v>
          </cell>
        </row>
        <row r="123">
          <cell r="B123">
            <v>3019</v>
          </cell>
        </row>
        <row r="124">
          <cell r="B124">
            <v>3020</v>
          </cell>
        </row>
        <row r="125">
          <cell r="B125">
            <v>3021</v>
          </cell>
        </row>
        <row r="126">
          <cell r="B126">
            <v>3022</v>
          </cell>
        </row>
        <row r="127">
          <cell r="B127">
            <v>3023</v>
          </cell>
        </row>
        <row r="128">
          <cell r="B128">
            <v>3024</v>
          </cell>
        </row>
        <row r="129">
          <cell r="B129">
            <v>3025</v>
          </cell>
        </row>
        <row r="131">
          <cell r="B131">
            <v>4000</v>
          </cell>
        </row>
        <row r="132">
          <cell r="B132">
            <v>4001</v>
          </cell>
        </row>
        <row r="133">
          <cell r="B133">
            <v>4002</v>
          </cell>
        </row>
        <row r="134">
          <cell r="B134">
            <v>4003</v>
          </cell>
        </row>
        <row r="135">
          <cell r="B135">
            <v>4004</v>
          </cell>
        </row>
        <row r="136">
          <cell r="B136">
            <v>4005</v>
          </cell>
        </row>
        <row r="137">
          <cell r="B137">
            <v>4006</v>
          </cell>
        </row>
        <row r="138">
          <cell r="B138">
            <v>4007</v>
          </cell>
        </row>
        <row r="139">
          <cell r="B139">
            <v>4008</v>
          </cell>
        </row>
        <row r="140">
          <cell r="B140">
            <v>4009</v>
          </cell>
        </row>
        <row r="141">
          <cell r="B141">
            <v>4010</v>
          </cell>
        </row>
        <row r="142">
          <cell r="B142">
            <v>4011</v>
          </cell>
        </row>
        <row r="143">
          <cell r="B143">
            <v>4012</v>
          </cell>
        </row>
        <row r="144">
          <cell r="B144">
            <v>4013</v>
          </cell>
        </row>
        <row r="145">
          <cell r="B145">
            <v>4014</v>
          </cell>
        </row>
        <row r="146">
          <cell r="B146">
            <v>4015</v>
          </cell>
        </row>
        <row r="147">
          <cell r="B147">
            <v>4016</v>
          </cell>
        </row>
        <row r="148">
          <cell r="B148">
            <v>4017</v>
          </cell>
        </row>
        <row r="149">
          <cell r="B149">
            <v>4018</v>
          </cell>
        </row>
        <row r="150">
          <cell r="B150">
            <v>4019</v>
          </cell>
        </row>
        <row r="151">
          <cell r="B151">
            <v>4020</v>
          </cell>
        </row>
        <row r="152">
          <cell r="B152">
            <v>4021</v>
          </cell>
        </row>
        <row r="153">
          <cell r="B153">
            <v>4022</v>
          </cell>
        </row>
        <row r="154">
          <cell r="B154">
            <v>4023</v>
          </cell>
        </row>
        <row r="155">
          <cell r="B155">
            <v>4024</v>
          </cell>
        </row>
        <row r="156">
          <cell r="B156">
            <v>4025</v>
          </cell>
        </row>
        <row r="157">
          <cell r="B157">
            <v>4026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es"/>
      <sheetName val="hoja (9)"/>
      <sheetName val="tarifas"/>
      <sheetName val="4 PUERTAS"/>
      <sheetName val="PLAN DE DESCUENTOS"/>
      <sheetName val="inversion"/>
      <sheetName val="Instrucciones"/>
      <sheetName val="Documento SOC"/>
      <sheetName val="Financiero - Datos e Internet"/>
      <sheetName val="Detalle de Costos"/>
      <sheetName val="Propuesta Economica"/>
      <sheetName val="Equipos en Venta"/>
      <sheetName val="Detalle de mtto de venta equi"/>
      <sheetName val="Equipos en Alquiler"/>
      <sheetName val="Tarifas Nuevas"/>
      <sheetName val="Localidades"/>
      <sheetName val="Implantacion No Estándar"/>
      <sheetName val="Detalle de Equipos"/>
      <sheetName val="Implantación - RRHH TData"/>
      <sheetName val="Garantia Extendida"/>
      <sheetName val="Serv_Prof"/>
      <sheetName val="Tipo de Compra"/>
      <sheetName val="Parametros - Routers"/>
      <sheetName val="Implant_No_Stdar"/>
      <sheetName val="RRHH"/>
      <sheetName val="Training"/>
      <sheetName val="Sun"/>
      <sheetName val="Cisco"/>
      <sheetName val="VideoStreaming"/>
      <sheetName val="FC"/>
      <sheetName val="Routers"/>
      <sheetName val="Parametros Routers"/>
      <sheetName val="Precio-Costo"/>
      <sheetName val="Margenes"/>
      <sheetName val="Polycom"/>
      <sheetName val="RR.HH."/>
      <sheetName val="Soporte_TDP"/>
      <sheetName val="hoja_(9)"/>
      <sheetName val="4_PUERTAS"/>
      <sheetName val="PLAN_DE_DESCUENTOS"/>
      <sheetName val="Documento_SOC"/>
      <sheetName val="Financiero_-_Datos_e_Internet"/>
      <sheetName val="Detalle_de_Costos"/>
      <sheetName val="Propuesta_Economica"/>
      <sheetName val="Equipos_en_Venta"/>
      <sheetName val="Detalle_de_mtto_de_venta_equi"/>
      <sheetName val="Equipos_en_Alquiler"/>
      <sheetName val="Tarifas_Nuevas"/>
      <sheetName val="Implantacion_No_Estándar"/>
      <sheetName val="Detalle_de_Equipos"/>
      <sheetName val="Implantación_-_RRHH_TData"/>
      <sheetName val="Garantia_Extendida"/>
      <sheetName val="Tipo_de_Compra"/>
      <sheetName val="Parametros_-_Routers"/>
      <sheetName val="Parametros_Routers"/>
      <sheetName val="0"/>
      <sheetName val="Margen M"/>
      <sheetName val="Margen A"/>
      <sheetName val="Planta A"/>
      <sheetName val="Interno"/>
    </sheetNames>
    <sheetDataSet>
      <sheetData sheetId="0" refreshError="1">
        <row r="9">
          <cell r="E9">
            <v>3.08</v>
          </cell>
        </row>
        <row r="15">
          <cell r="B15">
            <v>7.8E-2</v>
          </cell>
        </row>
        <row r="18">
          <cell r="B18">
            <v>0.35142475247524751</v>
          </cell>
        </row>
        <row r="21">
          <cell r="B21">
            <v>32</v>
          </cell>
        </row>
        <row r="25">
          <cell r="B25">
            <v>1</v>
          </cell>
        </row>
        <row r="26">
          <cell r="B26">
            <v>0.6</v>
          </cell>
        </row>
        <row r="27">
          <cell r="B27">
            <v>0.37</v>
          </cell>
        </row>
        <row r="28">
          <cell r="B28">
            <v>0.34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Ingreso de datos"/>
      <sheetName val="Datos"/>
      <sheetName val="Alimentador carga"/>
      <sheetName val="Alimentador motor"/>
      <sheetName val="Fact_Correc Bank Duct"/>
      <sheetName val="Derrateos"/>
      <sheetName val="RX"/>
      <sheetName val="Conduit"/>
      <sheetName val="Control"/>
      <sheetName val="criterio %"/>
      <sheetName val="RESUMEN"/>
      <sheetName val="GENERAL"/>
      <sheetName val="Hoja1"/>
      <sheetName val="POLILINEA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10241EQLIST"/>
      <sheetName val="10241PIP1ON-SITE"/>
      <sheetName val="BIP-HOR"/>
      <sheetName val="GeoData"/>
      <sheetName val="COEF. C"/>
      <sheetName val="Cimentacion"/>
      <sheetName val="Verticales"/>
      <sheetName val="Horizontales"/>
      <sheetName val="Horiz Losas"/>
      <sheetName val="RATIOS"/>
      <sheetName val="Ingreso_de_datos"/>
      <sheetName val="Alimentador_carga"/>
      <sheetName val="Alimentador_motor"/>
      <sheetName val="Fact_Correc_Bank_Duct"/>
      <sheetName val="criterio_%"/>
      <sheetName val="Pump_Calcs"/>
      <sheetName val="COEF__C"/>
      <sheetName val="Horiz_Losa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50"/>
      <sheetName val="A-36"/>
      <sheetName val="Fuerza de Compresion"/>
      <sheetName val="Tabla de Esbeltez"/>
      <sheetName val="Gráfico"/>
      <sheetName val="Tijeral"/>
      <sheetName val="Vigueta Compresión"/>
      <sheetName val="Vigueta Simple"/>
      <sheetName val="Flexión"/>
      <sheetName val="Flexo-Compresión"/>
      <sheetName val="METRADO"/>
      <sheetName val="METRADO1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</sheetNames>
    <sheetDataSet>
      <sheetData sheetId="0">
        <row r="4">
          <cell r="G4">
            <v>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Sheet2"/>
      <sheetName val="F-05"/>
      <sheetName val="9 Capex"/>
      <sheetName val="Imprimacion_Planilla"/>
      <sheetName val="GG-Ofertado-P4 Maz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Limit_ACC_A"/>
      <sheetName val="GyP total"/>
      <sheetName val="RefG"/>
      <sheetName val="IRR sponsor"/>
      <sheetName val="Deduccion Reajuste"/>
      <sheetName val="Restricciones y Compromisos"/>
      <sheetName val="RES"/>
      <sheetName val="Quantity"/>
      <sheetName val="Graph39_"/>
      <sheetName val="9_Capex"/>
      <sheetName val="GG-Ofertado-P4_Maz"/>
      <sheetName val="datos_base"/>
      <sheetName val="DATOS_UNOE"/>
      <sheetName val="Sust_205ABC-VE"/>
      <sheetName val="Sust_205ABC-VP"/>
      <sheetName val="Resum_205ABC_700FG_907_A_2_2"/>
      <sheetName val="GyP_total"/>
      <sheetName val="IRR_sponsor"/>
      <sheetName val="Deduccion_Reajuste"/>
      <sheetName val="Restricciones_y_Compromisos"/>
      <sheetName val="PER,COM.PRO.ADI1"/>
      <sheetName val="RES,MET,ADI1"/>
      <sheetName val="Planilla Base y Subbase"/>
      <sheetName val="RESUMEN"/>
      <sheetName val="EVAL"/>
      <sheetName val="Resumen anual"/>
      <sheetName val="Piso Tecnico"/>
      <sheetName val="REFERENCIAS"/>
      <sheetName val="200"/>
      <sheetName val="CIERRE"/>
      <sheetName val="Metrados  Val."/>
      <sheetName val="Data"/>
      <sheetName val="EXP"/>
      <sheetName val="PARTIDAS"/>
      <sheetName val="EXPLAN. DESVIOS"/>
      <sheetName val="CLASIF. MAT. DESVIOS"/>
      <sheetName val="CLASIF. MATERIAL"/>
      <sheetName val="EXPLAN. VIA PRINCIPAL"/>
      <sheetName val="RES-PINTADO"/>
      <sheetName val="borrador"/>
      <sheetName val="Metrados__Val_"/>
      <sheetName val="Model"/>
      <sheetName val="Avance Resumen"/>
      <sheetName val="Macro1"/>
      <sheetName val="Hoja2"/>
      <sheetName val="AUSEN99"/>
      <sheetName val="resultado"/>
      <sheetName val="MFT TOC"/>
      <sheetName val="Presupuesto"/>
      <sheetName val="Analisis"/>
      <sheetName val="Insumos"/>
      <sheetName val="Rangos"/>
      <sheetName val="FórmulaPolinómica"/>
      <sheetName val="Planificacion"/>
      <sheetName val="FLUOR-AAQSA"/>
      <sheetName val="Hoja3"/>
      <sheetName val="PLANEADO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Deduccion_Reajuste1"/>
      <sheetName val="Restricciones_y_Compromisos1"/>
      <sheetName val="PER,COM_PRO_ADI1"/>
      <sheetName val="Planilla_Base_y_Subbase"/>
      <sheetName val="Resumen_anual"/>
      <sheetName val="TC"/>
      <sheetName val="EQ INGR-EGR"/>
      <sheetName val="MOD INGR-EGR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Deduccion_Reajuste2"/>
      <sheetName val="Restricciones_y_Compromisos2"/>
      <sheetName val="PER,COM_PRO_ADI11"/>
      <sheetName val="Planilla_Base_y_Subbase1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Deduccion_Reajuste3"/>
      <sheetName val="Restricciones_y_Compromisos3"/>
      <sheetName val="PER,COM_PRO_ADI12"/>
      <sheetName val="Planilla_Base_y_Subbase2"/>
      <sheetName val="Resumen_anual1"/>
      <sheetName val="Metrados__Val_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Deduccion_Reajuste4"/>
      <sheetName val="Restricciones_y_Compromisos4"/>
      <sheetName val="PER,COM_PRO_ADI13"/>
      <sheetName val="Planilla_Base_y_Subbase3"/>
      <sheetName val="Resumen_anual2"/>
      <sheetName val="Metrados__Val_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Deduccion_Reajuste5"/>
      <sheetName val="Restricciones_y_Compromisos5"/>
      <sheetName val="PER,COM_PRO_ADI14"/>
      <sheetName val="Planilla_Base_y_Subbase4"/>
      <sheetName val="Resumen_anual3"/>
      <sheetName val="Metrados__Val_3"/>
      <sheetName val="VALORIZACION 10"/>
      <sheetName val="Plan de Fases-Subfases"/>
      <sheetName val="Tablas"/>
      <sheetName val="Hoja1"/>
      <sheetName val="CAPATAZ"/>
      <sheetName val="Datos - F1,F2"/>
      <sheetName val="Minuta 029"/>
      <sheetName val="2.- Información gral contrato"/>
      <sheetName val="PIP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Metrados__Val_4"/>
      <sheetName val="Metrados__Val_5"/>
      <sheetName val="A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PTO_ARES"/>
      <sheetName val="Calendario"/>
      <sheetName val="Pto_Itemizado_S10"/>
      <sheetName val="Engineering"/>
      <sheetName val="Procurement Data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CANTA"/>
      <sheetName val="2. CURVAS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3.INPUT ACT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F-002"/>
      <sheetName val="Pavimentos"/>
      <sheetName val="PLANILLA-MET"/>
      <sheetName val="Liebman 134"/>
      <sheetName val="Anx 1 Nota 4"/>
      <sheetName val="Tipo de Cambio"/>
      <sheetName val="MONTAJE TUBERIA Y SOPORTES"/>
      <sheetName val="Panel de Control"/>
      <sheetName val="NO IMPRIMIR"/>
      <sheetName val="Graph39_6"/>
      <sheetName val="9_Capex6"/>
      <sheetName val="GG-Ofertado-P4_Maz6"/>
      <sheetName val="datos_base6"/>
      <sheetName val="DATOS_UNOE6"/>
      <sheetName val="Sust_205ABC-VE6"/>
      <sheetName val="Sust_205ABC-VP6"/>
      <sheetName val="Resum_205ABC_700FG_907_A_2_26"/>
      <sheetName val="GyP_total6"/>
      <sheetName val="IRR_sponsor6"/>
      <sheetName val="Deduccion_Reajuste6"/>
      <sheetName val="Restricciones_y_Compromisos6"/>
      <sheetName val="PER,COM_PRO_ADI15"/>
      <sheetName val="Planilla_Base_y_Subbase5"/>
      <sheetName val="Metrados__Val_6"/>
      <sheetName val="Resumen_anual4"/>
      <sheetName val="Piso_Tecnico1"/>
      <sheetName val="EXPLAN__DESVIOS1"/>
      <sheetName val="CLASIF__MAT__DESVIOS1"/>
      <sheetName val="CLASIF__MATERIAL1"/>
      <sheetName val="EXPLAN__VIA_PRINCIPAL1"/>
      <sheetName val="Avance_Resumen1"/>
      <sheetName val="Plan_de_Fases-Subfases1"/>
      <sheetName val="MFT_TOC1"/>
      <sheetName val="Datos_-_F1,F21"/>
      <sheetName val="EQ_INGR-EGR"/>
      <sheetName val="MOD_INGR-EGR"/>
      <sheetName val="Minuta_029"/>
      <sheetName val="2_-_Información_gral_contrato"/>
      <sheetName val="Procurement_Data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3W__FORESCAST"/>
      <sheetName val="3W_"/>
      <sheetName val="CURVA_S"/>
      <sheetName val="%_lc2"/>
      <sheetName val="HIST__PERS"/>
      <sheetName val="HIST__EQUIP"/>
      <sheetName val="2__CURVAS"/>
      <sheetName val="Cierre_(20%)"/>
      <sheetName val="Resumen_GG"/>
      <sheetName val="GG_Totales"/>
      <sheetName val="Equip_Seguridad"/>
      <sheetName val="Flujo_(20%)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VALORIZACION_10"/>
      <sheetName val="Liebman_134"/>
      <sheetName val="MONTAJE_TUBERIA_Y_SOPORTES"/>
      <sheetName val="Anx_1_Nota_4"/>
      <sheetName val="Tipo_de_Cambio"/>
      <sheetName val="Val Nº11"/>
      <sheetName val="CAOV_Met"/>
      <sheetName val="Adel-Materiales"/>
      <sheetName val="Polinom01"/>
      <sheetName val="Reajuste"/>
      <sheetName val="VARIABLES"/>
      <sheetName val="FlujoTJ"/>
      <sheetName val="08"/>
      <sheetName val="01"/>
      <sheetName val="3_INPUT_ACT"/>
      <sheetName val="2019"/>
      <sheetName val="2020"/>
      <sheetName val="10241EQLIST"/>
      <sheetName val="509-509A TMC36&quot;"/>
      <sheetName val="510 TMC36&quot;"/>
      <sheetName val="Mov. Tierras"/>
      <sheetName val="CONTROL VOLQUETES2"/>
      <sheetName val="FORMATO CONTROL OK"/>
      <sheetName val="HOJA DE DATOS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Val_Nº11"/>
      <sheetName val="07"/>
      <sheetName val="Esc"/>
      <sheetName val="054"/>
      <sheetName val="Main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MATER_CONCENTR_CBV99"/>
      <sheetName val="COSTO-MANO-OBRA-_CBV99"/>
      <sheetName val="MATER_CBV2000"/>
      <sheetName val="DISTR.MANT.ELECTRICA"/>
      <sheetName val="DOTACION_CBV99"/>
      <sheetName val="Graph39_10"/>
      <sheetName val="GG-Ofertado-P4_Maz10"/>
      <sheetName val="datos_base10"/>
      <sheetName val="DATOS_UNOE10"/>
      <sheetName val="9_Capex10"/>
      <sheetName val="GyP_total10"/>
      <sheetName val="IRR_sponsor10"/>
      <sheetName val="Sust_205ABC-VE10"/>
      <sheetName val="Sust_205ABC-VP10"/>
      <sheetName val="Resum_205ABC_700FG_907_A_2_210"/>
      <sheetName val="Deduccion_Reajuste10"/>
      <sheetName val="Restricciones_y_Compromisos10"/>
      <sheetName val="PER,COM_PRO_ADI19"/>
      <sheetName val="Planilla_Base_y_Subbase9"/>
      <sheetName val="Metrados__Val_10"/>
      <sheetName val="EXPLAN__DESVIOS5"/>
      <sheetName val="CLASIF__MAT__DESVIOS5"/>
      <sheetName val="CLASIF__MATERIAL5"/>
      <sheetName val="EXPLAN__VIA_PRINCIPAL5"/>
      <sheetName val="Resumen_anual8"/>
      <sheetName val="Piso_Tecnico5"/>
      <sheetName val="Avance_Resumen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MFT_TOC5"/>
      <sheetName val="Plan_de_Fases-Subfases5"/>
      <sheetName val="Datos_-_F1,F25"/>
      <sheetName val="Minuta_0294"/>
      <sheetName val="2_-_Información_gral_contrato4"/>
      <sheetName val="EQ_INGR-EGR4"/>
      <sheetName val="MOD_INGR-EGR4"/>
      <sheetName val="Procurement_Data4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3W__FORESCAST4"/>
      <sheetName val="3W_4"/>
      <sheetName val="CURVA_S4"/>
      <sheetName val="%_lc24"/>
      <sheetName val="HIST__PERS4"/>
      <sheetName val="HIST__EQUIP4"/>
      <sheetName val="2__CURVAS4"/>
      <sheetName val="Cierre_(20%)4"/>
      <sheetName val="Resumen_GG4"/>
      <sheetName val="GG_Totales4"/>
      <sheetName val="Equip_Seguridad4"/>
      <sheetName val="Flujo_(20%)4"/>
      <sheetName val="VALORIZACION_10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Graph39_8"/>
      <sheetName val="GG-Ofertado-P4_Maz8"/>
      <sheetName val="datos_base8"/>
      <sheetName val="DATOS_UNOE8"/>
      <sheetName val="9_Capex8"/>
      <sheetName val="GyP_total8"/>
      <sheetName val="IRR_sponsor8"/>
      <sheetName val="Sust_205ABC-VE8"/>
      <sheetName val="Sust_205ABC-VP8"/>
      <sheetName val="Resum_205ABC_700FG_907_A_2_28"/>
      <sheetName val="Deduccion_Reajuste8"/>
      <sheetName val="Restricciones_y_Compromisos8"/>
      <sheetName val="PER,COM_PRO_ADI17"/>
      <sheetName val="Planilla_Base_y_Subbase7"/>
      <sheetName val="Metrados__Val_8"/>
      <sheetName val="EXPLAN__DESVIOS3"/>
      <sheetName val="CLASIF__MAT__DESVIOS3"/>
      <sheetName val="CLASIF__MATERIAL3"/>
      <sheetName val="EXPLAN__VIA_PRINCIPAL3"/>
      <sheetName val="Resumen_anual6"/>
      <sheetName val="Piso_Tecnico3"/>
      <sheetName val="Avance_Resumen3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MFT_TOC3"/>
      <sheetName val="Plan_de_Fases-Subfases3"/>
      <sheetName val="Datos_-_F1,F23"/>
      <sheetName val="Minuta_0292"/>
      <sheetName val="2_-_Información_gral_contrato2"/>
      <sheetName val="EQ_INGR-EGR2"/>
      <sheetName val="MOD_INGR-EGR2"/>
      <sheetName val="Procurement_Data2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3W__FORESCAST2"/>
      <sheetName val="3W_2"/>
      <sheetName val="CURVA_S2"/>
      <sheetName val="%_lc22"/>
      <sheetName val="HIST__PERS2"/>
      <sheetName val="HIST__EQUIP2"/>
      <sheetName val="2__CURVAS2"/>
      <sheetName val="Cierre_(20%)2"/>
      <sheetName val="Resumen_GG2"/>
      <sheetName val="GG_Totales2"/>
      <sheetName val="Equip_Seguridad2"/>
      <sheetName val="Flujo_(20%)2"/>
      <sheetName val="VALORIZACION_10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Graph39_9"/>
      <sheetName val="GG-Ofertado-P4_Maz9"/>
      <sheetName val="datos_base9"/>
      <sheetName val="DATOS_UNOE9"/>
      <sheetName val="9_Capex9"/>
      <sheetName val="GyP_total9"/>
      <sheetName val="IRR_sponsor9"/>
      <sheetName val="Sust_205ABC-VE9"/>
      <sheetName val="Sust_205ABC-VP9"/>
      <sheetName val="Resum_205ABC_700FG_907_A_2_29"/>
      <sheetName val="Deduccion_Reajuste9"/>
      <sheetName val="Restricciones_y_Compromisos9"/>
      <sheetName val="PER,COM_PRO_ADI18"/>
      <sheetName val="Planilla_Base_y_Subbase8"/>
      <sheetName val="Metrados__Val_9"/>
      <sheetName val="EXPLAN__DESVIOS4"/>
      <sheetName val="CLASIF__MAT__DESVIOS4"/>
      <sheetName val="CLASIF__MATERIAL4"/>
      <sheetName val="EXPLAN__VIA_PRINCIPAL4"/>
      <sheetName val="Resumen_anual7"/>
      <sheetName val="Piso_Tecnico4"/>
      <sheetName val="Avance_Resumen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MFT_TOC4"/>
      <sheetName val="Plan_de_Fases-Subfases4"/>
      <sheetName val="Datos_-_F1,F24"/>
      <sheetName val="Minuta_0293"/>
      <sheetName val="2_-_Información_gral_contrato3"/>
      <sheetName val="EQ_INGR-EGR3"/>
      <sheetName val="MOD_INGR-EGR3"/>
      <sheetName val="Procurement_Data3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3W__FORESCAST3"/>
      <sheetName val="3W_3"/>
      <sheetName val="CURVA_S3"/>
      <sheetName val="%_lc23"/>
      <sheetName val="HIST__PERS3"/>
      <sheetName val="HIST__EQUIP3"/>
      <sheetName val="2__CURVAS3"/>
      <sheetName val="Cierre_(20%)3"/>
      <sheetName val="Resumen_GG3"/>
      <sheetName val="GG_Totales3"/>
      <sheetName val="Equip_Seguridad3"/>
      <sheetName val="Flujo_(20%)3"/>
      <sheetName val="VALORIZACION_10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Graph39_11"/>
      <sheetName val="GG-Ofertado-P4_Maz11"/>
      <sheetName val="datos_base11"/>
      <sheetName val="DATOS_UNOE11"/>
      <sheetName val="9_Capex11"/>
      <sheetName val="GyP_total11"/>
      <sheetName val="IRR_sponsor11"/>
      <sheetName val="Sust_205ABC-VE11"/>
      <sheetName val="Sust_205ABC-VP11"/>
      <sheetName val="Resum_205ABC_700FG_907_A_2_211"/>
      <sheetName val="Deduccion_Reajuste11"/>
      <sheetName val="Restricciones_y_Compromisos11"/>
      <sheetName val="PER,COM_PRO_ADI110"/>
      <sheetName val="Planilla_Base_y_Subbase10"/>
      <sheetName val="Metrados__Val_11"/>
      <sheetName val="EXPLAN__DESVIOS6"/>
      <sheetName val="CLASIF__MAT__DESVIOS6"/>
      <sheetName val="CLASIF__MATERIAL6"/>
      <sheetName val="EXPLAN__VIA_PRINCIPAL6"/>
      <sheetName val="Resumen_anual9"/>
      <sheetName val="Piso_Tecnico6"/>
      <sheetName val="Avance_Resumen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MFT_TOC6"/>
      <sheetName val="Plan_de_Fases-Subfases6"/>
      <sheetName val="Datos_-_F1,F26"/>
      <sheetName val="Minuta_0295"/>
      <sheetName val="2_-_Información_gral_contrato5"/>
      <sheetName val="EQ_INGR-EGR5"/>
      <sheetName val="MOD_INGR-EGR5"/>
      <sheetName val="Procurement_Data5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3W__FORESCAST5"/>
      <sheetName val="3W_5"/>
      <sheetName val="CURVA_S5"/>
      <sheetName val="%_lc25"/>
      <sheetName val="HIST__PERS5"/>
      <sheetName val="HIST__EQUIP5"/>
      <sheetName val="2__CURVAS5"/>
      <sheetName val="Cierre_(20%)5"/>
      <sheetName val="Resumen_GG5"/>
      <sheetName val="GG_Totales5"/>
      <sheetName val="Equip_Seguridad5"/>
      <sheetName val="Flujo_(20%)5"/>
      <sheetName val="VALORIZACION_10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Graph39_12"/>
      <sheetName val="GG-Ofertado-P4_Maz12"/>
      <sheetName val="datos_base12"/>
      <sheetName val="DATOS_UNOE12"/>
      <sheetName val="9_Capex12"/>
      <sheetName val="GyP_total12"/>
      <sheetName val="IRR_sponsor12"/>
      <sheetName val="Sust_205ABC-VE12"/>
      <sheetName val="Sust_205ABC-VP12"/>
      <sheetName val="Resum_205ABC_700FG_907_A_2_212"/>
      <sheetName val="Deduccion_Reajuste12"/>
      <sheetName val="Restricciones_y_Compromisos12"/>
      <sheetName val="PER,COM_PRO_ADI111"/>
      <sheetName val="Planilla_Base_y_Subbase11"/>
      <sheetName val="Metrados__Val_12"/>
      <sheetName val="EXPLAN__DESVIOS7"/>
      <sheetName val="CLASIF__MAT__DESVIOS7"/>
      <sheetName val="CLASIF__MATERIAL7"/>
      <sheetName val="EXPLAN__VIA_PRINCIPAL7"/>
      <sheetName val="Resumen_anual10"/>
      <sheetName val="Piso_Tecnico7"/>
      <sheetName val="Avance_Resumen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MFT_TOC7"/>
      <sheetName val="Plan_de_Fases-Subfases7"/>
      <sheetName val="Datos_-_F1,F27"/>
      <sheetName val="Minuta_0296"/>
      <sheetName val="2_-_Información_gral_contrato6"/>
      <sheetName val="EQ_INGR-EGR6"/>
      <sheetName val="MOD_INGR-EGR6"/>
      <sheetName val="Procurement_Data6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3W__FORESCAST6"/>
      <sheetName val="3W_6"/>
      <sheetName val="CURVA_S6"/>
      <sheetName val="%_lc26"/>
      <sheetName val="HIST__PERS6"/>
      <sheetName val="HIST__EQUIP6"/>
      <sheetName val="2__CURVAS6"/>
      <sheetName val="Cierre_(20%)6"/>
      <sheetName val="Resumen_GG6"/>
      <sheetName val="GG_Totales6"/>
      <sheetName val="Equip_Seguridad6"/>
      <sheetName val="Flujo_(20%)6"/>
      <sheetName val="VALORIZACION_10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Graph39_13"/>
      <sheetName val="GG-Ofertado-P4_Maz13"/>
      <sheetName val="datos_base13"/>
      <sheetName val="DATOS_UNOE13"/>
      <sheetName val="9_Capex13"/>
      <sheetName val="GyP_total13"/>
      <sheetName val="IRR_sponsor13"/>
      <sheetName val="Sust_205ABC-VE13"/>
      <sheetName val="Sust_205ABC-VP13"/>
      <sheetName val="Resum_205ABC_700FG_907_A_2_213"/>
      <sheetName val="Deduccion_Reajuste13"/>
      <sheetName val="Restricciones_y_Compromisos13"/>
      <sheetName val="PER,COM_PRO_ADI112"/>
      <sheetName val="Planilla_Base_y_Subbase12"/>
      <sheetName val="Metrados__Val_13"/>
      <sheetName val="EXPLAN__DESVIOS8"/>
      <sheetName val="CLASIF__MAT__DESVIOS8"/>
      <sheetName val="CLASIF__MATERIAL8"/>
      <sheetName val="EXPLAN__VIA_PRINCIPAL8"/>
      <sheetName val="Resumen_anual11"/>
      <sheetName val="Piso_Tecnico8"/>
      <sheetName val="Avance_Resumen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MFT_TOC8"/>
      <sheetName val="Plan_de_Fases-Subfases8"/>
      <sheetName val="Datos_-_F1,F28"/>
      <sheetName val="Minuta_0297"/>
      <sheetName val="2_-_Información_gral_contrato7"/>
      <sheetName val="EQ_INGR-EGR7"/>
      <sheetName val="MOD_INGR-EGR7"/>
      <sheetName val="Procurement_Data7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3W__FORESCAST7"/>
      <sheetName val="3W_7"/>
      <sheetName val="CURVA_S7"/>
      <sheetName val="%_lc27"/>
      <sheetName val="HIST__PERS7"/>
      <sheetName val="HIST__EQUIP7"/>
      <sheetName val="2__CURVAS7"/>
      <sheetName val="Cierre_(20%)7"/>
      <sheetName val="Resumen_GG7"/>
      <sheetName val="GG_Totales7"/>
      <sheetName val="Equip_Seguridad7"/>
      <sheetName val="Flujo_(20%)7"/>
      <sheetName val="VALORIZACION_10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Graph39_14"/>
      <sheetName val="GG-Ofertado-P4_Maz14"/>
      <sheetName val="datos_base14"/>
      <sheetName val="DATOS_UNOE14"/>
      <sheetName val="9_Capex14"/>
      <sheetName val="GyP_total14"/>
      <sheetName val="IRR_sponsor14"/>
      <sheetName val="Sust_205ABC-VE14"/>
      <sheetName val="Sust_205ABC-VP14"/>
      <sheetName val="Resum_205ABC_700FG_907_A_2_214"/>
      <sheetName val="Deduccion_Reajuste14"/>
      <sheetName val="Restricciones_y_Compromisos14"/>
      <sheetName val="PER,COM_PRO_ADI113"/>
      <sheetName val="Planilla_Base_y_Subbase13"/>
      <sheetName val="Metrados__Val_14"/>
      <sheetName val="EXPLAN__DESVIOS9"/>
      <sheetName val="CLASIF__MAT__DESVIOS9"/>
      <sheetName val="CLASIF__MATERIAL9"/>
      <sheetName val="EXPLAN__VIA_PRINCIPAL9"/>
      <sheetName val="Resumen_anual12"/>
      <sheetName val="Piso_Tecnico9"/>
      <sheetName val="Avance_Resumen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MFT_TOC9"/>
      <sheetName val="Plan_de_Fases-Subfases9"/>
      <sheetName val="Datos_-_F1,F29"/>
      <sheetName val="Minuta_0298"/>
      <sheetName val="2_-_Información_gral_contrato8"/>
      <sheetName val="EQ_INGR-EGR8"/>
      <sheetName val="MOD_INGR-EGR8"/>
      <sheetName val="Procurement_Data8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3W__FORESCAST8"/>
      <sheetName val="3W_8"/>
      <sheetName val="CURVA_S8"/>
      <sheetName val="%_lc28"/>
      <sheetName val="HIST__PERS8"/>
      <sheetName val="HIST__EQUIP8"/>
      <sheetName val="2__CURVAS8"/>
      <sheetName val="Cierre_(20%)8"/>
      <sheetName val="Resumen_GG8"/>
      <sheetName val="GG_Totales8"/>
      <sheetName val="Equip_Seguridad8"/>
      <sheetName val="Flujo_(20%)8"/>
      <sheetName val="VALORIZACION_10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CPV_MGMG"/>
      <sheetName val="Apus"/>
      <sheetName val="PRECIOS"/>
      <sheetName val="TABLAS 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Cantidad"/>
      <sheetName val="Jorge1"/>
      <sheetName val="Jorge2"/>
      <sheetName val="DATOS 3"/>
      <sheetName val="Sheet1"/>
      <sheetName val="ANALISIS ALQUILER FERREYROS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Nudo 1"/>
      <sheetName val="3_INPUT_ACT1"/>
      <sheetName val="509-509A_TMC36&quot;"/>
      <sheetName val="510_TMC36&quot;"/>
      <sheetName val="Liebman_1341"/>
      <sheetName val="Anx_1_Nota_41"/>
      <sheetName val="MONTAJE_TUBERIA_Y_SOPORTES1"/>
      <sheetName val="Tipo_de_Cambio1"/>
      <sheetName val="SERVICIOS_A_OBRA_195"/>
      <sheetName val="AD_05_7+300-52+920"/>
      <sheetName val="EXP_0-52+920"/>
      <sheetName val="Exp__Técnico_7+300-52+920"/>
      <sheetName val="Resumen_derrumbes"/>
      <sheetName val="NO_IMPRIMIR"/>
      <sheetName val="BD CONFIABILIDAD"/>
      <sheetName val="Producción (Marz-20) (2)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Plla_Pers"/>
      <sheetName val="Flujo Ingresos"/>
      <sheetName val="WBS"/>
      <sheetName val="PUNIT"/>
      <sheetName val="POSESIÓN"/>
      <sheetName val="Basis"/>
      <sheetName val="Material"/>
      <sheetName val="consolid-dossier (IAS) (2)"/>
      <sheetName val="Val_Nº111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Mov__Tierras"/>
      <sheetName val="CONTROL_VOLQUETES2"/>
      <sheetName val="FORMATO_CONTROL_OK"/>
      <sheetName val="HOJA_DE_DATOS"/>
      <sheetName val="Inputs"/>
      <sheetName val="BC_AGO-2014"/>
      <sheetName val="Graph39_15"/>
      <sheetName val="9_Capex15"/>
      <sheetName val="GG-Ofertado-P4_Maz15"/>
      <sheetName val="datos_base15"/>
      <sheetName val="DATOS_UNOE15"/>
      <sheetName val="GyP_total15"/>
      <sheetName val="IRR_sponsor15"/>
      <sheetName val="Sust_205ABC-VE15"/>
      <sheetName val="Sust_205ABC-VP15"/>
      <sheetName val="Resum_205ABC_700FG_907_A_2_215"/>
      <sheetName val="Deduccion_Reajuste15"/>
      <sheetName val="Restricciones_y_Compromisos15"/>
      <sheetName val="PER,COM_PRO_ADI114"/>
      <sheetName val="Planilla_Base_y_Subbase14"/>
      <sheetName val="Resumen_anual13"/>
      <sheetName val="Metrados__Val_15"/>
      <sheetName val="Piso_Tecnico10"/>
      <sheetName val="EXPLAN__DESVIOS10"/>
      <sheetName val="CLASIF__MAT__DESVIOS10"/>
      <sheetName val="CLASIF__MATERIAL10"/>
      <sheetName val="EXPLAN__VIA_PRINCIPAL10"/>
      <sheetName val="Avance_Resumen10"/>
      <sheetName val="MFT_TOC10"/>
      <sheetName val="EQ_INGR-EGR9"/>
      <sheetName val="MOD_INGR-EGR9"/>
      <sheetName val="Datos_-_F1,F2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VALORIZACION_109"/>
      <sheetName val="Procurement_Data9"/>
      <sheetName val="3W__FORESCAST9"/>
      <sheetName val="3W_9"/>
      <sheetName val="CURVA_S9"/>
      <sheetName val="%_lc29"/>
      <sheetName val="HIST__PERS9"/>
      <sheetName val="HIST__EQUIP9"/>
      <sheetName val="2__CURVAS9"/>
      <sheetName val="Cierre_(20%)9"/>
      <sheetName val="Resumen_GG9"/>
      <sheetName val="GG_Totales9"/>
      <sheetName val="Equip_Seguridad9"/>
      <sheetName val="Flujo_(20%)9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3_INPUT_ACT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509-509A_TMC36&quot;1"/>
      <sheetName val="510_TMC36&quot;1"/>
      <sheetName val="Liebman_1342"/>
      <sheetName val="Anx_1_Nota_42"/>
      <sheetName val="MONTAJE_TUBERIA_Y_SOPORTES2"/>
      <sheetName val="Tipo_de_Cambio2"/>
      <sheetName val="NO_IMPRIMIR1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DATOS_3"/>
      <sheetName val="Panel_de_Control"/>
      <sheetName val="AD_05_7+300-52+9201"/>
      <sheetName val="EXP_0-52+9201"/>
      <sheetName val="Exp__Técnico_7+300-52+9201"/>
      <sheetName val="Resumen_derrumbes1"/>
      <sheetName val="SERVICIOS_A_OBRA_1951"/>
      <sheetName val="Nudo_1"/>
      <sheetName val="DISTR_MANT_ELECTRICA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Producción_(Marz-20)_(2)"/>
      <sheetName val="ANALISIS_ALQUILER_FERREYROS"/>
      <sheetName val="BOQ-Bill1-8"/>
      <sheetName val="PREACTA"/>
      <sheetName val="resumen OK"/>
      <sheetName val="Formulario"/>
      <sheetName val="Estructuras"/>
      <sheetName val="EXP-EXPEDIENTE"/>
      <sheetName val="Graph39_16"/>
      <sheetName val="9_Capex16"/>
      <sheetName val="GG-Ofertado-P4_Maz16"/>
      <sheetName val="datos_base16"/>
      <sheetName val="DATOS_UNOE16"/>
      <sheetName val="GyP_total16"/>
      <sheetName val="IRR_sponsor16"/>
      <sheetName val="Sust_205ABC-VE16"/>
      <sheetName val="Sust_205ABC-VP16"/>
      <sheetName val="Resum_205ABC_700FG_907_A_2_216"/>
      <sheetName val="Deduccion_Reajuste16"/>
      <sheetName val="Restricciones_y_Compromisos16"/>
      <sheetName val="PER,COM_PRO_ADI115"/>
      <sheetName val="Planilla_Base_y_Subbase15"/>
      <sheetName val="Metrados__Val_16"/>
      <sheetName val="Resumen_anual14"/>
      <sheetName val="Piso_Tecnico11"/>
      <sheetName val="EXPLAN__DESVIOS11"/>
      <sheetName val="CLASIF__MAT__DESVIOS11"/>
      <sheetName val="CLASIF__MATERIAL11"/>
      <sheetName val="EXPLAN__VIA_PRINCIPAL11"/>
      <sheetName val="MFT_TOC11"/>
      <sheetName val="Avance_Resumen11"/>
      <sheetName val="VALORIZACION_1010"/>
      <sheetName val="Plan_de_Fases-Subfases11"/>
      <sheetName val="EQ_INGR-EGR10"/>
      <sheetName val="MOD_INGR-EGR10"/>
      <sheetName val="Datos_-_F1,F211"/>
      <sheetName val="Minuta_02910"/>
      <sheetName val="2_-_Información_gral_contrato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Procurement_Data10"/>
      <sheetName val="3W__FORESCAST10"/>
      <sheetName val="3W_10"/>
      <sheetName val="CURVA_S10"/>
      <sheetName val="%_lc210"/>
      <sheetName val="HIST__PERS10"/>
      <sheetName val="HIST__EQUIP10"/>
      <sheetName val="2__CURVAS10"/>
      <sheetName val="Cierre_(20%)10"/>
      <sheetName val="Resumen_GG10"/>
      <sheetName val="GG_Totales10"/>
      <sheetName val="Equip_Seguridad10"/>
      <sheetName val="Flujo_(20%)10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Liebman_1343"/>
      <sheetName val="3_INPUT_ACT3"/>
      <sheetName val="Anx_1_Nota_43"/>
      <sheetName val="MONTAJE_TUBERIA_Y_SOPORTES3"/>
      <sheetName val="509-509A_TMC36&quot;2"/>
      <sheetName val="510_TMC36&quot;2"/>
      <sheetName val="Tipo_de_Cambio3"/>
      <sheetName val="Val_Nº112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AD_05_7+300-52+9202"/>
      <sheetName val="EXP_0-52+9202"/>
      <sheetName val="Exp__Técnico_7+300-52+9202"/>
      <sheetName val="Resumen_derrumbes2"/>
      <sheetName val="NO_IMPRIMIR2"/>
      <sheetName val="SERVICIOS_A_OBRA_1952"/>
      <sheetName val="Panel_de_Control1"/>
      <sheetName val="Mov__Tierras1"/>
      <sheetName val="CONTROL_VOLQUETES21"/>
      <sheetName val="FORMATO_CONTROL_OK1"/>
      <sheetName val="HOJA_DE_DATOS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DISTR_MANT_ELECTRICA1"/>
      <sheetName val="DATOS_31"/>
      <sheetName val="Nudo_1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TABLAS_"/>
      <sheetName val="ANALISIS_ALQUILER_FERREYROS1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  <sheetName val="BD_CONFIABILIDAD"/>
      <sheetName val="Producción_(Marz-20)_(2)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Flujo_Ingresos"/>
      <sheetName val="consolid-dossier_(IAS)_(2)"/>
      <sheetName val="resumen_OK"/>
      <sheetName val="balance"/>
      <sheetName val="DIFF_BUS"/>
      <sheetName val="DATOS - NO BORRAR"/>
      <sheetName val="ACUMULADO"/>
      <sheetName val="EFE"/>
      <sheetName val="FACT´DP WORLD CALLAO"/>
      <sheetName val="tickmarks"/>
      <sheetName val="Lista"/>
      <sheetName val="CNC"/>
      <sheetName val="Parametros"/>
      <sheetName val="BD vidaUtil"/>
      <sheetName val="MEMÓRIA_E_PRANCHA"/>
      <sheetName val="TABELA"/>
      <sheetName val="#¡REF"/>
      <sheetName val="RES OP-PRO-HAR"/>
      <sheetName val="POSESIÓN 2003"/>
      <sheetName val="Indirect"/>
      <sheetName val="PROJ_MGMT"/>
      <sheetName val="Salary Schedules"/>
      <sheetName val="edificio"/>
      <sheetName val="sotanos"/>
      <sheetName val="obras ext"/>
      <sheetName val="05.01 Exc"/>
      <sheetName val="desb"/>
      <sheetName val="CONTROL"/>
      <sheetName val="CI"/>
      <sheetName val="PHD riego "/>
      <sheetName val="Temperaturas"/>
      <sheetName val="PHD"/>
      <sheetName val="Z-4"/>
      <sheetName val="Attach 4-18"/>
      <sheetName val="EXP 110-171"/>
      <sheetName val="Link"/>
      <sheetName val="ALT-PREC"/>
      <sheetName val="TOTALES"/>
      <sheetName val="EXP 0-52+920 (MM)"/>
      <sheetName val="Valorización"/>
      <sheetName val="Batu Hijau"/>
      <sheetName val="PO_Control LOG Compras-Anexo-0E"/>
      <sheetName val="Tabla de Actividades"/>
      <sheetName val="L9-T46-001"/>
      <sheetName val="EDP"/>
      <sheetName val="2.3.08 P. de Metrados"/>
      <sheetName val="Detalle Trincheras"/>
      <sheetName val="2.3.09"/>
      <sheetName val="2.3.10"/>
      <sheetName val="2.3.15"/>
      <sheetName val="2.3.16"/>
      <sheetName val="2.4.07-2.4.12"/>
      <sheetName val="3.5.21-22-23"/>
      <sheetName val="5.5.44"/>
      <sheetName val="5.5.61"/>
      <sheetName val="T.Mat Zona 2 (2)"/>
      <sheetName val="300 - 303.720"/>
      <sheetName val="Graphs"/>
      <sheetName val="GRAPH_DATA"/>
      <sheetName val="LOOKAHEAD - RESTRICCIONES "/>
      <sheetName val="03 Desmontaje"/>
      <sheetName val="02 Movilización"/>
      <sheetName val="MANO"/>
      <sheetName val="U.S 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9">
          <cell r="H9">
            <v>0.90469999999999995</v>
          </cell>
        </row>
      </sheetData>
      <sheetData sheetId="128">
        <row r="9">
          <cell r="H9">
            <v>0.90469999999999995</v>
          </cell>
        </row>
      </sheetData>
      <sheetData sheetId="129">
        <row r="9">
          <cell r="H9">
            <v>0.90469999999999995</v>
          </cell>
        </row>
      </sheetData>
      <sheetData sheetId="130">
        <row r="9">
          <cell r="H9">
            <v>0.90469999999999995</v>
          </cell>
        </row>
      </sheetData>
      <sheetData sheetId="131">
        <row r="9">
          <cell r="H9">
            <v>0.90469999999999995</v>
          </cell>
        </row>
      </sheetData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>
        <row r="9">
          <cell r="H9">
            <v>0.90469999999999995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9">
          <cell r="H9">
            <v>0.90469999999999995</v>
          </cell>
        </row>
      </sheetData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>
        <row r="9">
          <cell r="H9">
            <v>0.90469999999999995</v>
          </cell>
        </row>
      </sheetData>
      <sheetData sheetId="200">
        <row r="9">
          <cell r="H9">
            <v>0.90469999999999995</v>
          </cell>
        </row>
      </sheetData>
      <sheetData sheetId="201">
        <row r="9">
          <cell r="H9">
            <v>0.90469999999999995</v>
          </cell>
        </row>
      </sheetData>
      <sheetData sheetId="202">
        <row r="9">
          <cell r="H9">
            <v>0.90469999999999995</v>
          </cell>
        </row>
      </sheetData>
      <sheetData sheetId="203">
        <row r="9">
          <cell r="H9">
            <v>0.90469999999999995</v>
          </cell>
        </row>
      </sheetData>
      <sheetData sheetId="204">
        <row r="9">
          <cell r="H9">
            <v>0.90469999999999995</v>
          </cell>
        </row>
      </sheetData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>
        <row r="9">
          <cell r="H9">
            <v>0.90469999999999995</v>
          </cell>
        </row>
      </sheetData>
      <sheetData sheetId="250">
        <row r="9">
          <cell r="H9">
            <v>0.90469999999999995</v>
          </cell>
        </row>
      </sheetData>
      <sheetData sheetId="251">
        <row r="9">
          <cell r="H9">
            <v>0.90469999999999995</v>
          </cell>
        </row>
      </sheetData>
      <sheetData sheetId="252">
        <row r="9">
          <cell r="H9">
            <v>0.90469999999999995</v>
          </cell>
        </row>
      </sheetData>
      <sheetData sheetId="253">
        <row r="9">
          <cell r="H9">
            <v>0.90469999999999995</v>
          </cell>
        </row>
      </sheetData>
      <sheetData sheetId="254">
        <row r="9">
          <cell r="H9">
            <v>0.90469999999999995</v>
          </cell>
        </row>
      </sheetData>
      <sheetData sheetId="255">
        <row r="9">
          <cell r="H9">
            <v>0.90469999999999995</v>
          </cell>
        </row>
      </sheetData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 refreshError="1"/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 refreshError="1"/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>
        <row r="9">
          <cell r="H9">
            <v>0.90469999999999995</v>
          </cell>
        </row>
      </sheetData>
      <sheetData sheetId="286">
        <row r="9">
          <cell r="H9">
            <v>0.90469999999999995</v>
          </cell>
        </row>
      </sheetData>
      <sheetData sheetId="287">
        <row r="9">
          <cell r="H9">
            <v>0.90469999999999995</v>
          </cell>
        </row>
      </sheetData>
      <sheetData sheetId="288">
        <row r="9">
          <cell r="H9">
            <v>0.90469999999999995</v>
          </cell>
        </row>
      </sheetData>
      <sheetData sheetId="289">
        <row r="9">
          <cell r="H9">
            <v>0.90469999999999995</v>
          </cell>
        </row>
      </sheetData>
      <sheetData sheetId="290">
        <row r="9">
          <cell r="H9">
            <v>0.90469999999999995</v>
          </cell>
        </row>
      </sheetData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>
        <row r="9">
          <cell r="H9">
            <v>0.90469999999999995</v>
          </cell>
        </row>
      </sheetData>
      <sheetData sheetId="299">
        <row r="9">
          <cell r="H9">
            <v>0.90469999999999995</v>
          </cell>
        </row>
      </sheetData>
      <sheetData sheetId="300">
        <row r="9">
          <cell r="H9">
            <v>0.90469999999999995</v>
          </cell>
        </row>
      </sheetData>
      <sheetData sheetId="301">
        <row r="9">
          <cell r="H9">
            <v>0.90469999999999995</v>
          </cell>
        </row>
      </sheetData>
      <sheetData sheetId="302">
        <row r="9">
          <cell r="H9">
            <v>0.90469999999999995</v>
          </cell>
        </row>
      </sheetData>
      <sheetData sheetId="303">
        <row r="9">
          <cell r="H9">
            <v>0.90469999999999995</v>
          </cell>
        </row>
      </sheetData>
      <sheetData sheetId="304"/>
      <sheetData sheetId="305" refreshError="1"/>
      <sheetData sheetId="306" refreshError="1"/>
      <sheetData sheetId="307">
        <row r="9">
          <cell r="H9">
            <v>0.90469999999999995</v>
          </cell>
        </row>
      </sheetData>
      <sheetData sheetId="308">
        <row r="9">
          <cell r="H9">
            <v>0.90469999999999995</v>
          </cell>
        </row>
      </sheetData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>
        <row r="9">
          <cell r="H9">
            <v>0.90469999999999995</v>
          </cell>
        </row>
      </sheetData>
      <sheetData sheetId="339">
        <row r="9">
          <cell r="H9">
            <v>0.90469999999999995</v>
          </cell>
        </row>
      </sheetData>
      <sheetData sheetId="340">
        <row r="9">
          <cell r="H9">
            <v>0.90469999999999995</v>
          </cell>
        </row>
      </sheetData>
      <sheetData sheetId="341">
        <row r="9">
          <cell r="H9">
            <v>0.90469999999999995</v>
          </cell>
        </row>
      </sheetData>
      <sheetData sheetId="342">
        <row r="9">
          <cell r="H9">
            <v>0.90469999999999995</v>
          </cell>
        </row>
      </sheetData>
      <sheetData sheetId="343">
        <row r="9">
          <cell r="H9">
            <v>0.90469999999999995</v>
          </cell>
        </row>
      </sheetData>
      <sheetData sheetId="344">
        <row r="9">
          <cell r="H9">
            <v>0.90469999999999995</v>
          </cell>
        </row>
      </sheetData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>
        <row r="9">
          <cell r="H9">
            <v>0.90469999999999995</v>
          </cell>
        </row>
      </sheetData>
      <sheetData sheetId="393">
        <row r="9">
          <cell r="H9">
            <v>0.90469999999999995</v>
          </cell>
        </row>
      </sheetData>
      <sheetData sheetId="394">
        <row r="9">
          <cell r="H9">
            <v>0.90469999999999995</v>
          </cell>
        </row>
      </sheetData>
      <sheetData sheetId="395">
        <row r="9">
          <cell r="H9">
            <v>0.90469999999999995</v>
          </cell>
        </row>
      </sheetData>
      <sheetData sheetId="396"/>
      <sheetData sheetId="397"/>
      <sheetData sheetId="398"/>
      <sheetData sheetId="399"/>
      <sheetData sheetId="400">
        <row r="9">
          <cell r="H9">
            <v>0.90469999999999995</v>
          </cell>
        </row>
      </sheetData>
      <sheetData sheetId="401">
        <row r="9">
          <cell r="H9">
            <v>0.90469999999999995</v>
          </cell>
        </row>
      </sheetData>
      <sheetData sheetId="402">
        <row r="9">
          <cell r="H9">
            <v>0.90469999999999995</v>
          </cell>
        </row>
      </sheetData>
      <sheetData sheetId="403">
        <row r="9">
          <cell r="H9">
            <v>0.90469999999999995</v>
          </cell>
        </row>
      </sheetData>
      <sheetData sheetId="404"/>
      <sheetData sheetId="405"/>
      <sheetData sheetId="406">
        <row r="9">
          <cell r="H9">
            <v>0.90469999999999995</v>
          </cell>
        </row>
      </sheetData>
      <sheetData sheetId="407">
        <row r="9">
          <cell r="H9">
            <v>0.90469999999999995</v>
          </cell>
        </row>
      </sheetData>
      <sheetData sheetId="408"/>
      <sheetData sheetId="409">
        <row r="9">
          <cell r="H9">
            <v>0.90469999999999995</v>
          </cell>
        </row>
      </sheetData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>
        <row r="9">
          <cell r="H9">
            <v>0.90469999999999995</v>
          </cell>
        </row>
      </sheetData>
      <sheetData sheetId="420">
        <row r="9">
          <cell r="H9">
            <v>0.90469999999999995</v>
          </cell>
        </row>
      </sheetData>
      <sheetData sheetId="421"/>
      <sheetData sheetId="422">
        <row r="9">
          <cell r="H9">
            <v>0.90469999999999995</v>
          </cell>
        </row>
      </sheetData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>
        <row r="9">
          <cell r="H9">
            <v>0.90469999999999995</v>
          </cell>
        </row>
      </sheetData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>
        <row r="9">
          <cell r="H9">
            <v>0.90469999999999995</v>
          </cell>
        </row>
      </sheetData>
      <sheetData sheetId="549">
        <row r="9">
          <cell r="H9">
            <v>0.90469999999999995</v>
          </cell>
        </row>
      </sheetData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>
        <row r="9">
          <cell r="H9">
            <v>0.90469999999999995</v>
          </cell>
        </row>
      </sheetData>
      <sheetData sheetId="569">
        <row r="9">
          <cell r="H9">
            <v>0.90469999999999995</v>
          </cell>
        </row>
      </sheetData>
      <sheetData sheetId="570">
        <row r="9">
          <cell r="H9">
            <v>0.90469999999999995</v>
          </cell>
        </row>
      </sheetData>
      <sheetData sheetId="571"/>
      <sheetData sheetId="572">
        <row r="9">
          <cell r="H9">
            <v>0.90469999999999995</v>
          </cell>
        </row>
      </sheetData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 refreshError="1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 refreshError="1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 refreshError="1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 refreshError="1"/>
      <sheetData sheetId="1172" refreshError="1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>
        <row r="9">
          <cell r="H9">
            <v>0.90469999999999995</v>
          </cell>
        </row>
      </sheetData>
      <sheetData sheetId="1234">
        <row r="9">
          <cell r="H9">
            <v>0.90469999999999995</v>
          </cell>
        </row>
      </sheetData>
      <sheetData sheetId="1235"/>
      <sheetData sheetId="1236">
        <row r="9">
          <cell r="H9">
            <v>0.90469999999999995</v>
          </cell>
        </row>
      </sheetData>
      <sheetData sheetId="1237">
        <row r="9">
          <cell r="H9">
            <v>0.90469999999999995</v>
          </cell>
        </row>
      </sheetData>
      <sheetData sheetId="1238">
        <row r="9">
          <cell r="H9">
            <v>0.90469999999999995</v>
          </cell>
        </row>
      </sheetData>
      <sheetData sheetId="1239">
        <row r="9">
          <cell r="H9">
            <v>0.90469999999999995</v>
          </cell>
        </row>
      </sheetData>
      <sheetData sheetId="1240">
        <row r="9">
          <cell r="H9">
            <v>0.90469999999999995</v>
          </cell>
        </row>
      </sheetData>
      <sheetData sheetId="1241">
        <row r="9">
          <cell r="H9">
            <v>0.90469999999999995</v>
          </cell>
        </row>
      </sheetData>
      <sheetData sheetId="1242">
        <row r="9">
          <cell r="H9">
            <v>0.90469999999999995</v>
          </cell>
        </row>
      </sheetData>
      <sheetData sheetId="1243"/>
      <sheetData sheetId="1244"/>
      <sheetData sheetId="1245"/>
      <sheetData sheetId="1246"/>
      <sheetData sheetId="1247">
        <row r="9">
          <cell r="H9">
            <v>0.90469999999999995</v>
          </cell>
        </row>
      </sheetData>
      <sheetData sheetId="1248"/>
      <sheetData sheetId="1249"/>
      <sheetData sheetId="1250"/>
      <sheetData sheetId="1251"/>
      <sheetData sheetId="1252">
        <row r="9">
          <cell r="H9">
            <v>0.90469999999999995</v>
          </cell>
        </row>
      </sheetData>
      <sheetData sheetId="1253">
        <row r="9">
          <cell r="H9">
            <v>0.90469999999999995</v>
          </cell>
        </row>
      </sheetData>
      <sheetData sheetId="1254">
        <row r="9">
          <cell r="H9">
            <v>0.90469999999999995</v>
          </cell>
        </row>
      </sheetData>
      <sheetData sheetId="1255">
        <row r="9">
          <cell r="H9">
            <v>0.90469999999999995</v>
          </cell>
        </row>
      </sheetData>
      <sheetData sheetId="1256">
        <row r="9">
          <cell r="H9">
            <v>0.90469999999999995</v>
          </cell>
        </row>
      </sheetData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3"/>
      <sheetName val="F-04"/>
      <sheetName val="F-05"/>
      <sheetName val="DATOS"/>
      <sheetName val="Z-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%-a"/>
      <sheetName val="ENTREG NORTE"/>
      <sheetName val="Staff (6)"/>
      <sheetName val="Equip-a (7)"/>
      <sheetName val="PGR-4 SEMANAS"/>
      <sheetName val="CALENDARIO"/>
      <sheetName val="ENTREG_NORTE"/>
      <sheetName val="Staff_(6)"/>
      <sheetName val="Equip-a_(7)"/>
      <sheetName val="PGR-4_SEMANAS"/>
      <sheetName val="Curva S DAMRAISE-Central"/>
      <sheetName val="Curva S DAMRAISE"/>
      <sheetName val="Curva S Banquetas "/>
      <sheetName val="CSL-091500-400-SC-MT-01"/>
      <sheetName val="Datos"/>
      <sheetName val="WEEK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>
            <v>2</v>
          </cell>
          <cell r="B2" t="str">
            <v>MO</v>
          </cell>
          <cell r="C2" t="str">
            <v>MON</v>
          </cell>
          <cell r="J2">
            <v>38353</v>
          </cell>
          <cell r="K2" t="str">
            <v>SA</v>
          </cell>
        </row>
        <row r="3">
          <cell r="A3">
            <v>3</v>
          </cell>
          <cell r="B3" t="str">
            <v>TU</v>
          </cell>
          <cell r="C3" t="str">
            <v>TUE</v>
          </cell>
          <cell r="J3">
            <v>38435</v>
          </cell>
          <cell r="K3" t="str">
            <v>TH</v>
          </cell>
        </row>
        <row r="4">
          <cell r="A4">
            <v>4</v>
          </cell>
          <cell r="B4" t="str">
            <v>WE</v>
          </cell>
          <cell r="C4" t="str">
            <v>WED</v>
          </cell>
          <cell r="J4">
            <v>38436</v>
          </cell>
          <cell r="K4" t="str">
            <v>FR</v>
          </cell>
        </row>
        <row r="5">
          <cell r="A5">
            <v>5</v>
          </cell>
          <cell r="B5" t="str">
            <v>TH</v>
          </cell>
          <cell r="C5" t="str">
            <v>THU</v>
          </cell>
          <cell r="J5">
            <v>38532</v>
          </cell>
          <cell r="K5" t="str">
            <v>WE</v>
          </cell>
        </row>
        <row r="6">
          <cell r="A6">
            <v>6</v>
          </cell>
          <cell r="B6" t="str">
            <v>FR</v>
          </cell>
          <cell r="C6" t="str">
            <v>FRI</v>
          </cell>
          <cell r="J6">
            <v>38561</v>
          </cell>
          <cell r="K6" t="str">
            <v>TH</v>
          </cell>
        </row>
        <row r="7">
          <cell r="A7">
            <v>7</v>
          </cell>
          <cell r="B7" t="str">
            <v>SA</v>
          </cell>
          <cell r="C7" t="str">
            <v>SAT</v>
          </cell>
          <cell r="J7">
            <v>38562</v>
          </cell>
          <cell r="K7" t="str">
            <v>FR</v>
          </cell>
        </row>
        <row r="8">
          <cell r="A8">
            <v>1</v>
          </cell>
          <cell r="B8" t="str">
            <v>SU</v>
          </cell>
          <cell r="C8" t="str">
            <v>SUN</v>
          </cell>
          <cell r="J8">
            <v>38594</v>
          </cell>
          <cell r="K8" t="str">
            <v>TU</v>
          </cell>
        </row>
        <row r="9">
          <cell r="J9">
            <v>38633</v>
          </cell>
          <cell r="K9" t="str">
            <v>SA</v>
          </cell>
        </row>
        <row r="10">
          <cell r="J10">
            <v>38657</v>
          </cell>
          <cell r="K10" t="str">
            <v>TU</v>
          </cell>
        </row>
        <row r="11">
          <cell r="J11">
            <v>38694</v>
          </cell>
          <cell r="K11" t="str">
            <v>TH</v>
          </cell>
        </row>
        <row r="12">
          <cell r="J12">
            <v>38718</v>
          </cell>
          <cell r="K12" t="str">
            <v>SU</v>
          </cell>
        </row>
        <row r="13">
          <cell r="J13">
            <v>38799</v>
          </cell>
          <cell r="K13" t="str">
            <v>TH</v>
          </cell>
        </row>
        <row r="14">
          <cell r="J14">
            <v>38800</v>
          </cell>
          <cell r="K14" t="str">
            <v>FR</v>
          </cell>
        </row>
        <row r="15">
          <cell r="J15">
            <v>38897</v>
          </cell>
          <cell r="K15" t="str">
            <v>TH</v>
          </cell>
        </row>
        <row r="16">
          <cell r="J16">
            <v>38959</v>
          </cell>
          <cell r="K16" t="str">
            <v>WE</v>
          </cell>
        </row>
        <row r="17">
          <cell r="J17">
            <v>38998</v>
          </cell>
          <cell r="K17" t="str">
            <v>SU</v>
          </cell>
        </row>
        <row r="18">
          <cell r="J18">
            <v>39022</v>
          </cell>
          <cell r="K18" t="str">
            <v>WE</v>
          </cell>
        </row>
        <row r="19">
          <cell r="J19">
            <v>39059</v>
          </cell>
          <cell r="K19" t="str">
            <v>FR</v>
          </cell>
        </row>
        <row r="20">
          <cell r="J20">
            <v>38354</v>
          </cell>
          <cell r="K20" t="str">
            <v>SU</v>
          </cell>
        </row>
        <row r="21">
          <cell r="J21">
            <v>38361</v>
          </cell>
          <cell r="K21" t="str">
            <v>SU</v>
          </cell>
        </row>
        <row r="22">
          <cell r="J22">
            <v>38368</v>
          </cell>
          <cell r="K22" t="str">
            <v>SU</v>
          </cell>
        </row>
        <row r="23">
          <cell r="J23">
            <v>38375</v>
          </cell>
          <cell r="K23" t="str">
            <v>SU</v>
          </cell>
        </row>
        <row r="24">
          <cell r="J24">
            <v>38382</v>
          </cell>
          <cell r="K24" t="str">
            <v>SU</v>
          </cell>
        </row>
        <row r="25">
          <cell r="J25">
            <v>38389</v>
          </cell>
          <cell r="K25" t="str">
            <v>SU</v>
          </cell>
        </row>
        <row r="26">
          <cell r="J26">
            <v>38396</v>
          </cell>
          <cell r="K26" t="str">
            <v>SU</v>
          </cell>
        </row>
        <row r="27">
          <cell r="J27">
            <v>38403</v>
          </cell>
          <cell r="K27" t="str">
            <v>SU</v>
          </cell>
        </row>
        <row r="28">
          <cell r="J28">
            <v>38410</v>
          </cell>
          <cell r="K28" t="str">
            <v>SU</v>
          </cell>
        </row>
        <row r="29">
          <cell r="J29">
            <v>38417</v>
          </cell>
          <cell r="K29" t="str">
            <v>SU</v>
          </cell>
        </row>
        <row r="30">
          <cell r="J30">
            <v>38424</v>
          </cell>
          <cell r="K30" t="str">
            <v>SU</v>
          </cell>
        </row>
        <row r="31">
          <cell r="J31">
            <v>38431</v>
          </cell>
          <cell r="K31" t="str">
            <v>SU</v>
          </cell>
        </row>
        <row r="32">
          <cell r="J32">
            <v>38438</v>
          </cell>
          <cell r="K32" t="str">
            <v>SU</v>
          </cell>
        </row>
        <row r="33">
          <cell r="J33">
            <v>38445</v>
          </cell>
          <cell r="K33" t="str">
            <v>SU</v>
          </cell>
        </row>
        <row r="34">
          <cell r="J34">
            <v>38452</v>
          </cell>
          <cell r="K34" t="str">
            <v>SU</v>
          </cell>
        </row>
        <row r="35">
          <cell r="J35">
            <v>38459</v>
          </cell>
          <cell r="K35" t="str">
            <v>SU</v>
          </cell>
        </row>
        <row r="36">
          <cell r="J36">
            <v>38466</v>
          </cell>
          <cell r="K36" t="str">
            <v>SU</v>
          </cell>
        </row>
        <row r="37">
          <cell r="J37">
            <v>38473</v>
          </cell>
          <cell r="K37" t="str">
            <v>SU</v>
          </cell>
        </row>
        <row r="38">
          <cell r="J38">
            <v>38480</v>
          </cell>
          <cell r="K38" t="str">
            <v>SU</v>
          </cell>
        </row>
        <row r="39">
          <cell r="J39">
            <v>38487</v>
          </cell>
          <cell r="K39" t="str">
            <v>SU</v>
          </cell>
        </row>
        <row r="40">
          <cell r="J40">
            <v>38494</v>
          </cell>
          <cell r="K40" t="str">
            <v>SU</v>
          </cell>
        </row>
        <row r="41">
          <cell r="J41">
            <v>38501</v>
          </cell>
          <cell r="K41" t="str">
            <v>SU</v>
          </cell>
        </row>
        <row r="42">
          <cell r="J42">
            <v>38508</v>
          </cell>
          <cell r="K42" t="str">
            <v>SU</v>
          </cell>
        </row>
        <row r="43">
          <cell r="J43">
            <v>38515</v>
          </cell>
          <cell r="K43" t="str">
            <v>SU</v>
          </cell>
        </row>
        <row r="44">
          <cell r="J44">
            <v>38522</v>
          </cell>
          <cell r="K44" t="str">
            <v>SU</v>
          </cell>
        </row>
        <row r="45">
          <cell r="J45">
            <v>38529</v>
          </cell>
          <cell r="K45" t="str">
            <v>SU</v>
          </cell>
        </row>
        <row r="46">
          <cell r="J46">
            <v>38536</v>
          </cell>
          <cell r="K46" t="str">
            <v>SU</v>
          </cell>
        </row>
        <row r="47">
          <cell r="J47">
            <v>38543</v>
          </cell>
          <cell r="K47" t="str">
            <v>SU</v>
          </cell>
        </row>
        <row r="48">
          <cell r="J48">
            <v>38550</v>
          </cell>
          <cell r="K48" t="str">
            <v>SU</v>
          </cell>
        </row>
        <row r="49">
          <cell r="J49">
            <v>38557</v>
          </cell>
          <cell r="K49" t="str">
            <v>SU</v>
          </cell>
        </row>
        <row r="50">
          <cell r="J50">
            <v>38564</v>
          </cell>
          <cell r="K50" t="str">
            <v>SU</v>
          </cell>
        </row>
        <row r="51">
          <cell r="J51">
            <v>38571</v>
          </cell>
          <cell r="K51" t="str">
            <v>SU</v>
          </cell>
        </row>
        <row r="52">
          <cell r="J52">
            <v>38578</v>
          </cell>
          <cell r="K52" t="str">
            <v>SU</v>
          </cell>
        </row>
        <row r="53">
          <cell r="J53">
            <v>38585</v>
          </cell>
          <cell r="K53" t="str">
            <v>SU</v>
          </cell>
        </row>
        <row r="54">
          <cell r="J54">
            <v>38592</v>
          </cell>
          <cell r="K54" t="str">
            <v>SU</v>
          </cell>
        </row>
        <row r="55">
          <cell r="J55">
            <v>38599</v>
          </cell>
          <cell r="K55" t="str">
            <v>SU</v>
          </cell>
        </row>
        <row r="56">
          <cell r="J56">
            <v>38606</v>
          </cell>
          <cell r="K56" t="str">
            <v>SU</v>
          </cell>
        </row>
        <row r="57">
          <cell r="J57">
            <v>38613</v>
          </cell>
          <cell r="K57" t="str">
            <v>SU</v>
          </cell>
        </row>
        <row r="58">
          <cell r="J58">
            <v>38620</v>
          </cell>
          <cell r="K58" t="str">
            <v>SU</v>
          </cell>
        </row>
        <row r="59">
          <cell r="J59">
            <v>38627</v>
          </cell>
          <cell r="K59" t="str">
            <v>SU</v>
          </cell>
        </row>
        <row r="60">
          <cell r="J60">
            <v>38634</v>
          </cell>
          <cell r="K60" t="str">
            <v>SU</v>
          </cell>
        </row>
        <row r="61">
          <cell r="J61">
            <v>38641</v>
          </cell>
          <cell r="K61" t="str">
            <v>SU</v>
          </cell>
        </row>
        <row r="62">
          <cell r="J62">
            <v>38648</v>
          </cell>
          <cell r="K62" t="str">
            <v>SU</v>
          </cell>
        </row>
        <row r="63">
          <cell r="J63">
            <v>38655</v>
          </cell>
          <cell r="K63" t="str">
            <v>SU</v>
          </cell>
        </row>
        <row r="64">
          <cell r="J64">
            <v>38662</v>
          </cell>
          <cell r="K64" t="str">
            <v>SU</v>
          </cell>
        </row>
        <row r="65">
          <cell r="J65">
            <v>38669</v>
          </cell>
          <cell r="K65" t="str">
            <v>SU</v>
          </cell>
        </row>
        <row r="66">
          <cell r="J66">
            <v>38676</v>
          </cell>
          <cell r="K66" t="str">
            <v>SU</v>
          </cell>
        </row>
        <row r="67">
          <cell r="J67">
            <v>38683</v>
          </cell>
          <cell r="K67" t="str">
            <v>SU</v>
          </cell>
        </row>
        <row r="68">
          <cell r="J68">
            <v>38690</v>
          </cell>
          <cell r="K68" t="str">
            <v>SU</v>
          </cell>
        </row>
        <row r="69">
          <cell r="J69">
            <v>38697</v>
          </cell>
          <cell r="K69" t="str">
            <v>SU</v>
          </cell>
        </row>
        <row r="70">
          <cell r="J70">
            <v>38704</v>
          </cell>
          <cell r="K70" t="str">
            <v>SU</v>
          </cell>
        </row>
        <row r="71">
          <cell r="J71">
            <v>38711</v>
          </cell>
          <cell r="K71" t="str">
            <v>SU</v>
          </cell>
        </row>
        <row r="72">
          <cell r="J72">
            <v>38718</v>
          </cell>
          <cell r="K72" t="str">
            <v>SU</v>
          </cell>
        </row>
        <row r="73">
          <cell r="J73">
            <v>38725</v>
          </cell>
          <cell r="K73" t="str">
            <v>SU</v>
          </cell>
        </row>
        <row r="74">
          <cell r="J74">
            <v>38732</v>
          </cell>
          <cell r="K74" t="str">
            <v>SU</v>
          </cell>
        </row>
        <row r="75">
          <cell r="J75">
            <v>38739</v>
          </cell>
          <cell r="K75" t="str">
            <v>SU</v>
          </cell>
        </row>
        <row r="76">
          <cell r="J76">
            <v>38746</v>
          </cell>
          <cell r="K76" t="str">
            <v>SU</v>
          </cell>
        </row>
        <row r="77">
          <cell r="J77">
            <v>38753</v>
          </cell>
          <cell r="K77" t="str">
            <v>SU</v>
          </cell>
        </row>
        <row r="78">
          <cell r="J78">
            <v>38760</v>
          </cell>
          <cell r="K78" t="str">
            <v>SU</v>
          </cell>
        </row>
        <row r="79">
          <cell r="J79">
            <v>38767</v>
          </cell>
          <cell r="K79" t="str">
            <v>SU</v>
          </cell>
        </row>
        <row r="80">
          <cell r="J80">
            <v>38774</v>
          </cell>
          <cell r="K80" t="str">
            <v>SU</v>
          </cell>
        </row>
        <row r="81">
          <cell r="J81">
            <v>38781</v>
          </cell>
          <cell r="K81" t="str">
            <v>SU</v>
          </cell>
        </row>
        <row r="82">
          <cell r="J82">
            <v>38788</v>
          </cell>
          <cell r="K82" t="str">
            <v>SU</v>
          </cell>
        </row>
        <row r="83">
          <cell r="J83">
            <v>38795</v>
          </cell>
          <cell r="K83" t="str">
            <v>SU</v>
          </cell>
        </row>
        <row r="84">
          <cell r="J84">
            <v>38802</v>
          </cell>
          <cell r="K84" t="str">
            <v>SU</v>
          </cell>
        </row>
        <row r="85">
          <cell r="J85">
            <v>38809</v>
          </cell>
          <cell r="K85" t="str">
            <v>SU</v>
          </cell>
        </row>
        <row r="86">
          <cell r="J86">
            <v>38816</v>
          </cell>
          <cell r="K86" t="str">
            <v>SU</v>
          </cell>
        </row>
        <row r="87">
          <cell r="J87">
            <v>38823</v>
          </cell>
          <cell r="K87" t="str">
            <v>SU</v>
          </cell>
        </row>
        <row r="88">
          <cell r="J88">
            <v>38830</v>
          </cell>
          <cell r="K88" t="str">
            <v>SU</v>
          </cell>
        </row>
        <row r="89">
          <cell r="J89">
            <v>38837</v>
          </cell>
          <cell r="K89" t="str">
            <v>SU</v>
          </cell>
        </row>
        <row r="90">
          <cell r="J90">
            <v>38844</v>
          </cell>
          <cell r="K90" t="str">
            <v>SU</v>
          </cell>
        </row>
        <row r="91">
          <cell r="J91">
            <v>38851</v>
          </cell>
          <cell r="K91" t="str">
            <v>SU</v>
          </cell>
        </row>
        <row r="92">
          <cell r="J92">
            <v>38858</v>
          </cell>
          <cell r="K92" t="str">
            <v>SU</v>
          </cell>
        </row>
        <row r="93">
          <cell r="J93">
            <v>38865</v>
          </cell>
          <cell r="K93" t="str">
            <v>SU</v>
          </cell>
        </row>
        <row r="94">
          <cell r="J94">
            <v>38872</v>
          </cell>
          <cell r="K94" t="str">
            <v>SU</v>
          </cell>
        </row>
        <row r="95">
          <cell r="J95">
            <v>38879</v>
          </cell>
          <cell r="K95" t="str">
            <v>SU</v>
          </cell>
        </row>
        <row r="96">
          <cell r="J96">
            <v>38886</v>
          </cell>
          <cell r="K96" t="str">
            <v>SU</v>
          </cell>
        </row>
        <row r="97">
          <cell r="J97">
            <v>38893</v>
          </cell>
          <cell r="K97" t="str">
            <v>SU</v>
          </cell>
        </row>
        <row r="98">
          <cell r="J98">
            <v>38900</v>
          </cell>
          <cell r="K98" t="str">
            <v>SU</v>
          </cell>
        </row>
        <row r="99">
          <cell r="J99">
            <v>38907</v>
          </cell>
          <cell r="K99" t="str">
            <v>SU</v>
          </cell>
        </row>
        <row r="100">
          <cell r="J100">
            <v>38914</v>
          </cell>
          <cell r="K100" t="str">
            <v>SU</v>
          </cell>
        </row>
        <row r="101">
          <cell r="J101">
            <v>38921</v>
          </cell>
          <cell r="K101" t="str">
            <v>SU</v>
          </cell>
        </row>
        <row r="102">
          <cell r="J102">
            <v>38928</v>
          </cell>
          <cell r="K102" t="str">
            <v>SU</v>
          </cell>
        </row>
        <row r="103">
          <cell r="J103">
            <v>38935</v>
          </cell>
          <cell r="K103" t="str">
            <v>SU</v>
          </cell>
        </row>
        <row r="104">
          <cell r="J104">
            <v>38942</v>
          </cell>
          <cell r="K104" t="str">
            <v>SU</v>
          </cell>
        </row>
        <row r="105">
          <cell r="J105">
            <v>38949</v>
          </cell>
          <cell r="K105" t="str">
            <v>SU</v>
          </cell>
        </row>
        <row r="106">
          <cell r="J106">
            <v>38956</v>
          </cell>
          <cell r="K106" t="str">
            <v>SU</v>
          </cell>
        </row>
        <row r="107">
          <cell r="J107">
            <v>38963</v>
          </cell>
          <cell r="K107" t="str">
            <v>SU</v>
          </cell>
        </row>
        <row r="108">
          <cell r="J108">
            <v>38970</v>
          </cell>
          <cell r="K108" t="str">
            <v>SU</v>
          </cell>
        </row>
        <row r="109">
          <cell r="J109">
            <v>38977</v>
          </cell>
          <cell r="K109" t="str">
            <v>SU</v>
          </cell>
        </row>
        <row r="110">
          <cell r="J110">
            <v>38984</v>
          </cell>
          <cell r="K110" t="str">
            <v>SU</v>
          </cell>
        </row>
        <row r="111">
          <cell r="J111">
            <v>38991</v>
          </cell>
          <cell r="K111" t="str">
            <v>SU</v>
          </cell>
        </row>
        <row r="112">
          <cell r="J112">
            <v>38998</v>
          </cell>
          <cell r="K112" t="str">
            <v>SU</v>
          </cell>
        </row>
        <row r="113">
          <cell r="J113">
            <v>39005</v>
          </cell>
          <cell r="K113" t="str">
            <v>SU</v>
          </cell>
        </row>
        <row r="114">
          <cell r="J114">
            <v>39012</v>
          </cell>
          <cell r="K114" t="str">
            <v>SU</v>
          </cell>
        </row>
        <row r="115">
          <cell r="J115">
            <v>39019</v>
          </cell>
          <cell r="K115" t="str">
            <v>SU</v>
          </cell>
        </row>
        <row r="116">
          <cell r="J116">
            <v>39026</v>
          </cell>
          <cell r="K116" t="str">
            <v>SU</v>
          </cell>
        </row>
        <row r="117">
          <cell r="J117">
            <v>39033</v>
          </cell>
          <cell r="K117" t="str">
            <v>SU</v>
          </cell>
        </row>
        <row r="118">
          <cell r="J118">
            <v>39040</v>
          </cell>
          <cell r="K118" t="str">
            <v>SU</v>
          </cell>
        </row>
        <row r="119">
          <cell r="J119">
            <v>39047</v>
          </cell>
          <cell r="K119" t="str">
            <v>SU</v>
          </cell>
        </row>
        <row r="120">
          <cell r="J120">
            <v>39054</v>
          </cell>
          <cell r="K120" t="str">
            <v>SU</v>
          </cell>
        </row>
        <row r="121">
          <cell r="J121">
            <v>39061</v>
          </cell>
          <cell r="K121" t="str">
            <v>SU</v>
          </cell>
        </row>
        <row r="122">
          <cell r="J122">
            <v>39068</v>
          </cell>
          <cell r="K122" t="str">
            <v>SU</v>
          </cell>
        </row>
        <row r="123">
          <cell r="J123">
            <v>39075</v>
          </cell>
          <cell r="K123" t="str">
            <v>SU</v>
          </cell>
        </row>
        <row r="124">
          <cell r="J124">
            <v>39082</v>
          </cell>
          <cell r="K124" t="str">
            <v>SU</v>
          </cell>
        </row>
        <row r="125">
          <cell r="J125">
            <v>39089</v>
          </cell>
          <cell r="K125" t="str">
            <v>SU</v>
          </cell>
        </row>
        <row r="126">
          <cell r="J126">
            <v>39096</v>
          </cell>
          <cell r="K126" t="str">
            <v>SU</v>
          </cell>
        </row>
        <row r="127">
          <cell r="J127">
            <v>39103</v>
          </cell>
          <cell r="K127" t="str">
            <v>SU</v>
          </cell>
        </row>
        <row r="128">
          <cell r="J128">
            <v>39110</v>
          </cell>
          <cell r="K128" t="str">
            <v>SU</v>
          </cell>
        </row>
        <row r="129">
          <cell r="J129">
            <v>39117</v>
          </cell>
          <cell r="K129" t="str">
            <v>SU</v>
          </cell>
        </row>
        <row r="130">
          <cell r="J130">
            <v>39124</v>
          </cell>
          <cell r="K130" t="str">
            <v>SU</v>
          </cell>
        </row>
        <row r="131">
          <cell r="J131">
            <v>39131</v>
          </cell>
          <cell r="K131" t="str">
            <v>SU</v>
          </cell>
        </row>
        <row r="132">
          <cell r="J132">
            <v>39138</v>
          </cell>
          <cell r="K132" t="str">
            <v>SU</v>
          </cell>
        </row>
        <row r="133">
          <cell r="J133">
            <v>39145</v>
          </cell>
          <cell r="K133" t="str">
            <v>SU</v>
          </cell>
        </row>
        <row r="134">
          <cell r="J134">
            <v>39152</v>
          </cell>
          <cell r="K134" t="str">
            <v>SU</v>
          </cell>
        </row>
        <row r="135">
          <cell r="J135">
            <v>39159</v>
          </cell>
          <cell r="K135" t="str">
            <v>SU</v>
          </cell>
        </row>
        <row r="136">
          <cell r="J136">
            <v>39166</v>
          </cell>
          <cell r="K136" t="str">
            <v>SU</v>
          </cell>
        </row>
        <row r="137">
          <cell r="J137">
            <v>39173</v>
          </cell>
          <cell r="K137" t="str">
            <v>SU</v>
          </cell>
        </row>
        <row r="138">
          <cell r="J138">
            <v>39180</v>
          </cell>
          <cell r="K138" t="str">
            <v>SU</v>
          </cell>
        </row>
        <row r="139">
          <cell r="J139">
            <v>39187</v>
          </cell>
          <cell r="K139" t="str">
            <v>SU</v>
          </cell>
        </row>
        <row r="140">
          <cell r="J140">
            <v>39194</v>
          </cell>
          <cell r="K140" t="str">
            <v>SU</v>
          </cell>
        </row>
        <row r="141">
          <cell r="J141">
            <v>39201</v>
          </cell>
          <cell r="K141" t="str">
            <v>SU</v>
          </cell>
        </row>
        <row r="142">
          <cell r="J142">
            <v>39208</v>
          </cell>
          <cell r="K142" t="str">
            <v>SU</v>
          </cell>
        </row>
        <row r="143">
          <cell r="J143">
            <v>39215</v>
          </cell>
          <cell r="K143" t="str">
            <v>SU</v>
          </cell>
        </row>
        <row r="144">
          <cell r="J144">
            <v>39222</v>
          </cell>
          <cell r="K144" t="str">
            <v>SU</v>
          </cell>
        </row>
        <row r="145">
          <cell r="J145">
            <v>39229</v>
          </cell>
          <cell r="K145" t="str">
            <v>SU</v>
          </cell>
        </row>
        <row r="146">
          <cell r="J146">
            <v>39236</v>
          </cell>
          <cell r="K146" t="str">
            <v>SU</v>
          </cell>
        </row>
        <row r="147">
          <cell r="J147">
            <v>39243</v>
          </cell>
          <cell r="K147" t="str">
            <v>SU</v>
          </cell>
        </row>
        <row r="148">
          <cell r="J148">
            <v>39250</v>
          </cell>
          <cell r="K148" t="str">
            <v>SU</v>
          </cell>
        </row>
        <row r="149">
          <cell r="J149">
            <v>39257</v>
          </cell>
          <cell r="K149" t="str">
            <v>SU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Mayo"/>
      <sheetName val="Resumen (V)(Soles)"/>
      <sheetName val="Resumen _V__Soles_"/>
      <sheetName val="Analisis Estructuras"/>
      <sheetName val="TABLA"/>
      <sheetName val="DATOS"/>
      <sheetName val="Cronograma real"/>
      <sheetName val="Cronograma Valorizad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S"/>
      <sheetName val="Demanda"/>
      <sheetName val="Inversión"/>
      <sheetName val="Detalle de Costos"/>
      <sheetName val="Flujo de Fondos"/>
      <sheetName val="Sensibilidad"/>
      <sheetName val="Ficha del Proyecto"/>
      <sheetName val="Costos"/>
      <sheetName val="Factores"/>
      <sheetName val="Accesos "/>
      <sheetName val="Transmision"/>
      <sheetName val="Instrucciones"/>
      <sheetName val="Documento SOC"/>
      <sheetName val="Financiero - Datos e Internet"/>
      <sheetName val="Propuesta Economica"/>
      <sheetName val="Equipos en Venta"/>
      <sheetName val="Detalle de mtto de venta equi"/>
      <sheetName val="Equipos en Alquiler"/>
      <sheetName val="Tarifas Nuevas"/>
      <sheetName val="Localidades"/>
      <sheetName val="Implantacion No Estándar"/>
      <sheetName val="Detalle de Equipos"/>
      <sheetName val="Implantación - RRHH TData"/>
      <sheetName val="Garantia Extendida"/>
      <sheetName val="Serv_Prof"/>
      <sheetName val="Tipo de Compra"/>
      <sheetName val="Parametros - Routers"/>
      <sheetName val="Precio de Instalación T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E11">
            <v>0.3</v>
          </cell>
        </row>
      </sheetData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Analisis PU"/>
      <sheetName val="Insumos"/>
      <sheetName val="Cronograma"/>
      <sheetName val="K"/>
      <sheetName val="Metrados"/>
      <sheetName val="Saba Final"/>
      <sheetName val="Saba 02"/>
      <sheetName val="Saba 01"/>
      <sheetName val="Comparativo"/>
      <sheetName val="Negril"/>
    </sheetNames>
    <sheetDataSet>
      <sheetData sheetId="0" refreshError="1"/>
      <sheetData sheetId="1" refreshError="1"/>
      <sheetData sheetId="2">
        <row r="6">
          <cell r="A6" t="str">
            <v>Codigo</v>
          </cell>
          <cell r="B6" t="str">
            <v>Insumo</v>
          </cell>
          <cell r="C6" t="str">
            <v>Unidad</v>
          </cell>
          <cell r="D6" t="str">
            <v>Precio</v>
          </cell>
          <cell r="E6" t="str">
            <v>Cantidad</v>
          </cell>
        </row>
        <row r="7">
          <cell r="B7" t="str">
            <v>Mano de Obra</v>
          </cell>
        </row>
        <row r="8">
          <cell r="A8">
            <v>470101</v>
          </cell>
          <cell r="B8" t="str">
            <v>Capataz</v>
          </cell>
          <cell r="C8" t="str">
            <v>hh</v>
          </cell>
          <cell r="D8">
            <v>14.92</v>
          </cell>
          <cell r="E8">
            <v>32.364497991967873</v>
          </cell>
        </row>
        <row r="9">
          <cell r="A9">
            <v>470102</v>
          </cell>
          <cell r="B9" t="str">
            <v>Operario</v>
          </cell>
          <cell r="C9" t="str">
            <v>hh</v>
          </cell>
          <cell r="D9">
            <v>9.94</v>
          </cell>
          <cell r="E9">
            <v>2012.6666666666667</v>
          </cell>
        </row>
        <row r="10">
          <cell r="A10">
            <v>470103</v>
          </cell>
          <cell r="B10" t="str">
            <v>Oficial</v>
          </cell>
          <cell r="C10" t="str">
            <v>hh</v>
          </cell>
          <cell r="D10">
            <v>8.98</v>
          </cell>
          <cell r="E10">
            <v>44.666666666666664</v>
          </cell>
        </row>
        <row r="11">
          <cell r="A11">
            <v>470104</v>
          </cell>
          <cell r="B11" t="str">
            <v>Peon</v>
          </cell>
          <cell r="C11" t="str">
            <v>hh</v>
          </cell>
          <cell r="D11">
            <v>8.07</v>
          </cell>
          <cell r="E11">
            <v>3580.0201856458089</v>
          </cell>
        </row>
        <row r="12">
          <cell r="B12" t="str">
            <v>Equipos</v>
          </cell>
        </row>
        <row r="13">
          <cell r="A13">
            <v>370101</v>
          </cell>
          <cell r="B13" t="str">
            <v>Herramientas manuales</v>
          </cell>
          <cell r="C13" t="str">
            <v>%</v>
          </cell>
          <cell r="E13">
            <v>1366.8600000000001</v>
          </cell>
        </row>
        <row r="14">
          <cell r="A14">
            <v>480800</v>
          </cell>
          <cell r="B14" t="str">
            <v>Motobomba 10HP 4"</v>
          </cell>
          <cell r="C14" t="str">
            <v>hm</v>
          </cell>
          <cell r="D14">
            <v>63.84</v>
          </cell>
          <cell r="E14">
            <v>72</v>
          </cell>
        </row>
        <row r="15">
          <cell r="A15">
            <v>480427</v>
          </cell>
          <cell r="B15" t="str">
            <v>Camion volquete 330 hp 10 m3</v>
          </cell>
          <cell r="C15" t="str">
            <v>hm</v>
          </cell>
          <cell r="D15">
            <v>132</v>
          </cell>
          <cell r="E15">
            <v>55.523999999999994</v>
          </cell>
        </row>
        <row r="16">
          <cell r="A16">
            <v>490107</v>
          </cell>
          <cell r="B16" t="str">
            <v>Compactadora vibratoria tipo plancha</v>
          </cell>
          <cell r="C16" t="str">
            <v>hm</v>
          </cell>
          <cell r="D16">
            <v>12.6</v>
          </cell>
          <cell r="E16">
            <v>278.97831325301206</v>
          </cell>
        </row>
        <row r="17">
          <cell r="A17">
            <v>490498</v>
          </cell>
          <cell r="B17" t="str">
            <v>Retroexcavadora sobre llantas</v>
          </cell>
          <cell r="C17" t="str">
            <v>hm</v>
          </cell>
          <cell r="D17">
            <v>107.4</v>
          </cell>
          <cell r="E17">
            <v>200.154</v>
          </cell>
        </row>
        <row r="18">
          <cell r="B18" t="str">
            <v>Materiales</v>
          </cell>
        </row>
        <row r="19">
          <cell r="A19">
            <v>40006</v>
          </cell>
          <cell r="B19" t="str">
            <v>Arena Gruesa</v>
          </cell>
          <cell r="C19" t="str">
            <v>m3</v>
          </cell>
          <cell r="D19">
            <v>28.8</v>
          </cell>
          <cell r="E19">
            <v>3.8000000000000003</v>
          </cell>
        </row>
        <row r="20">
          <cell r="A20">
            <v>50103</v>
          </cell>
          <cell r="B20" t="str">
            <v>Arena Gruesa para relleno</v>
          </cell>
          <cell r="C20" t="str">
            <v>m3</v>
          </cell>
          <cell r="D20">
            <v>28.8</v>
          </cell>
          <cell r="E20">
            <v>393.69999999999993</v>
          </cell>
        </row>
        <row r="21">
          <cell r="A21">
            <v>210092</v>
          </cell>
          <cell r="B21" t="str">
            <v>Cemento Portland tipo I</v>
          </cell>
          <cell r="C21" t="str">
            <v>bls</v>
          </cell>
          <cell r="D21">
            <v>20.399999999999999</v>
          </cell>
          <cell r="E21">
            <v>38</v>
          </cell>
        </row>
        <row r="22">
          <cell r="A22">
            <v>300701</v>
          </cell>
          <cell r="B22" t="str">
            <v>Bateria conexión domiciliaria agua</v>
          </cell>
          <cell r="C22" t="str">
            <v>und</v>
          </cell>
          <cell r="D22">
            <v>31.283999999999999</v>
          </cell>
          <cell r="E22">
            <v>152</v>
          </cell>
        </row>
        <row r="23">
          <cell r="A23">
            <v>305006</v>
          </cell>
          <cell r="B23" t="str">
            <v>Abrazadera PVC 100 x 1/2"</v>
          </cell>
          <cell r="C23" t="str">
            <v>und</v>
          </cell>
          <cell r="D23">
            <v>18.72</v>
          </cell>
          <cell r="E23">
            <v>152</v>
          </cell>
        </row>
        <row r="24">
          <cell r="A24">
            <v>306702</v>
          </cell>
          <cell r="B24" t="str">
            <v>Caja concreto medidor agua</v>
          </cell>
          <cell r="C24" t="str">
            <v>und</v>
          </cell>
          <cell r="D24">
            <v>13.56</v>
          </cell>
          <cell r="E24">
            <v>152</v>
          </cell>
        </row>
        <row r="25">
          <cell r="A25">
            <v>306705</v>
          </cell>
          <cell r="B25" t="str">
            <v>Marco y tapa FoGo 1/2-3/4</v>
          </cell>
          <cell r="C25" t="str">
            <v>und</v>
          </cell>
          <cell r="D25">
            <v>37.235999999999997</v>
          </cell>
          <cell r="E25">
            <v>152</v>
          </cell>
        </row>
        <row r="26">
          <cell r="A26">
            <v>309426</v>
          </cell>
          <cell r="B26" t="str">
            <v>Cinta teflon</v>
          </cell>
          <cell r="C26" t="str">
            <v>und</v>
          </cell>
          <cell r="D26">
            <v>1.2</v>
          </cell>
          <cell r="E26">
            <v>152</v>
          </cell>
        </row>
        <row r="27">
          <cell r="A27">
            <v>711005</v>
          </cell>
          <cell r="B27" t="str">
            <v>Union HD amplio rango FF/PVC</v>
          </cell>
          <cell r="C27" t="str">
            <v>und</v>
          </cell>
          <cell r="D27">
            <v>224.34</v>
          </cell>
          <cell r="E27">
            <v>9</v>
          </cell>
        </row>
        <row r="28">
          <cell r="A28">
            <v>711417</v>
          </cell>
          <cell r="B28" t="str">
            <v>Codo HD p/PVC 100mm x 45</v>
          </cell>
          <cell r="C28" t="str">
            <v>und</v>
          </cell>
          <cell r="D28">
            <v>114.85199999999999</v>
          </cell>
          <cell r="E28">
            <v>23.494</v>
          </cell>
        </row>
        <row r="29">
          <cell r="A29">
            <v>711419</v>
          </cell>
          <cell r="B29" t="str">
            <v>Codo HD p/PVC 100mm x 22.5</v>
          </cell>
          <cell r="C29" t="str">
            <v>und</v>
          </cell>
          <cell r="D29">
            <v>114.85199999999999</v>
          </cell>
          <cell r="E29">
            <v>4.1539999999999999</v>
          </cell>
        </row>
        <row r="30">
          <cell r="A30">
            <v>711465</v>
          </cell>
          <cell r="B30" t="str">
            <v>Tee HD p/PVC 100 x 100mm</v>
          </cell>
          <cell r="C30" t="str">
            <v>und</v>
          </cell>
          <cell r="D30">
            <v>150.14400000000001</v>
          </cell>
          <cell r="E30">
            <v>12.462</v>
          </cell>
        </row>
        <row r="31">
          <cell r="A31">
            <v>711474</v>
          </cell>
          <cell r="B31" t="str">
            <v>Cruz HD p/PVC 100 x 100mm</v>
          </cell>
          <cell r="C31" t="str">
            <v>und</v>
          </cell>
          <cell r="D31">
            <v>182.4</v>
          </cell>
          <cell r="E31">
            <v>3.0149999999999997</v>
          </cell>
        </row>
        <row r="32">
          <cell r="A32">
            <v>720190</v>
          </cell>
          <cell r="B32" t="str">
            <v>Llave corporation 1/2" c/conector</v>
          </cell>
          <cell r="C32" t="str">
            <v>und</v>
          </cell>
          <cell r="D32">
            <v>4.4039999999999999</v>
          </cell>
          <cell r="E32">
            <v>152</v>
          </cell>
        </row>
        <row r="33">
          <cell r="A33">
            <v>720196</v>
          </cell>
          <cell r="B33" t="str">
            <v>Codo de 1/2" x 45 SP</v>
          </cell>
          <cell r="C33" t="str">
            <v>und</v>
          </cell>
          <cell r="D33">
            <v>0.40800000000000003</v>
          </cell>
          <cell r="E33">
            <v>152</v>
          </cell>
        </row>
        <row r="34">
          <cell r="A34">
            <v>720201</v>
          </cell>
          <cell r="B34" t="str">
            <v>Tuberia PVC de 110mm clase 10</v>
          </cell>
          <cell r="C34" t="str">
            <v>ml</v>
          </cell>
          <cell r="D34">
            <v>22.692</v>
          </cell>
          <cell r="E34">
            <v>711.58399999999995</v>
          </cell>
        </row>
        <row r="35">
          <cell r="A35">
            <v>720211</v>
          </cell>
          <cell r="B35" t="str">
            <v>Tuberia PVC de 1/2"</v>
          </cell>
          <cell r="C35" t="str">
            <v>ml</v>
          </cell>
          <cell r="D35">
            <v>1.1519999999999999</v>
          </cell>
          <cell r="E35">
            <v>912</v>
          </cell>
        </row>
        <row r="36">
          <cell r="A36">
            <v>720214</v>
          </cell>
          <cell r="B36" t="str">
            <v>Tuberia PVC de 2 (forro)</v>
          </cell>
          <cell r="C36" t="str">
            <v>ml</v>
          </cell>
          <cell r="D36">
            <v>2.34</v>
          </cell>
          <cell r="E36">
            <v>912</v>
          </cell>
        </row>
        <row r="37">
          <cell r="B37" t="str">
            <v>Insumos Partida</v>
          </cell>
        </row>
        <row r="38">
          <cell r="A38">
            <v>901412</v>
          </cell>
          <cell r="B38" t="str">
            <v>Corte de tuberia HFD</v>
          </cell>
          <cell r="C38" t="str">
            <v>ml</v>
          </cell>
          <cell r="D38">
            <v>181.95840000000001</v>
          </cell>
          <cell r="E38">
            <v>12.69</v>
          </cell>
        </row>
        <row r="39">
          <cell r="A39">
            <v>901413</v>
          </cell>
          <cell r="B39" t="str">
            <v>Corte de tuberia PVC</v>
          </cell>
          <cell r="C39" t="str">
            <v>ml</v>
          </cell>
          <cell r="D39">
            <v>65.692799999999991</v>
          </cell>
          <cell r="E39">
            <v>28.26</v>
          </cell>
        </row>
        <row r="40">
          <cell r="A40">
            <v>901423</v>
          </cell>
          <cell r="B40" t="str">
            <v>Cama de arena</v>
          </cell>
          <cell r="C40" t="str">
            <v>m3</v>
          </cell>
          <cell r="D40">
            <v>45.24</v>
          </cell>
          <cell r="E40">
            <v>100.5</v>
          </cell>
        </row>
        <row r="41">
          <cell r="A41">
            <v>902128</v>
          </cell>
          <cell r="B41" t="str">
            <v>Excavacion manual</v>
          </cell>
          <cell r="C41" t="str">
            <v>m3</v>
          </cell>
          <cell r="D41">
            <v>25.833600000000001</v>
          </cell>
          <cell r="E41">
            <v>21.87</v>
          </cell>
        </row>
        <row r="42">
          <cell r="A42">
            <v>902130</v>
          </cell>
          <cell r="B42" t="str">
            <v>Concreto 140 kg/cm2 tipo I +20% piedra anclajes</v>
          </cell>
          <cell r="C42" t="str">
            <v>m3</v>
          </cell>
          <cell r="D42">
            <v>314.43839999999994</v>
          </cell>
          <cell r="E42">
            <v>4.5</v>
          </cell>
        </row>
        <row r="43">
          <cell r="A43">
            <v>902131</v>
          </cell>
          <cell r="B43" t="str">
            <v>Encofrado y desencofrado de anclajes</v>
          </cell>
          <cell r="C43" t="str">
            <v>m2</v>
          </cell>
          <cell r="D43">
            <v>33.393599999999999</v>
          </cell>
          <cell r="E43">
            <v>18</v>
          </cell>
        </row>
        <row r="44">
          <cell r="A44">
            <v>902135</v>
          </cell>
          <cell r="B44" t="str">
            <v>Prueba Hidraulica y desinfeccion tuberia 100mm PVC</v>
          </cell>
          <cell r="C44" t="str">
            <v>ml</v>
          </cell>
          <cell r="D44">
            <v>2.2919999999999998</v>
          </cell>
          <cell r="E44">
            <v>670</v>
          </cell>
        </row>
        <row r="45">
          <cell r="A45">
            <v>902305</v>
          </cell>
          <cell r="B45" t="str">
            <v>Carga y descarga PVC de 100mm</v>
          </cell>
          <cell r="C45" t="str">
            <v>ml</v>
          </cell>
          <cell r="D45">
            <v>2.3639999999999999</v>
          </cell>
          <cell r="E45">
            <v>670</v>
          </cell>
        </row>
        <row r="46">
          <cell r="A46">
            <v>902508</v>
          </cell>
          <cell r="B46" t="str">
            <v>Eliminacion de desmonte</v>
          </cell>
          <cell r="C46" t="str">
            <v>m3</v>
          </cell>
          <cell r="D46">
            <v>16.884</v>
          </cell>
          <cell r="E46">
            <v>14.580000000000002</v>
          </cell>
        </row>
        <row r="47">
          <cell r="A47">
            <v>902511</v>
          </cell>
          <cell r="B47" t="str">
            <v>Relleno para empalmes</v>
          </cell>
          <cell r="C47" t="str">
            <v>m3</v>
          </cell>
          <cell r="D47">
            <v>33.323999999999998</v>
          </cell>
          <cell r="E47">
            <v>21.87</v>
          </cell>
        </row>
        <row r="48">
          <cell r="A48">
            <v>902536</v>
          </cell>
          <cell r="B48" t="str">
            <v>Trazo y replanteo</v>
          </cell>
          <cell r="C48" t="str">
            <v>glb</v>
          </cell>
          <cell r="D48">
            <v>1500</v>
          </cell>
          <cell r="E48">
            <v>1</v>
          </cell>
        </row>
        <row r="49">
          <cell r="A49">
            <v>902555</v>
          </cell>
          <cell r="B49" t="str">
            <v>Grifo contra incendio</v>
          </cell>
          <cell r="C49" t="str">
            <v>und</v>
          </cell>
          <cell r="D49">
            <v>2639</v>
          </cell>
          <cell r="E49">
            <v>2</v>
          </cell>
        </row>
        <row r="50">
          <cell r="B50" t="str">
            <v>Guardiania</v>
          </cell>
          <cell r="C50" t="str">
            <v>mes</v>
          </cell>
          <cell r="D50">
            <v>3000</v>
          </cell>
          <cell r="E50">
            <v>1.5</v>
          </cell>
        </row>
        <row r="51">
          <cell r="B51" t="str">
            <v>Pases provisionales</v>
          </cell>
          <cell r="C51" t="str">
            <v>und</v>
          </cell>
          <cell r="D51">
            <v>50</v>
          </cell>
          <cell r="E51">
            <v>75</v>
          </cell>
        </row>
        <row r="52">
          <cell r="B52" t="str">
            <v>Avisos periodisticos</v>
          </cell>
          <cell r="C52" t="str">
            <v>und</v>
          </cell>
          <cell r="D52">
            <v>1864</v>
          </cell>
          <cell r="E52">
            <v>2</v>
          </cell>
        </row>
        <row r="53">
          <cell r="B53" t="str">
            <v>Operativo de cierre</v>
          </cell>
          <cell r="C53" t="str">
            <v>und</v>
          </cell>
          <cell r="D53">
            <v>989</v>
          </cell>
          <cell r="E53">
            <v>3</v>
          </cell>
        </row>
        <row r="54">
          <cell r="B54" t="str">
            <v>Baño Disal</v>
          </cell>
          <cell r="C54" t="str">
            <v>und</v>
          </cell>
          <cell r="D54">
            <v>350</v>
          </cell>
          <cell r="E54">
            <v>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IEE - EYF"/>
      <sheetName val="ANALISIS"/>
      <sheetName val="M-01"/>
      <sheetName val="M-02"/>
      <sheetName val="M-03"/>
      <sheetName val="M-04"/>
      <sheetName val="TABLERO"/>
      <sheetName val="Tiraje M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GENES"/>
      <sheetName val="ResumenTotalObra"/>
      <sheetName val="Fase 10"/>
      <sheetName val="Fase 11"/>
      <sheetName val="Fase 12"/>
      <sheetName val="Fase 13"/>
      <sheetName val="Fase 14"/>
      <sheetName val="Fase 20"/>
      <sheetName val="Fase 21"/>
      <sheetName val="Fase 22"/>
      <sheetName val="Fase 23"/>
      <sheetName val="Fase 24"/>
      <sheetName val="Fase 30"/>
      <sheetName val="Fase 40"/>
      <sheetName val="Fase 50"/>
      <sheetName val="Fase 51"/>
      <sheetName val="Fase 52"/>
      <sheetName val="Fase 60"/>
      <sheetName val="Fase 70"/>
      <sheetName val="RTO(dic99)"/>
      <sheetName val="VENTA por partidas"/>
      <sheetName val="COSTO por partidas"/>
      <sheetName val="INVOICE"/>
      <sheetName val="Others"/>
      <sheetName val="Fase_10"/>
      <sheetName val="Fase_11"/>
      <sheetName val="Fase_12"/>
      <sheetName val="Fase_13"/>
      <sheetName val="Fase_14"/>
      <sheetName val="Fase_20"/>
      <sheetName val="Fase_21"/>
      <sheetName val="Fase_22"/>
      <sheetName val="Fase_23"/>
      <sheetName val="Fase_24"/>
      <sheetName val="Fase_30"/>
      <sheetName val="Fase_40"/>
      <sheetName val="Fase_50"/>
      <sheetName val="Fase_51"/>
      <sheetName val="Fase_52"/>
      <sheetName val="Fase_60"/>
      <sheetName val="Fase_70"/>
      <sheetName val="VENTA_por_partidas"/>
      <sheetName val="COSTO_por_partidas"/>
      <sheetName val="A-50"/>
      <sheetName val="FORMATO INTEGRADOR"/>
      <sheetName val="Fase_101"/>
      <sheetName val="Fase_111"/>
      <sheetName val="Fase_121"/>
      <sheetName val="Fase_131"/>
      <sheetName val="Fase_141"/>
      <sheetName val="Fase_201"/>
      <sheetName val="Fase_211"/>
      <sheetName val="Fase_221"/>
      <sheetName val="Fase_231"/>
      <sheetName val="Fase_241"/>
      <sheetName val="Fase_301"/>
      <sheetName val="Fase_401"/>
      <sheetName val="Fase_501"/>
      <sheetName val="Fase_511"/>
      <sheetName val="Fase_521"/>
      <sheetName val="Fase_601"/>
      <sheetName val="Fase_701"/>
      <sheetName val="VENTA_por_partidas1"/>
      <sheetName val="COSTO_por_partidas1"/>
      <sheetName val="Fase_102"/>
      <sheetName val="Fase_112"/>
      <sheetName val="Fase_122"/>
      <sheetName val="Fase_132"/>
      <sheetName val="Fase_142"/>
      <sheetName val="Fase_202"/>
      <sheetName val="Fase_212"/>
      <sheetName val="Fase_222"/>
      <sheetName val="Fase_232"/>
      <sheetName val="Fase_242"/>
      <sheetName val="Fase_302"/>
      <sheetName val="Fase_402"/>
      <sheetName val="Fase_502"/>
      <sheetName val="Fase_512"/>
      <sheetName val="Fase_522"/>
      <sheetName val="Fase_602"/>
      <sheetName val="Fase_702"/>
      <sheetName val="VENTA_por_partidas2"/>
      <sheetName val="COSTO_por_partidas2"/>
      <sheetName val="Fase_103"/>
      <sheetName val="Fase_113"/>
      <sheetName val="Fase_123"/>
      <sheetName val="Fase_133"/>
      <sheetName val="Fase_143"/>
      <sheetName val="Fase_203"/>
      <sheetName val="Fase_213"/>
      <sheetName val="Fase_223"/>
      <sheetName val="Fase_233"/>
      <sheetName val="Fase_243"/>
      <sheetName val="Fase_303"/>
      <sheetName val="Fase_403"/>
      <sheetName val="Fase_503"/>
      <sheetName val="Fase_513"/>
      <sheetName val="Fase_523"/>
      <sheetName val="Fase_603"/>
      <sheetName val="Fase_703"/>
      <sheetName val="VENTA_por_partidas3"/>
      <sheetName val="COSTO_por_partidas3"/>
      <sheetName val="Fase_105"/>
      <sheetName val="Fase_115"/>
      <sheetName val="Fase_125"/>
      <sheetName val="Fase_135"/>
      <sheetName val="Fase_145"/>
      <sheetName val="Fase_205"/>
      <sheetName val="Fase_215"/>
      <sheetName val="Fase_225"/>
      <sheetName val="Fase_235"/>
      <sheetName val="Fase_245"/>
      <sheetName val="Fase_305"/>
      <sheetName val="Fase_405"/>
      <sheetName val="Fase_505"/>
      <sheetName val="Fase_515"/>
      <sheetName val="Fase_525"/>
      <sheetName val="Fase_605"/>
      <sheetName val="Fase_705"/>
      <sheetName val="VENTA_por_partidas5"/>
      <sheetName val="COSTO_por_partidas5"/>
      <sheetName val="Fase_104"/>
      <sheetName val="Fase_114"/>
      <sheetName val="Fase_124"/>
      <sheetName val="Fase_134"/>
      <sheetName val="Fase_144"/>
      <sheetName val="Fase_204"/>
      <sheetName val="Fase_214"/>
      <sheetName val="Fase_224"/>
      <sheetName val="Fase_234"/>
      <sheetName val="Fase_244"/>
      <sheetName val="Fase_304"/>
      <sheetName val="Fase_404"/>
      <sheetName val="Fase_504"/>
      <sheetName val="Fase_514"/>
      <sheetName val="Fase_524"/>
      <sheetName val="Fase_604"/>
      <sheetName val="Fase_704"/>
      <sheetName val="VENTA_por_partidas4"/>
      <sheetName val="COSTO_por_partidas4"/>
      <sheetName val="I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19Jul"/>
      <sheetName val="20Jul"/>
      <sheetName val="21Jul"/>
      <sheetName val="22Jul"/>
      <sheetName val="23Jul"/>
      <sheetName val="24Jul"/>
      <sheetName val="25Jul"/>
      <sheetName val="Total"/>
    </sheetNames>
    <sheetDataSet>
      <sheetData sheetId="0">
        <row r="7">
          <cell r="C7" t="str">
            <v>M01</v>
          </cell>
          <cell r="D7">
            <v>1</v>
          </cell>
          <cell r="H7">
            <v>10</v>
          </cell>
          <cell r="I7">
            <v>1</v>
          </cell>
          <cell r="M7">
            <v>10</v>
          </cell>
          <cell r="N7">
            <v>1</v>
          </cell>
          <cell r="R7">
            <v>10</v>
          </cell>
        </row>
        <row r="8">
          <cell r="C8" t="str">
            <v>M02</v>
          </cell>
          <cell r="D8">
            <v>10</v>
          </cell>
          <cell r="H8">
            <v>100</v>
          </cell>
          <cell r="I8">
            <v>10</v>
          </cell>
          <cell r="M8">
            <v>93</v>
          </cell>
          <cell r="N8">
            <v>9</v>
          </cell>
          <cell r="O8">
            <v>1</v>
          </cell>
          <cell r="R8">
            <v>91</v>
          </cell>
        </row>
        <row r="9">
          <cell r="C9" t="str">
            <v>M05</v>
          </cell>
          <cell r="D9">
            <v>107</v>
          </cell>
          <cell r="H9">
            <v>1087</v>
          </cell>
          <cell r="I9">
            <v>117</v>
          </cell>
          <cell r="M9">
            <v>1135.5</v>
          </cell>
          <cell r="N9">
            <v>115</v>
          </cell>
          <cell r="O9">
            <v>2</v>
          </cell>
          <cell r="R9">
            <v>1140</v>
          </cell>
        </row>
        <row r="10">
          <cell r="C10" t="str">
            <v>M07</v>
          </cell>
          <cell r="D10">
            <v>3</v>
          </cell>
          <cell r="H10">
            <v>31</v>
          </cell>
          <cell r="I10">
            <v>4</v>
          </cell>
          <cell r="M10">
            <v>42</v>
          </cell>
          <cell r="N10">
            <v>3</v>
          </cell>
          <cell r="O10">
            <v>1</v>
          </cell>
          <cell r="R10">
            <v>30</v>
          </cell>
        </row>
        <row r="11">
          <cell r="C11" t="str">
            <v>M08</v>
          </cell>
          <cell r="D11">
            <v>4</v>
          </cell>
          <cell r="H11">
            <v>40</v>
          </cell>
          <cell r="I11">
            <v>4</v>
          </cell>
          <cell r="M11">
            <v>40</v>
          </cell>
          <cell r="N11">
            <v>4</v>
          </cell>
          <cell r="R11">
            <v>43</v>
          </cell>
        </row>
        <row r="12">
          <cell r="C12" t="str">
            <v>M11</v>
          </cell>
          <cell r="I12">
            <v>1</v>
          </cell>
          <cell r="M12">
            <v>10.5</v>
          </cell>
          <cell r="N12">
            <v>1</v>
          </cell>
          <cell r="R12">
            <v>10</v>
          </cell>
        </row>
        <row r="13">
          <cell r="C13" t="str">
            <v>M12</v>
          </cell>
          <cell r="I13">
            <v>1</v>
          </cell>
          <cell r="M13">
            <v>10.5</v>
          </cell>
          <cell r="N13">
            <v>1</v>
          </cell>
          <cell r="R13">
            <v>11</v>
          </cell>
        </row>
        <row r="14">
          <cell r="C14" t="str">
            <v>M14</v>
          </cell>
          <cell r="D14">
            <v>3</v>
          </cell>
          <cell r="H14">
            <v>38</v>
          </cell>
          <cell r="I14">
            <v>4</v>
          </cell>
          <cell r="M14">
            <v>50.5</v>
          </cell>
          <cell r="N14">
            <v>6</v>
          </cell>
          <cell r="R14">
            <v>71.5</v>
          </cell>
        </row>
        <row r="15">
          <cell r="C15" t="str">
            <v>M15</v>
          </cell>
          <cell r="I15">
            <v>3</v>
          </cell>
          <cell r="M15">
            <v>30</v>
          </cell>
          <cell r="N15">
            <v>2</v>
          </cell>
          <cell r="O15">
            <v>1</v>
          </cell>
          <cell r="R15">
            <v>20.5</v>
          </cell>
        </row>
        <row r="16">
          <cell r="C16" t="str">
            <v>M17</v>
          </cell>
          <cell r="D16">
            <v>3</v>
          </cell>
          <cell r="H16">
            <v>30.5</v>
          </cell>
          <cell r="I16">
            <v>3</v>
          </cell>
          <cell r="M16">
            <v>34.5</v>
          </cell>
          <cell r="N16">
            <v>2</v>
          </cell>
          <cell r="O16">
            <v>1</v>
          </cell>
          <cell r="R16">
            <v>21</v>
          </cell>
        </row>
        <row r="17">
          <cell r="C17" t="str">
            <v>M18</v>
          </cell>
          <cell r="I17">
            <v>10</v>
          </cell>
          <cell r="J17">
            <v>3</v>
          </cell>
          <cell r="L17">
            <v>2</v>
          </cell>
          <cell r="M17">
            <v>90.5</v>
          </cell>
          <cell r="N17">
            <v>10</v>
          </cell>
          <cell r="Q17">
            <v>2</v>
          </cell>
          <cell r="R17">
            <v>90.5</v>
          </cell>
        </row>
        <row r="18">
          <cell r="C18" t="str">
            <v>M20</v>
          </cell>
          <cell r="D18">
            <v>15</v>
          </cell>
          <cell r="H18">
            <v>158</v>
          </cell>
          <cell r="I18">
            <v>3</v>
          </cell>
          <cell r="J18">
            <v>17</v>
          </cell>
          <cell r="L18">
            <v>7</v>
          </cell>
          <cell r="M18">
            <v>32.5</v>
          </cell>
        </row>
        <row r="19">
          <cell r="C19" t="str">
            <v>M40</v>
          </cell>
          <cell r="D19">
            <v>1</v>
          </cell>
          <cell r="H19">
            <v>11.5</v>
          </cell>
          <cell r="I19">
            <v>1</v>
          </cell>
          <cell r="M19">
            <v>10</v>
          </cell>
          <cell r="N19">
            <v>1</v>
          </cell>
          <cell r="R19">
            <v>10</v>
          </cell>
        </row>
        <row r="20">
          <cell r="C20" t="str">
            <v>M41</v>
          </cell>
          <cell r="I20">
            <v>3</v>
          </cell>
          <cell r="M20">
            <v>10</v>
          </cell>
          <cell r="N20">
            <v>3</v>
          </cell>
          <cell r="R20">
            <v>10</v>
          </cell>
        </row>
        <row r="21">
          <cell r="C21" t="str">
            <v>M42</v>
          </cell>
          <cell r="I21">
            <v>3</v>
          </cell>
          <cell r="M21">
            <v>10</v>
          </cell>
          <cell r="N21">
            <v>3</v>
          </cell>
          <cell r="R21">
            <v>10</v>
          </cell>
        </row>
        <row r="22">
          <cell r="C22" t="str">
            <v>M43</v>
          </cell>
        </row>
        <row r="23">
          <cell r="C23" t="str">
            <v>M44</v>
          </cell>
          <cell r="D23">
            <v>8</v>
          </cell>
          <cell r="H23">
            <v>90</v>
          </cell>
          <cell r="I23">
            <v>9</v>
          </cell>
          <cell r="M23">
            <v>99.5</v>
          </cell>
          <cell r="N23">
            <v>2</v>
          </cell>
          <cell r="O23">
            <v>7</v>
          </cell>
          <cell r="R23">
            <v>20</v>
          </cell>
        </row>
        <row r="24">
          <cell r="C24" t="str">
            <v>M45</v>
          </cell>
          <cell r="I24">
            <v>3</v>
          </cell>
          <cell r="M24">
            <v>30</v>
          </cell>
          <cell r="N24">
            <v>1</v>
          </cell>
          <cell r="O24">
            <v>2</v>
          </cell>
          <cell r="R24">
            <v>10.5</v>
          </cell>
        </row>
        <row r="25">
          <cell r="C25" t="str">
            <v>M46</v>
          </cell>
          <cell r="I25">
            <v>1</v>
          </cell>
          <cell r="J25">
            <v>3</v>
          </cell>
          <cell r="M25">
            <v>8.5</v>
          </cell>
          <cell r="N25">
            <v>1</v>
          </cell>
          <cell r="R25">
            <v>11</v>
          </cell>
        </row>
        <row r="26">
          <cell r="C26" t="str">
            <v>M47</v>
          </cell>
          <cell r="I26">
            <v>1</v>
          </cell>
          <cell r="J26">
            <v>6</v>
          </cell>
          <cell r="M26">
            <v>11.5</v>
          </cell>
          <cell r="N26">
            <v>9</v>
          </cell>
          <cell r="R26">
            <v>100.5</v>
          </cell>
        </row>
        <row r="27">
          <cell r="C27" t="str">
            <v>M48</v>
          </cell>
          <cell r="N27">
            <v>1</v>
          </cell>
          <cell r="R27">
            <v>10.5</v>
          </cell>
        </row>
        <row r="28">
          <cell r="C28" t="str">
            <v>M49</v>
          </cell>
          <cell r="I28">
            <v>4</v>
          </cell>
          <cell r="M28">
            <v>40</v>
          </cell>
        </row>
        <row r="29">
          <cell r="C29" t="str">
            <v>M50</v>
          </cell>
          <cell r="N29">
            <v>1</v>
          </cell>
          <cell r="R29">
            <v>10.5</v>
          </cell>
        </row>
        <row r="30">
          <cell r="C30" t="str">
            <v>M51</v>
          </cell>
          <cell r="I30">
            <v>2</v>
          </cell>
          <cell r="M30">
            <v>20</v>
          </cell>
          <cell r="N30">
            <v>2</v>
          </cell>
          <cell r="R30">
            <v>21</v>
          </cell>
        </row>
        <row r="31">
          <cell r="C31" t="str">
            <v>M53</v>
          </cell>
          <cell r="I31">
            <v>2</v>
          </cell>
          <cell r="J31">
            <v>3</v>
          </cell>
          <cell r="M31">
            <v>20</v>
          </cell>
          <cell r="N31">
            <v>5</v>
          </cell>
          <cell r="R31">
            <v>42.5</v>
          </cell>
        </row>
        <row r="34">
          <cell r="C34" t="str">
            <v>M60</v>
          </cell>
        </row>
        <row r="35">
          <cell r="C35" t="str">
            <v>M61</v>
          </cell>
          <cell r="I35">
            <v>1</v>
          </cell>
          <cell r="L35">
            <v>1</v>
          </cell>
          <cell r="M35">
            <v>10</v>
          </cell>
          <cell r="N35">
            <v>2</v>
          </cell>
          <cell r="R35">
            <v>20</v>
          </cell>
        </row>
        <row r="36">
          <cell r="C36" t="str">
            <v>M62</v>
          </cell>
          <cell r="I36">
            <v>2</v>
          </cell>
          <cell r="M36">
            <v>20</v>
          </cell>
          <cell r="N36">
            <v>2</v>
          </cell>
          <cell r="R36">
            <v>20</v>
          </cell>
        </row>
        <row r="37">
          <cell r="C37" t="str">
            <v>M63</v>
          </cell>
          <cell r="I37">
            <v>1</v>
          </cell>
          <cell r="M37">
            <v>10</v>
          </cell>
          <cell r="N37">
            <v>1</v>
          </cell>
          <cell r="R37">
            <v>10</v>
          </cell>
        </row>
        <row r="38">
          <cell r="C38" t="str">
            <v>M64</v>
          </cell>
          <cell r="I38">
            <v>1</v>
          </cell>
          <cell r="M38">
            <v>10</v>
          </cell>
          <cell r="N38">
            <v>1</v>
          </cell>
          <cell r="R38">
            <v>10</v>
          </cell>
        </row>
        <row r="39">
          <cell r="C39" t="str">
            <v>M65</v>
          </cell>
        </row>
        <row r="40">
          <cell r="C40" t="str">
            <v>M66</v>
          </cell>
          <cell r="I40">
            <v>1</v>
          </cell>
          <cell r="M40">
            <v>10</v>
          </cell>
          <cell r="N40">
            <v>1</v>
          </cell>
          <cell r="R40">
            <v>10</v>
          </cell>
        </row>
        <row r="41">
          <cell r="C41" t="str">
            <v>M67</v>
          </cell>
          <cell r="I41">
            <v>1</v>
          </cell>
          <cell r="M41">
            <v>10</v>
          </cell>
          <cell r="N41">
            <v>1</v>
          </cell>
          <cell r="R41">
            <v>10</v>
          </cell>
        </row>
        <row r="42">
          <cell r="C42" t="str">
            <v>M68</v>
          </cell>
          <cell r="L42">
            <v>1</v>
          </cell>
          <cell r="Q42">
            <v>1</v>
          </cell>
        </row>
        <row r="43">
          <cell r="C43" t="str">
            <v>M69</v>
          </cell>
        </row>
        <row r="44">
          <cell r="C44" t="str">
            <v>M70</v>
          </cell>
        </row>
        <row r="45">
          <cell r="C45" t="str">
            <v>M71</v>
          </cell>
        </row>
        <row r="46">
          <cell r="C46" t="str">
            <v>M72</v>
          </cell>
        </row>
        <row r="47">
          <cell r="C47" t="str">
            <v>M73</v>
          </cell>
        </row>
        <row r="48">
          <cell r="C48" t="str">
            <v>M74</v>
          </cell>
        </row>
        <row r="49">
          <cell r="C49" t="str">
            <v>M75</v>
          </cell>
        </row>
        <row r="50">
          <cell r="C50" t="str">
            <v>M76</v>
          </cell>
        </row>
        <row r="51">
          <cell r="C51" t="str">
            <v>M77</v>
          </cell>
          <cell r="L51">
            <v>1</v>
          </cell>
          <cell r="N51">
            <v>1</v>
          </cell>
          <cell r="R51">
            <v>10</v>
          </cell>
        </row>
        <row r="52">
          <cell r="C52" t="str">
            <v>M78</v>
          </cell>
          <cell r="I52">
            <v>1</v>
          </cell>
          <cell r="M52">
            <v>10</v>
          </cell>
          <cell r="N52">
            <v>1</v>
          </cell>
          <cell r="R52">
            <v>10</v>
          </cell>
        </row>
        <row r="53">
          <cell r="C53" t="str">
            <v>M79</v>
          </cell>
          <cell r="D53">
            <v>1</v>
          </cell>
          <cell r="H53">
            <v>11.5</v>
          </cell>
          <cell r="I53">
            <v>1</v>
          </cell>
          <cell r="M53">
            <v>11.5</v>
          </cell>
          <cell r="N53">
            <v>1</v>
          </cell>
          <cell r="R53">
            <v>11.5</v>
          </cell>
        </row>
        <row r="54">
          <cell r="C54" t="str">
            <v>M80</v>
          </cell>
        </row>
        <row r="55">
          <cell r="C55" t="str">
            <v>M81</v>
          </cell>
          <cell r="D55">
            <v>2</v>
          </cell>
          <cell r="H55">
            <v>20</v>
          </cell>
          <cell r="I55">
            <v>2</v>
          </cell>
          <cell r="M55">
            <v>20</v>
          </cell>
          <cell r="N55">
            <v>2</v>
          </cell>
          <cell r="R55">
            <v>20</v>
          </cell>
        </row>
        <row r="56">
          <cell r="C56" t="str">
            <v>M82</v>
          </cell>
        </row>
        <row r="57">
          <cell r="C57" t="str">
            <v>M83</v>
          </cell>
        </row>
        <row r="58">
          <cell r="C58" t="str">
            <v>M84</v>
          </cell>
          <cell r="I58">
            <v>1</v>
          </cell>
          <cell r="M58">
            <v>10</v>
          </cell>
          <cell r="N58">
            <v>1</v>
          </cell>
          <cell r="R58">
            <v>10</v>
          </cell>
        </row>
        <row r="59">
          <cell r="C59" t="str">
            <v>M85</v>
          </cell>
          <cell r="I59">
            <v>1</v>
          </cell>
          <cell r="M59">
            <v>10</v>
          </cell>
          <cell r="N59">
            <v>1</v>
          </cell>
          <cell r="R59">
            <v>10</v>
          </cell>
        </row>
        <row r="60">
          <cell r="C60" t="str">
            <v>M86</v>
          </cell>
          <cell r="I60">
            <v>5</v>
          </cell>
          <cell r="M60">
            <v>50</v>
          </cell>
          <cell r="N60">
            <v>1</v>
          </cell>
          <cell r="O60">
            <v>4</v>
          </cell>
          <cell r="R60">
            <v>11.5</v>
          </cell>
        </row>
        <row r="61">
          <cell r="C61" t="str">
            <v>M87</v>
          </cell>
          <cell r="D61">
            <v>1</v>
          </cell>
          <cell r="H61">
            <v>10</v>
          </cell>
          <cell r="I61">
            <v>1</v>
          </cell>
          <cell r="M61">
            <v>10</v>
          </cell>
          <cell r="N61">
            <v>1</v>
          </cell>
          <cell r="R61">
            <v>10</v>
          </cell>
        </row>
        <row r="62">
          <cell r="C62" t="str">
            <v>M88</v>
          </cell>
        </row>
        <row r="63">
          <cell r="C63" t="str">
            <v>M89</v>
          </cell>
        </row>
        <row r="64">
          <cell r="C64" t="str">
            <v>M90</v>
          </cell>
          <cell r="I64">
            <v>1</v>
          </cell>
          <cell r="M64">
            <v>10</v>
          </cell>
          <cell r="N64">
            <v>1</v>
          </cell>
          <cell r="R64">
            <v>10</v>
          </cell>
        </row>
        <row r="65">
          <cell r="C65" t="str">
            <v>M91</v>
          </cell>
          <cell r="I65">
            <v>1</v>
          </cell>
          <cell r="M65">
            <v>10</v>
          </cell>
          <cell r="N65">
            <v>1</v>
          </cell>
          <cell r="R65">
            <v>10</v>
          </cell>
        </row>
        <row r="66">
          <cell r="C66" t="str">
            <v>M92</v>
          </cell>
          <cell r="I66">
            <v>1</v>
          </cell>
          <cell r="M66">
            <v>10</v>
          </cell>
          <cell r="N66">
            <v>1</v>
          </cell>
          <cell r="R66">
            <v>11.5</v>
          </cell>
        </row>
        <row r="67">
          <cell r="C67" t="str">
            <v>M93</v>
          </cell>
          <cell r="I67">
            <v>1</v>
          </cell>
          <cell r="M67">
            <v>10</v>
          </cell>
          <cell r="N67">
            <v>1</v>
          </cell>
          <cell r="R67">
            <v>10</v>
          </cell>
        </row>
        <row r="68">
          <cell r="C68" t="str">
            <v>M94</v>
          </cell>
        </row>
        <row r="69">
          <cell r="C69" t="str">
            <v>M95</v>
          </cell>
          <cell r="I69">
            <v>1</v>
          </cell>
          <cell r="M69">
            <v>10</v>
          </cell>
          <cell r="N69">
            <v>1</v>
          </cell>
          <cell r="R69">
            <v>11.5</v>
          </cell>
        </row>
        <row r="70">
          <cell r="C70" t="str">
            <v>M96</v>
          </cell>
          <cell r="I70">
            <v>1</v>
          </cell>
          <cell r="J70">
            <v>1</v>
          </cell>
          <cell r="M70">
            <v>10</v>
          </cell>
          <cell r="N70">
            <v>1</v>
          </cell>
          <cell r="R70">
            <v>12.5</v>
          </cell>
        </row>
        <row r="71">
          <cell r="C71" t="str">
            <v>M97</v>
          </cell>
          <cell r="I71">
            <v>1</v>
          </cell>
          <cell r="M71">
            <v>10</v>
          </cell>
          <cell r="N71">
            <v>1</v>
          </cell>
          <cell r="R71">
            <v>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U-IE"/>
      <sheetName val="RECURSOS_IE"/>
      <sheetName val="Hoja1"/>
      <sheetName val="OFERTA"/>
      <sheetName val="APUS"/>
      <sheetName val="APUS E"/>
    </sheetNames>
    <sheetDataSet>
      <sheetData sheetId="0" refreshError="1"/>
      <sheetData sheetId="1" refreshError="1">
        <row r="6">
          <cell r="B6" t="str">
            <v>CAPATAZ</v>
          </cell>
        </row>
        <row r="16">
          <cell r="B16" t="str">
            <v xml:space="preserve">MATERIALES </v>
          </cell>
        </row>
        <row r="17">
          <cell r="B17" t="str">
            <v>BANDEJA ELECTRICA DE 900x150mm - 1/16mm (incl. Tapa y Accesorios  de union)</v>
          </cell>
          <cell r="D17" t="str">
            <v>m</v>
          </cell>
          <cell r="E17">
            <v>289.3</v>
          </cell>
        </row>
        <row r="18">
          <cell r="B18" t="str">
            <v>ACCESORIOS FIJACION PARA 900mm</v>
          </cell>
          <cell r="D18" t="str">
            <v>jug</v>
          </cell>
          <cell r="E18">
            <v>57.86</v>
          </cell>
        </row>
        <row r="19">
          <cell r="B19" t="str">
            <v>ACCESORIO TIPO CURVA 90° DE 900mm</v>
          </cell>
          <cell r="D19" t="str">
            <v>pto</v>
          </cell>
          <cell r="E19">
            <v>380</v>
          </cell>
        </row>
        <row r="20">
          <cell r="B20" t="str">
            <v>ACCESORIO REDUCION DE 900mm A 450mm</v>
          </cell>
          <cell r="D20" t="str">
            <v>pto</v>
          </cell>
          <cell r="E20">
            <v>490</v>
          </cell>
        </row>
        <row r="21">
          <cell r="B21" t="str">
            <v>BANDEJA ELECTRICA DE 450x150mm - 1/16mm (incl. Tapa y Accesorios  de union)</v>
          </cell>
          <cell r="D21" t="str">
            <v>m</v>
          </cell>
          <cell r="E21">
            <v>165.2</v>
          </cell>
        </row>
        <row r="22">
          <cell r="B22" t="str">
            <v>ACCESORIOS FIJACION PARA 450mm</v>
          </cell>
          <cell r="D22" t="str">
            <v>jug</v>
          </cell>
          <cell r="E22">
            <v>33.04</v>
          </cell>
        </row>
        <row r="23">
          <cell r="B23" t="str">
            <v>ACCESORIO TIPO CURVA 90° DE 450mm</v>
          </cell>
          <cell r="D23" t="str">
            <v>pto</v>
          </cell>
          <cell r="E23">
            <v>190</v>
          </cell>
        </row>
        <row r="24">
          <cell r="B24" t="str">
            <v>ACCESORIO TIPO T DE 450mm</v>
          </cell>
          <cell r="D24" t="str">
            <v>pto</v>
          </cell>
          <cell r="E24">
            <v>270</v>
          </cell>
        </row>
        <row r="25">
          <cell r="B25" t="str">
            <v>ACCESORIO REDUCION DE 450mm A 300mm</v>
          </cell>
          <cell r="D25" t="str">
            <v>pto</v>
          </cell>
          <cell r="E25">
            <v>320</v>
          </cell>
        </row>
        <row r="26">
          <cell r="B26" t="str">
            <v>BANDEJA ELECTRICA DE 300x150mm - 1/16mm (incl. Tapa y Accesorios  de union)</v>
          </cell>
          <cell r="D26" t="str">
            <v>m</v>
          </cell>
          <cell r="E26">
            <v>120.56</v>
          </cell>
        </row>
        <row r="27">
          <cell r="B27" t="str">
            <v>ACCESORIO TIPO CURVA 90° DE 300mm</v>
          </cell>
          <cell r="D27" t="str">
            <v>pto</v>
          </cell>
          <cell r="E27">
            <v>135.5</v>
          </cell>
        </row>
        <row r="28">
          <cell r="B28" t="str">
            <v>ACCESORIO TIPO T DE 300mm</v>
          </cell>
          <cell r="D28" t="str">
            <v>pto</v>
          </cell>
          <cell r="E28">
            <v>198</v>
          </cell>
        </row>
        <row r="29">
          <cell r="B29" t="str">
            <v>ACCESORIOS FIJACION PARA 300mm</v>
          </cell>
          <cell r="D29" t="str">
            <v>jug</v>
          </cell>
          <cell r="E29">
            <v>24.11</v>
          </cell>
        </row>
        <row r="30">
          <cell r="B30" t="str">
            <v>PERNO PARTIDO</v>
          </cell>
          <cell r="D30" t="str">
            <v>jug</v>
          </cell>
          <cell r="E30">
            <v>6.5</v>
          </cell>
        </row>
        <row r="31">
          <cell r="B31" t="str">
            <v>VARILLA DE COBRE 3/4"∅ x 2.50 m. DE Long.</v>
          </cell>
          <cell r="D31" t="str">
            <v>und</v>
          </cell>
          <cell r="E31">
            <v>0</v>
          </cell>
        </row>
        <row r="32">
          <cell r="B32" t="str">
            <v>CONECTOR  DE PUESTA A TIERRA PARA VARILLA DE 3/4"</v>
          </cell>
          <cell r="D32" t="str">
            <v>und</v>
          </cell>
          <cell r="E32">
            <v>0</v>
          </cell>
        </row>
        <row r="33">
          <cell r="B33" t="str">
            <v>LUMINARIA PARA ADOSAR ECONOMICO CON LAMPARA FLUORESCENTE TLD 1x36W</v>
          </cell>
          <cell r="E33">
            <v>0</v>
          </cell>
        </row>
        <row r="34">
          <cell r="B34" t="str">
            <v>LUMINARIA PARA ADOSAR ECONOMICO CON LAMPARAS FLUORESCENTES TLD 2x36W</v>
          </cell>
          <cell r="E34">
            <v>0</v>
          </cell>
        </row>
        <row r="35">
          <cell r="B35" t="str">
            <v>LUMINARIA HERMPETICA PARA ADOSAR CON LAMPARAS FLUORESCENTES TLD 2x36W</v>
          </cell>
          <cell r="E35">
            <v>0</v>
          </cell>
        </row>
        <row r="36">
          <cell r="B36" t="str">
            <v>LUMINARIA DECORATIVA PARA EXTERIORES</v>
          </cell>
          <cell r="E36">
            <v>0</v>
          </cell>
        </row>
        <row r="37">
          <cell r="B37" t="str">
            <v>-</v>
          </cell>
          <cell r="E37">
            <v>0</v>
          </cell>
        </row>
        <row r="38">
          <cell r="B38" t="str">
            <v>CABLE - 70MM2 DESNUDO</v>
          </cell>
          <cell r="D38" t="str">
            <v>m</v>
          </cell>
          <cell r="E38">
            <v>20.39</v>
          </cell>
        </row>
        <row r="39">
          <cell r="B39" t="str">
            <v>CABLE - 50MM2 DESNUDO</v>
          </cell>
          <cell r="D39" t="str">
            <v>m</v>
          </cell>
          <cell r="E39">
            <v>12.72</v>
          </cell>
        </row>
        <row r="40">
          <cell r="B40" t="str">
            <v>CABLE - 35MM2 DESNUDO</v>
          </cell>
          <cell r="D40" t="str">
            <v>m</v>
          </cell>
          <cell r="E40">
            <v>8.8000000000000007</v>
          </cell>
        </row>
        <row r="41">
          <cell r="B41" t="str">
            <v>CABLE - 16MM2 DESNUDO</v>
          </cell>
          <cell r="D41" t="str">
            <v>m</v>
          </cell>
          <cell r="E41">
            <v>4.71</v>
          </cell>
        </row>
        <row r="42">
          <cell r="B42" t="str">
            <v>CABLE - 10MM2 DESNUDO</v>
          </cell>
          <cell r="D42" t="str">
            <v>m</v>
          </cell>
          <cell r="E42">
            <v>3.24</v>
          </cell>
        </row>
        <row r="43">
          <cell r="B43" t="str">
            <v>CABLE N2X0H 2-1x4 mm2(L)</v>
          </cell>
          <cell r="D43" t="str">
            <v>m</v>
          </cell>
          <cell r="E43">
            <v>3.27</v>
          </cell>
        </row>
        <row r="44">
          <cell r="B44" t="str">
            <v>CABLE N2X0H 2-1x6 mm2(L)</v>
          </cell>
          <cell r="D44" t="str">
            <v>m</v>
          </cell>
          <cell r="E44">
            <v>2.12</v>
          </cell>
        </row>
        <row r="45">
          <cell r="B45" t="str">
            <v>CABLE N2X0H 3-1x10 mm2(L)</v>
          </cell>
          <cell r="D45" t="str">
            <v>m</v>
          </cell>
          <cell r="E45">
            <v>10.43</v>
          </cell>
        </row>
        <row r="46">
          <cell r="B46" t="str">
            <v>CABLE N2X0H 3-1x120 mm2(L)</v>
          </cell>
          <cell r="D46" t="str">
            <v>m</v>
          </cell>
          <cell r="E46">
            <v>108.46</v>
          </cell>
        </row>
        <row r="47">
          <cell r="B47" t="str">
            <v>CABLE N2X0H 3-1x4 mm2(L)</v>
          </cell>
          <cell r="D47" t="str">
            <v>m</v>
          </cell>
          <cell r="E47">
            <v>4.9400000000000004</v>
          </cell>
        </row>
        <row r="48">
          <cell r="B48" t="str">
            <v>CABLE N2X0H 3-1x70 mm2(L)</v>
          </cell>
          <cell r="D48" t="str">
            <v>m</v>
          </cell>
          <cell r="E48">
            <v>76.989999999999995</v>
          </cell>
        </row>
        <row r="49">
          <cell r="B49" t="str">
            <v>CABLE N2X0H 3-1x95 mm2(L)</v>
          </cell>
          <cell r="D49" t="str">
            <v>m</v>
          </cell>
          <cell r="E49">
            <v>86.49</v>
          </cell>
        </row>
        <row r="50">
          <cell r="B50" t="str">
            <v>CABLE LOSH-80 1X25 mm2(T)</v>
          </cell>
          <cell r="D50" t="str">
            <v>m</v>
          </cell>
          <cell r="E50">
            <v>7.33</v>
          </cell>
        </row>
        <row r="51">
          <cell r="B51" t="str">
            <v>CABLE LSOH-80 1x35 mm2(T)</v>
          </cell>
          <cell r="D51" t="str">
            <v>m</v>
          </cell>
          <cell r="E51">
            <v>10.07</v>
          </cell>
        </row>
        <row r="52">
          <cell r="B52" t="str">
            <v>CABLE LOSH-80 1x10 mm2(T)</v>
          </cell>
          <cell r="D52" t="str">
            <v>m</v>
          </cell>
          <cell r="E52">
            <v>3.21</v>
          </cell>
        </row>
        <row r="53">
          <cell r="B53" t="str">
            <v>CABLE LOSH-80 1X4 mm2 (L)</v>
          </cell>
          <cell r="D53" t="str">
            <v>m</v>
          </cell>
          <cell r="E53">
            <v>1.3</v>
          </cell>
        </row>
        <row r="54">
          <cell r="B54" t="str">
            <v>CABLE LOSH-80 1X4 mm2 (T)</v>
          </cell>
          <cell r="D54" t="str">
            <v>m</v>
          </cell>
          <cell r="E54">
            <v>1.3</v>
          </cell>
        </row>
        <row r="55">
          <cell r="B55" t="str">
            <v>CABLE LOSH-80 1X6 mm2 (L)</v>
          </cell>
          <cell r="D55" t="str">
            <v>m</v>
          </cell>
          <cell r="E55">
            <v>1.97</v>
          </cell>
        </row>
        <row r="56">
          <cell r="B56" t="str">
            <v>CABLE LOSH-80 1X6 mm2 (T)</v>
          </cell>
          <cell r="D56" t="str">
            <v>m</v>
          </cell>
          <cell r="E56">
            <v>1.97</v>
          </cell>
        </row>
        <row r="57">
          <cell r="B57" t="str">
            <v>CAJA DE PASE 100x100x50</v>
          </cell>
          <cell r="D57" t="str">
            <v>und</v>
          </cell>
          <cell r="E57">
            <v>6.37</v>
          </cell>
        </row>
        <row r="58">
          <cell r="B58" t="str">
            <v>CAJA DE PASE 150x150x100</v>
          </cell>
          <cell r="D58" t="str">
            <v>und</v>
          </cell>
          <cell r="E58">
            <v>13.34</v>
          </cell>
        </row>
        <row r="59">
          <cell r="B59" t="str">
            <v>CAJA DE PASE 200x200x100</v>
          </cell>
          <cell r="D59" t="str">
            <v>und</v>
          </cell>
          <cell r="E59">
            <v>19.63</v>
          </cell>
        </row>
        <row r="60">
          <cell r="B60" t="str">
            <v>CAJA DE PASE 250x250x100</v>
          </cell>
          <cell r="D60" t="str">
            <v>und</v>
          </cell>
          <cell r="E60">
            <v>26.96</v>
          </cell>
        </row>
        <row r="61">
          <cell r="B61" t="str">
            <v>CAJA DE PASE 300x300x150</v>
          </cell>
          <cell r="D61" t="str">
            <v>und</v>
          </cell>
          <cell r="E61">
            <v>41.99</v>
          </cell>
        </row>
        <row r="62">
          <cell r="B62" t="str">
            <v>CAJA DE PASE 500x500x150</v>
          </cell>
          <cell r="D62" t="str">
            <v>und</v>
          </cell>
          <cell r="E62">
            <v>88.04</v>
          </cell>
        </row>
        <row r="63">
          <cell r="B63" t="str">
            <v>CAJA DE PASE OCTOGONAL</v>
          </cell>
          <cell r="D63" t="str">
            <v>und</v>
          </cell>
          <cell r="E63">
            <v>3.61</v>
          </cell>
        </row>
        <row r="64">
          <cell r="B64" t="str">
            <v>CAJA OCTOGONAL - 1"</v>
          </cell>
          <cell r="D64" t="str">
            <v>und</v>
          </cell>
          <cell r="E64">
            <v>3.61</v>
          </cell>
        </row>
        <row r="65">
          <cell r="B65" t="str">
            <v>CAJA OCTOGONAL - 3/4"</v>
          </cell>
          <cell r="D65" t="str">
            <v>und</v>
          </cell>
          <cell r="E65">
            <v>3.61</v>
          </cell>
        </row>
        <row r="66">
          <cell r="B66" t="str">
            <v>CAJA RECTANGULAR - 3/4"</v>
          </cell>
          <cell r="D66" t="str">
            <v>und</v>
          </cell>
          <cell r="E66">
            <v>3.3</v>
          </cell>
        </row>
        <row r="67">
          <cell r="B67" t="str">
            <v>CAJA PARA INTERRUPTOR</v>
          </cell>
          <cell r="D67" t="str">
            <v>und</v>
          </cell>
          <cell r="E67">
            <v>8.5</v>
          </cell>
        </row>
        <row r="68">
          <cell r="B68" t="str">
            <v>CAJA DE CONEXIONES EN BANCO DE MEDIDORES 6.25x0.30x0.20m</v>
          </cell>
          <cell r="D68" t="str">
            <v>und</v>
          </cell>
          <cell r="E68">
            <v>900</v>
          </cell>
        </row>
        <row r="69">
          <cell r="B69" t="str">
            <v>CINTA 3M TEMFLEX 1600 - 19MM X 20M</v>
          </cell>
          <cell r="D69" t="str">
            <v>und</v>
          </cell>
          <cell r="E69">
            <v>2.65</v>
          </cell>
        </row>
        <row r="70">
          <cell r="B70" t="str">
            <v>TUBERIA DE 20MM2 PVC-P</v>
          </cell>
          <cell r="D70" t="str">
            <v>m</v>
          </cell>
          <cell r="E70">
            <v>1.44</v>
          </cell>
        </row>
        <row r="71">
          <cell r="B71" t="str">
            <v>TUBERIA DE 25MM2 PVC-P</v>
          </cell>
          <cell r="D71" t="str">
            <v>m</v>
          </cell>
          <cell r="E71">
            <v>1.83</v>
          </cell>
        </row>
        <row r="72">
          <cell r="B72" t="str">
            <v>TUBERIA DE 35MM2 PVC-P</v>
          </cell>
          <cell r="D72" t="str">
            <v>m</v>
          </cell>
          <cell r="E72">
            <v>2.59</v>
          </cell>
        </row>
        <row r="73">
          <cell r="B73" t="str">
            <v>TUBERIA DE 40MM2 PVC-P</v>
          </cell>
          <cell r="D73" t="str">
            <v>m</v>
          </cell>
          <cell r="E73">
            <v>3.5</v>
          </cell>
        </row>
        <row r="74">
          <cell r="B74" t="str">
            <v>TUBERIA DE 50MM2 PVC-P</v>
          </cell>
          <cell r="D74" t="str">
            <v>m</v>
          </cell>
          <cell r="E74">
            <v>7.9</v>
          </cell>
        </row>
        <row r="75">
          <cell r="B75" t="str">
            <v>TUBERIA DE 100MM2 PVC-P</v>
          </cell>
          <cell r="D75" t="str">
            <v>m</v>
          </cell>
          <cell r="E75">
            <v>13.96</v>
          </cell>
        </row>
        <row r="76">
          <cell r="B76" t="str">
            <v>CONECTOR PVC-P 20MMØ</v>
          </cell>
          <cell r="D76" t="str">
            <v>und</v>
          </cell>
          <cell r="E76">
            <v>0.52</v>
          </cell>
        </row>
        <row r="77">
          <cell r="B77" t="str">
            <v>CONECTOR PVC-P 25 MMØ</v>
          </cell>
          <cell r="D77" t="str">
            <v>und</v>
          </cell>
          <cell r="E77">
            <v>1.04</v>
          </cell>
        </row>
        <row r="78">
          <cell r="B78" t="str">
            <v>CONECTOR PVC-P 35 MMØ</v>
          </cell>
          <cell r="D78" t="str">
            <v>und</v>
          </cell>
          <cell r="E78">
            <v>2.08</v>
          </cell>
        </row>
        <row r="79">
          <cell r="B79" t="str">
            <v>CONECTOR PVC-P 40 MMØ</v>
          </cell>
          <cell r="D79" t="str">
            <v>und</v>
          </cell>
          <cell r="E79">
            <v>4.16</v>
          </cell>
        </row>
        <row r="80">
          <cell r="B80" t="str">
            <v>CONECTOR PVC-P 50 MMØ</v>
          </cell>
          <cell r="D80" t="str">
            <v>und</v>
          </cell>
          <cell r="E80">
            <v>4.16</v>
          </cell>
        </row>
        <row r="81">
          <cell r="B81" t="str">
            <v>CONECTOR PVC-P 100 MMØ</v>
          </cell>
          <cell r="D81" t="str">
            <v>und</v>
          </cell>
          <cell r="E81">
            <v>8.32</v>
          </cell>
        </row>
        <row r="82">
          <cell r="B82" t="str">
            <v>CURVA PVC-P 20 MMØ</v>
          </cell>
          <cell r="D82" t="str">
            <v>und</v>
          </cell>
          <cell r="E82">
            <v>1</v>
          </cell>
        </row>
        <row r="83">
          <cell r="B83" t="str">
            <v>CURVA PVC-P 25MMØ</v>
          </cell>
          <cell r="D83" t="str">
            <v>und</v>
          </cell>
          <cell r="E83">
            <v>2</v>
          </cell>
        </row>
        <row r="84">
          <cell r="B84" t="str">
            <v>CURVA PVC-P 35 MMØ</v>
          </cell>
          <cell r="D84" t="str">
            <v>und</v>
          </cell>
          <cell r="E84">
            <v>4</v>
          </cell>
        </row>
        <row r="85">
          <cell r="B85" t="str">
            <v>CURVA PVC-P 40 MMØ</v>
          </cell>
          <cell r="D85" t="str">
            <v>und</v>
          </cell>
          <cell r="E85">
            <v>8</v>
          </cell>
        </row>
        <row r="86">
          <cell r="B86" t="str">
            <v>CURVA PVC-P 50 MMØ</v>
          </cell>
          <cell r="D86" t="str">
            <v>und</v>
          </cell>
          <cell r="E86">
            <v>16</v>
          </cell>
        </row>
        <row r="87">
          <cell r="B87" t="str">
            <v>CURVA PVC-P 100 MMØ</v>
          </cell>
          <cell r="D87" t="str">
            <v>und</v>
          </cell>
          <cell r="E87">
            <v>32</v>
          </cell>
        </row>
        <row r="88">
          <cell r="B88" t="str">
            <v>UNION PVC-P 20MMØ</v>
          </cell>
          <cell r="D88" t="str">
            <v>und</v>
          </cell>
          <cell r="E88">
            <v>0.8</v>
          </cell>
        </row>
        <row r="89">
          <cell r="B89" t="str">
            <v>UNION PVC-P 25MMØ</v>
          </cell>
          <cell r="D89" t="str">
            <v>und</v>
          </cell>
          <cell r="E89">
            <v>1.6</v>
          </cell>
        </row>
        <row r="90">
          <cell r="B90" t="str">
            <v>UNION PVC-P 35 MMØ</v>
          </cell>
          <cell r="D90" t="str">
            <v>und</v>
          </cell>
          <cell r="E90">
            <v>3.2</v>
          </cell>
        </row>
        <row r="91">
          <cell r="B91" t="str">
            <v>UNION PVC-P 40 MMØ</v>
          </cell>
          <cell r="D91" t="str">
            <v>und</v>
          </cell>
          <cell r="E91">
            <v>6.4</v>
          </cell>
        </row>
        <row r="92">
          <cell r="B92" t="str">
            <v>UNION PVC-P 50 MMØ</v>
          </cell>
          <cell r="D92" t="str">
            <v>und</v>
          </cell>
          <cell r="E92">
            <v>12.8</v>
          </cell>
        </row>
        <row r="93">
          <cell r="B93" t="str">
            <v>UNION PVC-P 100 MMØ</v>
          </cell>
          <cell r="D93" t="str">
            <v>und</v>
          </cell>
          <cell r="E93">
            <v>25.6</v>
          </cell>
        </row>
        <row r="94">
          <cell r="B94" t="str">
            <v>PEGAMENTO PVC 1 GLN - OATEY</v>
          </cell>
          <cell r="D94" t="str">
            <v>gln</v>
          </cell>
          <cell r="E94">
            <v>31</v>
          </cell>
        </row>
        <row r="95">
          <cell r="B95" t="str">
            <v>INT. CONMUTACION - BTICINO</v>
          </cell>
          <cell r="D95" t="str">
            <v>und</v>
          </cell>
          <cell r="E95">
            <v>0</v>
          </cell>
        </row>
        <row r="96">
          <cell r="B96" t="str">
            <v>INT. DOBLE - BTICINO</v>
          </cell>
          <cell r="D96" t="str">
            <v>und</v>
          </cell>
          <cell r="E96">
            <v>0</v>
          </cell>
        </row>
        <row r="97">
          <cell r="B97" t="str">
            <v>INT. SIMPLE - BTICINO</v>
          </cell>
          <cell r="D97" t="str">
            <v>und</v>
          </cell>
          <cell r="E97">
            <v>0</v>
          </cell>
        </row>
        <row r="98">
          <cell r="B98" t="str">
            <v>INT. TRIPLE - BTICINO</v>
          </cell>
          <cell r="D98" t="str">
            <v>und</v>
          </cell>
          <cell r="E98">
            <v>0</v>
          </cell>
        </row>
        <row r="99">
          <cell r="B99" t="str">
            <v>INTERRUPTOR DE 2x30AMP</v>
          </cell>
          <cell r="D99" t="str">
            <v>und</v>
          </cell>
          <cell r="E99">
            <v>60.41</v>
          </cell>
        </row>
        <row r="100">
          <cell r="B100" t="str">
            <v>CONMUTADOR DOBLE - BTICINO</v>
          </cell>
          <cell r="D100" t="str">
            <v>und</v>
          </cell>
          <cell r="E100">
            <v>0</v>
          </cell>
        </row>
        <row r="101">
          <cell r="B101" t="str">
            <v xml:space="preserve">TIMBRE </v>
          </cell>
          <cell r="D101" t="str">
            <v>und</v>
          </cell>
          <cell r="E101">
            <v>0</v>
          </cell>
        </row>
        <row r="102">
          <cell r="B102" t="str">
            <v>TOMAC. DOBLE C/LT - BTICINO</v>
          </cell>
          <cell r="D102" t="str">
            <v>und</v>
          </cell>
          <cell r="E102">
            <v>0</v>
          </cell>
        </row>
        <row r="103">
          <cell r="B103" t="str">
            <v>TOMACORRIENTE BIPOLAR DOBLE</v>
          </cell>
          <cell r="D103" t="str">
            <v>und</v>
          </cell>
          <cell r="E103">
            <v>0</v>
          </cell>
        </row>
        <row r="104">
          <cell r="B104" t="str">
            <v>PARAFINA Ó TALCO INDUSTRIAL</v>
          </cell>
          <cell r="D104" t="str">
            <v>glb</v>
          </cell>
          <cell r="E104">
            <v>10.29</v>
          </cell>
        </row>
        <row r="105">
          <cell r="B105" t="str">
            <v>CINTA VULCANIZANTE 3M - 19MM X 20M</v>
          </cell>
          <cell r="D105" t="str">
            <v>und.</v>
          </cell>
          <cell r="E105">
            <v>30.4</v>
          </cell>
        </row>
        <row r="106">
          <cell r="B106" t="str">
            <v xml:space="preserve">CINTA AISLANTE 3M 1600 </v>
          </cell>
          <cell r="D106" t="str">
            <v>und.</v>
          </cell>
          <cell r="E106">
            <v>7.2</v>
          </cell>
        </row>
        <row r="107">
          <cell r="B107" t="str">
            <v>CINTILLO DE AMARRE - 300MM</v>
          </cell>
          <cell r="D107" t="str">
            <v>pqt</v>
          </cell>
          <cell r="E107">
            <v>6.5</v>
          </cell>
        </row>
        <row r="108">
          <cell r="B108" t="str">
            <v>TERMINALES TALMAX DE 10MM</v>
          </cell>
          <cell r="D108" t="str">
            <v>und</v>
          </cell>
          <cell r="E108">
            <v>1.5</v>
          </cell>
        </row>
        <row r="109">
          <cell r="B109" t="str">
            <v>TERMINALES TALMAX DE 25MM</v>
          </cell>
          <cell r="D109" t="str">
            <v>und</v>
          </cell>
          <cell r="E109">
            <v>2.6</v>
          </cell>
        </row>
        <row r="110">
          <cell r="B110" t="str">
            <v>TERMINALES TALMAX DE 35MM</v>
          </cell>
          <cell r="D110" t="str">
            <v>und</v>
          </cell>
          <cell r="E110">
            <v>3.8</v>
          </cell>
        </row>
        <row r="111">
          <cell r="B111" t="str">
            <v>TERMINALES TALMAX DE 70MM</v>
          </cell>
          <cell r="D111" t="str">
            <v>und</v>
          </cell>
          <cell r="E111">
            <v>6.8</v>
          </cell>
        </row>
        <row r="112">
          <cell r="B112" t="str">
            <v>TERMINALES TALMAX DE 95MM</v>
          </cell>
          <cell r="D112" t="str">
            <v>und</v>
          </cell>
          <cell r="E112">
            <v>9.5</v>
          </cell>
        </row>
        <row r="113">
          <cell r="B113" t="str">
            <v>TERMINALES TALMAX DE 120MM</v>
          </cell>
          <cell r="D113" t="str">
            <v>und</v>
          </cell>
          <cell r="E113">
            <v>18.2</v>
          </cell>
        </row>
        <row r="114">
          <cell r="B114" t="str">
            <v xml:space="preserve">LUMINARIA PARA ADOSAR ECONOMICO CON LAMPARA FLUORESCENTE TLD 1x36W, </v>
          </cell>
        </row>
        <row r="115">
          <cell r="B115" t="str">
            <v xml:space="preserve">LUMINARIA PARA ADOSAR ECONOMICO CON LAMPARAS FLUORESCENTES TLD 2x36W, </v>
          </cell>
        </row>
        <row r="116">
          <cell r="B116" t="str">
            <v xml:space="preserve">LUMINARIA HERMPETICA PARA ADOSAR CON LAMPARAS FLUORESCENTES TLD 2x36W, </v>
          </cell>
        </row>
        <row r="117">
          <cell r="B117" t="str">
            <v>BRAQUET</v>
          </cell>
        </row>
        <row r="118">
          <cell r="B118" t="str">
            <v>LUMINARIA ESTACA</v>
          </cell>
        </row>
        <row r="119">
          <cell r="B119" t="str">
            <v>LUMINARIA DE EMERGENCIA</v>
          </cell>
          <cell r="E119">
            <v>0</v>
          </cell>
        </row>
        <row r="120">
          <cell r="B120" t="str">
            <v>Interruptor unipolar simple</v>
          </cell>
        </row>
        <row r="121">
          <cell r="B121" t="str">
            <v>Interruptor unipolar doble</v>
          </cell>
        </row>
        <row r="122">
          <cell r="B122" t="str">
            <v>Interruptor unipolar triple</v>
          </cell>
        </row>
        <row r="123">
          <cell r="B123" t="str">
            <v>Interruptor de Conmutacion</v>
          </cell>
        </row>
        <row r="124">
          <cell r="B124" t="str">
            <v>TOMACORRIENTE BIPOLAR DOBLE, CON ESPIGA A TIERRA (EN PARED, EN MUEBLE O TABIQUE)</v>
          </cell>
        </row>
        <row r="125">
          <cell r="B125" t="str">
            <v xml:space="preserve"> Salida para TOMACORRIENTE BIPOLAR DOBLE SIMPLE A PRUEBA DE AGUA, CON ESPIGA A TIERRA (EN PARED)</v>
          </cell>
        </row>
        <row r="126">
          <cell r="B126" t="str">
            <v>TOMACORRIENTE BIPOLAR DOBLE, CON ESPIGA A TIERRA (EN PARED, EN MUEBLE O TABIQUE)</v>
          </cell>
        </row>
        <row r="127">
          <cell r="B127" t="str">
            <v xml:space="preserve">TOMACORRIENTE TRIFASICO, CON ESPIGA A TIERRA </v>
          </cell>
        </row>
        <row r="128">
          <cell r="B128" t="str">
            <v>-</v>
          </cell>
        </row>
        <row r="129">
          <cell r="B129" t="str">
            <v>-</v>
          </cell>
        </row>
        <row r="130">
          <cell r="B130" t="str">
            <v>-</v>
          </cell>
          <cell r="E130">
            <v>0</v>
          </cell>
        </row>
        <row r="131">
          <cell r="B131" t="str">
            <v>-</v>
          </cell>
          <cell r="E131">
            <v>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Alquiler Equipos sin recompra"/>
      <sheetName val="12 meses"/>
      <sheetName val="24 meses "/>
      <sheetName val="36 meses "/>
      <sheetName val="48 meses"/>
      <sheetName val="60 meses  "/>
      <sheetName val="Modelo Corrida"/>
      <sheetName val="Hoja6"/>
      <sheetName val="Corrida"/>
      <sheetName val="Corrida (2)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  <sheetName val="Instrucciones"/>
      <sheetName val="Documento SOC"/>
      <sheetName val="Financiero - Datos e Internet"/>
      <sheetName val="Detalle de Costos"/>
      <sheetName val="Propuesta Economica"/>
      <sheetName val="Equipos en Venta"/>
      <sheetName val="Detalle de mtto de venta equi"/>
      <sheetName val="Equipos en Alquiler"/>
      <sheetName val="Tarifas Nuevas"/>
      <sheetName val="Localidades"/>
      <sheetName val="Implantacion No Estándar"/>
      <sheetName val="Detalle de Equipos"/>
      <sheetName val="Implantación - RRHH TData"/>
      <sheetName val="Garantia Extendida"/>
      <sheetName val="Serv_Prof"/>
      <sheetName val="Tipo de Compra"/>
      <sheetName val="Parametros - Routers"/>
      <sheetName val="#¡REF"/>
      <sheetName val="plantilla_finanzas"/>
      <sheetName val="Otro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>
        <row r="28">
          <cell r="E28">
            <v>1</v>
          </cell>
          <cell r="F28">
            <v>2</v>
          </cell>
          <cell r="G28">
            <v>3</v>
          </cell>
          <cell r="H28">
            <v>4</v>
          </cell>
          <cell r="I28">
            <v>5</v>
          </cell>
          <cell r="J28">
            <v>6</v>
          </cell>
          <cell r="K28">
            <v>7</v>
          </cell>
          <cell r="L28">
            <v>8</v>
          </cell>
          <cell r="M28">
            <v>9</v>
          </cell>
          <cell r="N28">
            <v>10</v>
          </cell>
          <cell r="O28">
            <v>11</v>
          </cell>
          <cell r="P28">
            <v>12</v>
          </cell>
          <cell r="Q28">
            <v>13</v>
          </cell>
          <cell r="R28">
            <v>14</v>
          </cell>
          <cell r="S28">
            <v>15</v>
          </cell>
          <cell r="T28">
            <v>16</v>
          </cell>
          <cell r="U28">
            <v>17</v>
          </cell>
          <cell r="V28">
            <v>18</v>
          </cell>
          <cell r="W28">
            <v>19</v>
          </cell>
          <cell r="X28">
            <v>20</v>
          </cell>
          <cell r="Y28">
            <v>21</v>
          </cell>
          <cell r="Z28">
            <v>22</v>
          </cell>
          <cell r="AA28">
            <v>23</v>
          </cell>
          <cell r="AB28">
            <v>24</v>
          </cell>
          <cell r="AC28">
            <v>25</v>
          </cell>
          <cell r="AD28">
            <v>26</v>
          </cell>
          <cell r="AE28">
            <v>27</v>
          </cell>
          <cell r="AF28">
            <v>28</v>
          </cell>
          <cell r="AG28">
            <v>29</v>
          </cell>
          <cell r="AH28">
            <v>30</v>
          </cell>
          <cell r="AI28">
            <v>31</v>
          </cell>
          <cell r="AJ28">
            <v>32</v>
          </cell>
          <cell r="AK28">
            <v>33</v>
          </cell>
          <cell r="AL28">
            <v>34</v>
          </cell>
          <cell r="AM28">
            <v>35</v>
          </cell>
          <cell r="AN28">
            <v>36</v>
          </cell>
          <cell r="AO28">
            <v>37</v>
          </cell>
          <cell r="AP28">
            <v>38</v>
          </cell>
          <cell r="AQ28">
            <v>39</v>
          </cell>
          <cell r="AR28">
            <v>40</v>
          </cell>
          <cell r="AS28">
            <v>41</v>
          </cell>
          <cell r="AT28">
            <v>42</v>
          </cell>
          <cell r="AU28">
            <v>43</v>
          </cell>
          <cell r="AV28">
            <v>44</v>
          </cell>
          <cell r="AW28">
            <v>45</v>
          </cell>
          <cell r="AX28">
            <v>46</v>
          </cell>
          <cell r="AY28">
            <v>47</v>
          </cell>
          <cell r="AZ28">
            <v>48</v>
          </cell>
          <cell r="BA28">
            <v>49</v>
          </cell>
          <cell r="BB28">
            <v>50</v>
          </cell>
          <cell r="BC28">
            <v>51</v>
          </cell>
          <cell r="BD28">
            <v>52</v>
          </cell>
          <cell r="BE28">
            <v>53</v>
          </cell>
          <cell r="BF28">
            <v>54</v>
          </cell>
          <cell r="BG28">
            <v>55</v>
          </cell>
          <cell r="BH28">
            <v>56</v>
          </cell>
          <cell r="BI28">
            <v>57</v>
          </cell>
          <cell r="BJ28">
            <v>58</v>
          </cell>
          <cell r="BK28">
            <v>59</v>
          </cell>
          <cell r="BL28">
            <v>60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rucción"/>
      <sheetName val="Encofrado BVR Unispan"/>
      <sheetName val="3Week Sch. (1)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Hoja1"/>
      <sheetName val="DAT"/>
      <sheetName val="DATO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o"/>
      <sheetName val="RESUMEN"/>
      <sheetName val="GG"/>
      <sheetName val="OP"/>
      <sheetName val="SSOMA"/>
      <sheetName val="EST"/>
      <sheetName val="A.SOTANO"/>
      <sheetName val="A.TORRE"/>
      <sheetName val="IISS"/>
      <sheetName val="ACI"/>
      <sheetName val="IIEE"/>
      <sheetName val="GAS"/>
      <sheetName val="IIMM"/>
      <sheetName val="EQUIP"/>
      <sheetName val="APU EST"/>
      <sheetName val="APU ARQ"/>
      <sheetName val="COSTOS"/>
    </sheetNames>
    <sheetDataSet>
      <sheetData sheetId="0"/>
      <sheetData sheetId="1">
        <row r="2">
          <cell r="C2" t="str">
            <v>EDIFICIO MULTIFAMILIAR HUIRACOCHA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2">
          <cell r="V142">
            <v>19.356474900000002</v>
          </cell>
        </row>
        <row r="253">
          <cell r="V253">
            <v>0.88076470588235289</v>
          </cell>
        </row>
      </sheetData>
      <sheetData sheetId="15"/>
      <sheetData sheetId="16">
        <row r="10">
          <cell r="C10">
            <v>20.853000000000002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RESUPUESTAL"/>
      <sheetName val="Contratado"/>
      <sheetName val="Facturado"/>
      <sheetName val="Cotizado"/>
      <sheetName val="Estimacion - CBS"/>
      <sheetName val="Estimacion - Resumen"/>
      <sheetName val="Estimacion - Detallado"/>
      <sheetName val="Programa de Áreas"/>
      <sheetName val="Estimacion - CBS (2)"/>
      <sheetName val="Cartas Recibidas"/>
      <sheetName val="Cartas Enviadas"/>
      <sheetName val="Actas Emitidas"/>
      <sheetName val="Descripción de Subcomponent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S7" t="str">
            <v>USD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 "/>
      <sheetName val="INTERESES"/>
      <sheetName val="VIAJES"/>
      <sheetName val="CONSTRUCCIÓN"/>
      <sheetName val="LEGALES"/>
      <sheetName val="FF&amp;E OS&amp;E "/>
      <sheetName val="FLUJO FF&amp;E"/>
      <sheetName val="IT"/>
      <sheetName val="FLUJO PARA FINANCIAMIENTO"/>
      <sheetName val="Obras Complementarias"/>
      <sheetName val="ESTIMADO PRIMERA ETAPA"/>
      <sheetName val="CAJA CHICA"/>
      <sheetName val="BANCO"/>
      <sheetName val="MORELLI"/>
      <sheetName val="FACHADA"/>
      <sheetName val="Hoja1"/>
      <sheetName val="Hoja2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e"/>
      <sheetName val="oeste"/>
      <sheetName val="Bdatos"/>
      <sheetName val="MetradoOeste"/>
      <sheetName val="MetradoEste"/>
      <sheetName val="TotalMetrado"/>
    </sheetNames>
    <sheetDataSet>
      <sheetData sheetId="0"/>
      <sheetData sheetId="1" refreshError="1">
        <row r="6">
          <cell r="B6">
            <v>1</v>
          </cell>
          <cell r="C6">
            <v>171.14</v>
          </cell>
          <cell r="D6">
            <v>164.59</v>
          </cell>
          <cell r="E6">
            <v>6.5499999999999829</v>
          </cell>
          <cell r="F6">
            <v>7.2</v>
          </cell>
          <cell r="G6" t="str">
            <v>M-1A</v>
          </cell>
        </row>
        <row r="7">
          <cell r="B7">
            <v>2</v>
          </cell>
          <cell r="C7">
            <v>171.01</v>
          </cell>
          <cell r="D7">
            <v>164.54</v>
          </cell>
          <cell r="E7">
            <v>6.4699999999999989</v>
          </cell>
          <cell r="F7">
            <v>7.2</v>
          </cell>
          <cell r="G7" t="str">
            <v>M-1A</v>
          </cell>
        </row>
        <row r="8">
          <cell r="B8">
            <v>3</v>
          </cell>
          <cell r="C8">
            <v>170.82</v>
          </cell>
          <cell r="D8">
            <v>164.48</v>
          </cell>
          <cell r="E8">
            <v>6.3400000000000034</v>
          </cell>
          <cell r="F8">
            <v>7.2</v>
          </cell>
          <cell r="G8" t="str">
            <v>M-1</v>
          </cell>
        </row>
        <row r="9">
          <cell r="B9">
            <v>4</v>
          </cell>
          <cell r="C9">
            <v>170.61</v>
          </cell>
          <cell r="D9">
            <v>164.43</v>
          </cell>
          <cell r="E9">
            <v>6.1800000000000068</v>
          </cell>
          <cell r="F9">
            <v>7.2</v>
          </cell>
          <cell r="G9" t="str">
            <v>M-1</v>
          </cell>
        </row>
        <row r="10">
          <cell r="B10">
            <v>5</v>
          </cell>
          <cell r="C10">
            <v>170.4</v>
          </cell>
          <cell r="D10">
            <v>164.38</v>
          </cell>
          <cell r="E10">
            <v>6.0200000000000102</v>
          </cell>
          <cell r="F10">
            <v>7.2</v>
          </cell>
          <cell r="G10" t="str">
            <v>M-1</v>
          </cell>
        </row>
        <row r="11">
          <cell r="B11">
            <v>6</v>
          </cell>
          <cell r="C11">
            <v>170.2</v>
          </cell>
          <cell r="D11">
            <v>164.33</v>
          </cell>
          <cell r="E11">
            <v>5.8699999999999761</v>
          </cell>
          <cell r="F11">
            <v>7.2</v>
          </cell>
          <cell r="G11" t="str">
            <v>M-1</v>
          </cell>
        </row>
        <row r="12">
          <cell r="B12">
            <v>7</v>
          </cell>
          <cell r="C12">
            <v>170.05</v>
          </cell>
          <cell r="D12">
            <v>164.28</v>
          </cell>
          <cell r="E12">
            <v>5.7700000000000102</v>
          </cell>
          <cell r="F12">
            <v>7.2</v>
          </cell>
          <cell r="G12" t="str">
            <v>M-2</v>
          </cell>
        </row>
        <row r="13">
          <cell r="B13">
            <v>8</v>
          </cell>
          <cell r="C13">
            <v>169.9</v>
          </cell>
          <cell r="D13">
            <v>164.24</v>
          </cell>
          <cell r="E13">
            <v>5.6599999999999966</v>
          </cell>
          <cell r="F13">
            <v>7.2</v>
          </cell>
          <cell r="G13" t="str">
            <v>M-2</v>
          </cell>
        </row>
        <row r="14">
          <cell r="B14">
            <v>9</v>
          </cell>
          <cell r="C14">
            <v>169.75</v>
          </cell>
          <cell r="D14">
            <v>164.19</v>
          </cell>
          <cell r="E14">
            <v>5.5600000000000023</v>
          </cell>
          <cell r="F14">
            <v>7.2</v>
          </cell>
          <cell r="G14" t="str">
            <v>M-2</v>
          </cell>
        </row>
        <row r="15">
          <cell r="B15">
            <v>10</v>
          </cell>
          <cell r="C15">
            <v>169.6</v>
          </cell>
          <cell r="D15">
            <v>164.14</v>
          </cell>
          <cell r="E15">
            <v>5.460000000000008</v>
          </cell>
          <cell r="F15">
            <v>7.2</v>
          </cell>
          <cell r="G15" t="str">
            <v>M-2</v>
          </cell>
        </row>
        <row r="16">
          <cell r="B16">
            <v>11</v>
          </cell>
          <cell r="C16">
            <v>169.45</v>
          </cell>
          <cell r="D16">
            <v>164.09</v>
          </cell>
          <cell r="E16">
            <v>5.3599999999999852</v>
          </cell>
          <cell r="F16">
            <v>7.2</v>
          </cell>
          <cell r="G16" t="str">
            <v>M-2</v>
          </cell>
        </row>
        <row r="17">
          <cell r="B17">
            <v>12</v>
          </cell>
          <cell r="C17">
            <v>169.32</v>
          </cell>
          <cell r="D17">
            <v>164.04</v>
          </cell>
          <cell r="E17">
            <v>5.2800000000000011</v>
          </cell>
          <cell r="F17">
            <v>7.2</v>
          </cell>
          <cell r="G17" t="str">
            <v>M-3</v>
          </cell>
        </row>
        <row r="18">
          <cell r="B18">
            <v>13</v>
          </cell>
          <cell r="C18">
            <v>169.21</v>
          </cell>
          <cell r="D18">
            <v>163.99</v>
          </cell>
          <cell r="E18">
            <v>5.2199999999999989</v>
          </cell>
          <cell r="F18">
            <v>7.2</v>
          </cell>
          <cell r="G18" t="str">
            <v>M-3</v>
          </cell>
        </row>
        <row r="19">
          <cell r="B19">
            <v>14</v>
          </cell>
          <cell r="C19">
            <v>169.1</v>
          </cell>
          <cell r="D19">
            <v>163.94</v>
          </cell>
          <cell r="E19">
            <v>5.1599999999999966</v>
          </cell>
          <cell r="F19">
            <v>7.2</v>
          </cell>
          <cell r="G19" t="str">
            <v>M-3</v>
          </cell>
        </row>
        <row r="20">
          <cell r="B20">
            <v>15</v>
          </cell>
          <cell r="C20">
            <v>168.99</v>
          </cell>
          <cell r="D20">
            <v>163.9</v>
          </cell>
          <cell r="E20">
            <v>5.0900000000000034</v>
          </cell>
          <cell r="F20">
            <v>5.6</v>
          </cell>
          <cell r="G20" t="str">
            <v>M-3</v>
          </cell>
        </row>
        <row r="21">
          <cell r="B21" t="str">
            <v>PUENTE PEATONAL</v>
          </cell>
        </row>
        <row r="22">
          <cell r="B22">
            <v>16</v>
          </cell>
          <cell r="C22">
            <v>168.77</v>
          </cell>
          <cell r="D22">
            <v>163.78</v>
          </cell>
          <cell r="E22">
            <v>4.9900000000000091</v>
          </cell>
          <cell r="F22">
            <v>7.2</v>
          </cell>
          <cell r="G22" t="str">
            <v>M-3</v>
          </cell>
        </row>
        <row r="23">
          <cell r="B23">
            <v>17</v>
          </cell>
          <cell r="C23">
            <v>168.66</v>
          </cell>
          <cell r="D23">
            <v>163.72999999999999</v>
          </cell>
          <cell r="E23">
            <v>4.9300000000000068</v>
          </cell>
          <cell r="F23">
            <v>7.2</v>
          </cell>
          <cell r="G23" t="str">
            <v>M-3</v>
          </cell>
        </row>
        <row r="24">
          <cell r="B24">
            <v>18</v>
          </cell>
          <cell r="C24">
            <v>168.55</v>
          </cell>
          <cell r="D24">
            <v>163.68</v>
          </cell>
          <cell r="E24">
            <v>4.8700000000000045</v>
          </cell>
          <cell r="F24">
            <v>7.2</v>
          </cell>
          <cell r="G24" t="str">
            <v>M-3</v>
          </cell>
        </row>
        <row r="25">
          <cell r="B25">
            <v>19</v>
          </cell>
          <cell r="C25">
            <v>168.44</v>
          </cell>
          <cell r="D25">
            <v>163.63999999999999</v>
          </cell>
          <cell r="E25">
            <v>4.8000000000000114</v>
          </cell>
          <cell r="F25">
            <v>7.2</v>
          </cell>
          <cell r="G25" t="str">
            <v>M-4</v>
          </cell>
        </row>
        <row r="26">
          <cell r="B26">
            <v>20</v>
          </cell>
          <cell r="C26">
            <v>168.33</v>
          </cell>
          <cell r="D26">
            <v>163.59</v>
          </cell>
          <cell r="E26">
            <v>4.7400000000000091</v>
          </cell>
          <cell r="F26">
            <v>7.2</v>
          </cell>
          <cell r="G26" t="str">
            <v>M-4</v>
          </cell>
        </row>
        <row r="27">
          <cell r="B27">
            <v>21</v>
          </cell>
          <cell r="C27">
            <v>168.22</v>
          </cell>
          <cell r="D27">
            <v>163.54</v>
          </cell>
          <cell r="E27">
            <v>4.6800000000000068</v>
          </cell>
          <cell r="F27">
            <v>7.2</v>
          </cell>
          <cell r="G27" t="str">
            <v>M-4</v>
          </cell>
        </row>
        <row r="28">
          <cell r="B28">
            <v>22</v>
          </cell>
          <cell r="C28">
            <v>168.1</v>
          </cell>
          <cell r="D28">
            <v>163.47999999999999</v>
          </cell>
          <cell r="E28">
            <v>4.6200000000000045</v>
          </cell>
          <cell r="F28">
            <v>7.2</v>
          </cell>
          <cell r="G28" t="str">
            <v>M-4</v>
          </cell>
        </row>
        <row r="29">
          <cell r="B29">
            <v>23</v>
          </cell>
          <cell r="C29">
            <v>167.99</v>
          </cell>
          <cell r="D29">
            <v>163.43</v>
          </cell>
          <cell r="E29">
            <v>4.5600000000000023</v>
          </cell>
          <cell r="F29">
            <v>7.2</v>
          </cell>
          <cell r="G29" t="str">
            <v>M-4</v>
          </cell>
        </row>
        <row r="30">
          <cell r="B30">
            <v>24</v>
          </cell>
          <cell r="C30">
            <v>167.88</v>
          </cell>
          <cell r="D30">
            <v>163.38</v>
          </cell>
          <cell r="E30">
            <v>4.5</v>
          </cell>
          <cell r="F30">
            <v>7.2</v>
          </cell>
          <cell r="G30" t="str">
            <v>M-4</v>
          </cell>
        </row>
        <row r="31">
          <cell r="B31">
            <v>25</v>
          </cell>
          <cell r="C31">
            <v>167.78</v>
          </cell>
          <cell r="D31">
            <v>163.31</v>
          </cell>
          <cell r="E31">
            <v>4.4699999999999989</v>
          </cell>
          <cell r="F31">
            <v>7.2</v>
          </cell>
          <cell r="G31" t="str">
            <v>M-4</v>
          </cell>
        </row>
        <row r="32">
          <cell r="B32">
            <v>26</v>
          </cell>
          <cell r="C32">
            <v>167.69</v>
          </cell>
          <cell r="D32">
            <v>163.26</v>
          </cell>
          <cell r="E32">
            <v>4.4300000000000068</v>
          </cell>
          <cell r="F32">
            <v>7.2</v>
          </cell>
          <cell r="G32" t="str">
            <v>M-4</v>
          </cell>
        </row>
        <row r="33">
          <cell r="B33">
            <v>27</v>
          </cell>
          <cell r="C33">
            <v>167.59</v>
          </cell>
          <cell r="D33">
            <v>163.21</v>
          </cell>
          <cell r="E33">
            <v>4.3799999999999955</v>
          </cell>
          <cell r="F33">
            <v>7.2</v>
          </cell>
          <cell r="G33" t="str">
            <v>M-4</v>
          </cell>
        </row>
        <row r="34">
          <cell r="B34">
            <v>28</v>
          </cell>
          <cell r="C34">
            <v>167.5</v>
          </cell>
          <cell r="D34">
            <v>163.15</v>
          </cell>
          <cell r="E34">
            <v>4.3499999999999943</v>
          </cell>
          <cell r="F34">
            <v>7.2</v>
          </cell>
          <cell r="G34" t="str">
            <v>M-5</v>
          </cell>
        </row>
        <row r="35">
          <cell r="B35">
            <v>29</v>
          </cell>
          <cell r="C35">
            <v>167.4</v>
          </cell>
          <cell r="D35">
            <v>163.1</v>
          </cell>
          <cell r="E35">
            <v>4.3000000000000114</v>
          </cell>
          <cell r="F35">
            <v>7.2</v>
          </cell>
          <cell r="G35" t="str">
            <v>M-5</v>
          </cell>
        </row>
        <row r="36">
          <cell r="B36">
            <v>30</v>
          </cell>
          <cell r="C36">
            <v>167.3</v>
          </cell>
          <cell r="D36">
            <v>163.05000000000001</v>
          </cell>
          <cell r="E36">
            <v>4.25</v>
          </cell>
          <cell r="F36">
            <v>7.2</v>
          </cell>
          <cell r="G36" t="str">
            <v>M-5</v>
          </cell>
        </row>
        <row r="37">
          <cell r="B37">
            <v>31</v>
          </cell>
          <cell r="C37">
            <v>167.21</v>
          </cell>
          <cell r="D37">
            <v>162.99</v>
          </cell>
          <cell r="E37">
            <v>4.2199999999999989</v>
          </cell>
          <cell r="F37">
            <v>7.2</v>
          </cell>
          <cell r="G37" t="str">
            <v>M-5</v>
          </cell>
        </row>
        <row r="38">
          <cell r="B38">
            <v>32</v>
          </cell>
          <cell r="C38">
            <v>167.11</v>
          </cell>
          <cell r="D38">
            <v>162.94</v>
          </cell>
          <cell r="E38">
            <v>4.1700000000000159</v>
          </cell>
          <cell r="F38">
            <v>7.2</v>
          </cell>
          <cell r="G38" t="str">
            <v>M-5</v>
          </cell>
        </row>
        <row r="39">
          <cell r="B39">
            <v>33</v>
          </cell>
          <cell r="C39">
            <v>167.02</v>
          </cell>
          <cell r="D39">
            <v>162.88999999999999</v>
          </cell>
          <cell r="E39">
            <v>4.1300000000000239</v>
          </cell>
          <cell r="F39">
            <v>7.2</v>
          </cell>
          <cell r="G39" t="str">
            <v>M-5</v>
          </cell>
        </row>
        <row r="40">
          <cell r="B40">
            <v>34</v>
          </cell>
          <cell r="C40">
            <v>166.92</v>
          </cell>
          <cell r="D40">
            <v>162.84</v>
          </cell>
          <cell r="E40">
            <v>4.0799999999999841</v>
          </cell>
          <cell r="F40">
            <v>7.2</v>
          </cell>
          <cell r="G40" t="str">
            <v>M-5</v>
          </cell>
        </row>
        <row r="41">
          <cell r="B41">
            <v>35</v>
          </cell>
          <cell r="C41">
            <v>166.82</v>
          </cell>
          <cell r="D41">
            <v>162.79</v>
          </cell>
          <cell r="E41">
            <v>4.0300000000000011</v>
          </cell>
          <cell r="F41">
            <v>7.2</v>
          </cell>
          <cell r="G41" t="str">
            <v>M-5</v>
          </cell>
        </row>
        <row r="42">
          <cell r="B42">
            <v>36</v>
          </cell>
          <cell r="C42">
            <v>166.73</v>
          </cell>
          <cell r="D42">
            <v>162.74</v>
          </cell>
          <cell r="E42">
            <v>3.9899999999999807</v>
          </cell>
          <cell r="F42">
            <v>7.2</v>
          </cell>
          <cell r="G42" t="str">
            <v>M-5</v>
          </cell>
        </row>
        <row r="43">
          <cell r="B43">
            <v>37</v>
          </cell>
          <cell r="C43">
            <v>166.63</v>
          </cell>
          <cell r="D43">
            <v>162.69</v>
          </cell>
          <cell r="E43">
            <v>3.9399999999999977</v>
          </cell>
          <cell r="F43">
            <v>7.2</v>
          </cell>
          <cell r="G43" t="str">
            <v>M-5</v>
          </cell>
        </row>
        <row r="44">
          <cell r="B44">
            <v>38</v>
          </cell>
          <cell r="C44">
            <v>166.54</v>
          </cell>
          <cell r="D44">
            <v>162.63</v>
          </cell>
          <cell r="E44">
            <v>3.9099999999999966</v>
          </cell>
          <cell r="F44">
            <v>7.2</v>
          </cell>
          <cell r="G44" t="str">
            <v>M-5</v>
          </cell>
        </row>
        <row r="45">
          <cell r="B45">
            <v>39</v>
          </cell>
          <cell r="C45">
            <v>166.44</v>
          </cell>
          <cell r="D45">
            <v>162.57</v>
          </cell>
          <cell r="E45">
            <v>3.8700000000000045</v>
          </cell>
          <cell r="F45">
            <v>7.2</v>
          </cell>
          <cell r="G45" t="str">
            <v>M-5</v>
          </cell>
        </row>
        <row r="46">
          <cell r="B46">
            <v>40</v>
          </cell>
          <cell r="C46">
            <v>166.35</v>
          </cell>
          <cell r="D46">
            <v>162.47999999999999</v>
          </cell>
          <cell r="E46">
            <v>3.8700000000000045</v>
          </cell>
          <cell r="F46">
            <v>7.2</v>
          </cell>
          <cell r="G46" t="str">
            <v>M-5</v>
          </cell>
        </row>
        <row r="47">
          <cell r="B47">
            <v>41</v>
          </cell>
          <cell r="C47">
            <v>166.25</v>
          </cell>
          <cell r="D47">
            <v>162.43</v>
          </cell>
          <cell r="E47">
            <v>3.8199999999999932</v>
          </cell>
          <cell r="F47">
            <v>7.2</v>
          </cell>
          <cell r="G47" t="str">
            <v>M-6</v>
          </cell>
        </row>
        <row r="48">
          <cell r="B48">
            <v>42</v>
          </cell>
          <cell r="C48">
            <v>166.14</v>
          </cell>
          <cell r="D48">
            <v>162.35</v>
          </cell>
          <cell r="E48">
            <v>3.789999999999992</v>
          </cell>
          <cell r="F48">
            <v>7.2</v>
          </cell>
          <cell r="G48" t="str">
            <v>M-6</v>
          </cell>
        </row>
        <row r="49">
          <cell r="B49">
            <v>43</v>
          </cell>
          <cell r="C49">
            <v>165.96</v>
          </cell>
          <cell r="D49">
            <v>162.26</v>
          </cell>
          <cell r="E49">
            <v>3.7000000000000171</v>
          </cell>
          <cell r="F49">
            <v>7.2</v>
          </cell>
          <cell r="G49" t="str">
            <v>M-6</v>
          </cell>
        </row>
        <row r="50">
          <cell r="B50">
            <v>44</v>
          </cell>
          <cell r="C50">
            <v>165.7</v>
          </cell>
          <cell r="D50">
            <v>162.16</v>
          </cell>
          <cell r="E50">
            <v>3.539999999999992</v>
          </cell>
          <cell r="F50">
            <v>7.2</v>
          </cell>
          <cell r="G50" t="str">
            <v>M-6</v>
          </cell>
        </row>
        <row r="51">
          <cell r="B51">
            <v>45</v>
          </cell>
          <cell r="C51">
            <v>165.37</v>
          </cell>
          <cell r="D51">
            <v>162.05000000000001</v>
          </cell>
          <cell r="E51">
            <v>3.3199999999999932</v>
          </cell>
          <cell r="F51">
            <v>7.2</v>
          </cell>
          <cell r="G51" t="str">
            <v>M-7</v>
          </cell>
        </row>
        <row r="52">
          <cell r="B52">
            <v>46</v>
          </cell>
          <cell r="C52">
            <v>164.98</v>
          </cell>
          <cell r="D52">
            <v>161.94</v>
          </cell>
          <cell r="E52">
            <v>3.039999999999992</v>
          </cell>
          <cell r="F52">
            <v>7.2</v>
          </cell>
          <cell r="G52" t="str">
            <v>M-7</v>
          </cell>
        </row>
        <row r="53">
          <cell r="B53">
            <v>47</v>
          </cell>
          <cell r="C53">
            <v>164.53</v>
          </cell>
          <cell r="D53">
            <v>161.82</v>
          </cell>
          <cell r="E53">
            <v>2.710000000000008</v>
          </cell>
          <cell r="F53">
            <v>7.2</v>
          </cell>
          <cell r="G53" t="str">
            <v>M-8</v>
          </cell>
        </row>
        <row r="54">
          <cell r="B54">
            <v>48</v>
          </cell>
          <cell r="C54">
            <v>164.09</v>
          </cell>
          <cell r="D54">
            <v>161.69</v>
          </cell>
          <cell r="E54">
            <v>2.4000000000000057</v>
          </cell>
          <cell r="F54">
            <v>7.2</v>
          </cell>
          <cell r="G54" t="str">
            <v>M-8</v>
          </cell>
        </row>
        <row r="55">
          <cell r="B55">
            <v>49</v>
          </cell>
          <cell r="C55">
            <v>163.63999999999999</v>
          </cell>
          <cell r="D55">
            <v>161.56</v>
          </cell>
          <cell r="E55">
            <v>2.0799999999999841</v>
          </cell>
          <cell r="F55">
            <v>7.2</v>
          </cell>
          <cell r="G55" t="str">
            <v>M-9</v>
          </cell>
        </row>
        <row r="56">
          <cell r="B56">
            <v>50</v>
          </cell>
          <cell r="C56">
            <v>163.21</v>
          </cell>
          <cell r="D56">
            <v>161.41999999999999</v>
          </cell>
          <cell r="E56">
            <v>1.7900000000000205</v>
          </cell>
          <cell r="F56">
            <v>7.2</v>
          </cell>
          <cell r="G56" t="str">
            <v>M-9</v>
          </cell>
        </row>
        <row r="57">
          <cell r="B57">
            <v>51</v>
          </cell>
          <cell r="C57">
            <v>162.80000000000001</v>
          </cell>
          <cell r="D57">
            <v>161.27000000000001</v>
          </cell>
          <cell r="E57">
            <v>1.5300000000000011</v>
          </cell>
          <cell r="F57">
            <v>7.2</v>
          </cell>
          <cell r="G57" t="str">
            <v>M-9</v>
          </cell>
        </row>
        <row r="58">
          <cell r="B58">
            <v>52</v>
          </cell>
          <cell r="C58">
            <v>162.44</v>
          </cell>
          <cell r="D58">
            <v>161.11000000000001</v>
          </cell>
          <cell r="E58">
            <v>1.3299999999999841</v>
          </cell>
          <cell r="F58">
            <v>7.2</v>
          </cell>
          <cell r="G58" t="str">
            <v>M-10</v>
          </cell>
        </row>
        <row r="59">
          <cell r="B59">
            <v>53</v>
          </cell>
          <cell r="C59">
            <v>162.16999999999999</v>
          </cell>
          <cell r="D59">
            <v>161.03</v>
          </cell>
          <cell r="E59">
            <v>1.1399999999999864</v>
          </cell>
          <cell r="F59">
            <v>3.4</v>
          </cell>
          <cell r="G59" t="str">
            <v>M-10</v>
          </cell>
        </row>
        <row r="60">
          <cell r="B60">
            <v>54</v>
          </cell>
          <cell r="C60">
            <v>166.12</v>
          </cell>
          <cell r="D60">
            <v>164.96</v>
          </cell>
          <cell r="E60">
            <v>1.1599999999999966</v>
          </cell>
          <cell r="F60">
            <v>2.84</v>
          </cell>
          <cell r="G60" t="str">
            <v>M-10</v>
          </cell>
        </row>
        <row r="61">
          <cell r="B61">
            <v>55</v>
          </cell>
          <cell r="C61">
            <v>166.08</v>
          </cell>
          <cell r="D61">
            <v>164.68</v>
          </cell>
          <cell r="E61">
            <v>1.4000000000000057</v>
          </cell>
          <cell r="F61">
            <v>7.2</v>
          </cell>
          <cell r="G61" t="str">
            <v>M-9</v>
          </cell>
        </row>
        <row r="62">
          <cell r="B62">
            <v>56</v>
          </cell>
          <cell r="C62">
            <v>165.98</v>
          </cell>
          <cell r="D62">
            <v>164.33</v>
          </cell>
          <cell r="E62">
            <v>1.6499999999999773</v>
          </cell>
          <cell r="F62">
            <v>7.2</v>
          </cell>
          <cell r="G62" t="str">
            <v>M-9</v>
          </cell>
        </row>
        <row r="63">
          <cell r="B63">
            <v>57</v>
          </cell>
          <cell r="C63">
            <v>165.89</v>
          </cell>
          <cell r="D63">
            <v>163.91</v>
          </cell>
          <cell r="E63">
            <v>1.9799999999999898</v>
          </cell>
          <cell r="F63">
            <v>7.2</v>
          </cell>
          <cell r="G63" t="str">
            <v>M-9</v>
          </cell>
        </row>
        <row r="64">
          <cell r="B64">
            <v>58</v>
          </cell>
          <cell r="C64">
            <v>165.79</v>
          </cell>
          <cell r="D64">
            <v>163.46</v>
          </cell>
          <cell r="E64">
            <v>2.3299999999999841</v>
          </cell>
          <cell r="F64">
            <v>7.2</v>
          </cell>
          <cell r="G64" t="str">
            <v>M-9</v>
          </cell>
        </row>
        <row r="65">
          <cell r="B65">
            <v>59</v>
          </cell>
          <cell r="C65">
            <v>165.7</v>
          </cell>
          <cell r="D65">
            <v>163.01</v>
          </cell>
          <cell r="E65">
            <v>2.6899999999999977</v>
          </cell>
          <cell r="F65">
            <v>7.2</v>
          </cell>
          <cell r="G65" t="str">
            <v>M-8</v>
          </cell>
        </row>
        <row r="66">
          <cell r="B66">
            <v>60</v>
          </cell>
          <cell r="C66">
            <v>165.6</v>
          </cell>
          <cell r="D66">
            <v>162.57</v>
          </cell>
          <cell r="E66">
            <v>3.0300000000000011</v>
          </cell>
          <cell r="F66">
            <v>7.2</v>
          </cell>
          <cell r="G66" t="str">
            <v>M-7</v>
          </cell>
        </row>
        <row r="67">
          <cell r="B67">
            <v>61</v>
          </cell>
          <cell r="C67">
            <v>165.5</v>
          </cell>
          <cell r="D67">
            <v>162.15</v>
          </cell>
          <cell r="E67">
            <v>3.3499999999999943</v>
          </cell>
          <cell r="F67">
            <v>7.2</v>
          </cell>
          <cell r="G67" t="str">
            <v>M-7</v>
          </cell>
        </row>
        <row r="68">
          <cell r="B68">
            <v>62</v>
          </cell>
          <cell r="C68">
            <v>165.41</v>
          </cell>
          <cell r="D68">
            <v>161.75</v>
          </cell>
          <cell r="E68">
            <v>3.6599999999999966</v>
          </cell>
          <cell r="F68">
            <v>7.2</v>
          </cell>
          <cell r="G68" t="str">
            <v>M-6</v>
          </cell>
        </row>
        <row r="69">
          <cell r="B69">
            <v>63</v>
          </cell>
          <cell r="C69">
            <v>165.31</v>
          </cell>
          <cell r="D69">
            <v>161.43</v>
          </cell>
          <cell r="E69">
            <v>3.8799999999999955</v>
          </cell>
          <cell r="F69">
            <v>7.2</v>
          </cell>
          <cell r="G69" t="str">
            <v>M-5</v>
          </cell>
        </row>
        <row r="70">
          <cell r="B70">
            <v>64</v>
          </cell>
          <cell r="C70">
            <v>165.22</v>
          </cell>
          <cell r="D70">
            <v>161.16999999999999</v>
          </cell>
          <cell r="E70">
            <v>4.0500000000000114</v>
          </cell>
          <cell r="F70">
            <v>7.2</v>
          </cell>
          <cell r="G70" t="str">
            <v>M-5</v>
          </cell>
        </row>
        <row r="71">
          <cell r="B71">
            <v>65</v>
          </cell>
          <cell r="C71">
            <v>165.12</v>
          </cell>
          <cell r="D71">
            <v>160.97999999999999</v>
          </cell>
          <cell r="E71">
            <v>4.1400000000000148</v>
          </cell>
          <cell r="F71">
            <v>7.2</v>
          </cell>
          <cell r="G71" t="str">
            <v>M-5</v>
          </cell>
        </row>
        <row r="72">
          <cell r="B72">
            <v>66</v>
          </cell>
          <cell r="C72">
            <v>165.02</v>
          </cell>
          <cell r="D72">
            <v>160.81</v>
          </cell>
          <cell r="E72">
            <v>4.210000000000008</v>
          </cell>
          <cell r="F72">
            <v>7.2</v>
          </cell>
          <cell r="G72" t="str">
            <v>M-5</v>
          </cell>
        </row>
        <row r="73">
          <cell r="B73">
            <v>67</v>
          </cell>
          <cell r="C73">
            <v>164.93</v>
          </cell>
          <cell r="D73">
            <v>160.63999999999999</v>
          </cell>
          <cell r="E73">
            <v>4.2900000000000205</v>
          </cell>
          <cell r="F73">
            <v>7.2</v>
          </cell>
          <cell r="G73" t="str">
            <v>M-5</v>
          </cell>
        </row>
        <row r="74">
          <cell r="B74">
            <v>68</v>
          </cell>
          <cell r="C74">
            <v>164.83</v>
          </cell>
          <cell r="D74">
            <v>160.46</v>
          </cell>
          <cell r="E74">
            <v>4.3700000000000045</v>
          </cell>
          <cell r="F74">
            <v>7.2</v>
          </cell>
          <cell r="G74" t="str">
            <v>M-4</v>
          </cell>
        </row>
        <row r="75">
          <cell r="B75">
            <v>69</v>
          </cell>
          <cell r="C75">
            <v>164.73</v>
          </cell>
          <cell r="D75">
            <v>160.29</v>
          </cell>
          <cell r="E75">
            <v>4.4399999999999977</v>
          </cell>
          <cell r="F75">
            <v>7.2</v>
          </cell>
          <cell r="G75" t="str">
            <v>M-4</v>
          </cell>
        </row>
        <row r="76">
          <cell r="B76">
            <v>70</v>
          </cell>
          <cell r="C76">
            <v>164.63</v>
          </cell>
          <cell r="D76">
            <v>160.11000000000001</v>
          </cell>
          <cell r="E76">
            <v>4.5199999999999818</v>
          </cell>
          <cell r="F76">
            <v>7.2</v>
          </cell>
          <cell r="G76" t="str">
            <v>M-4</v>
          </cell>
        </row>
        <row r="77">
          <cell r="B77">
            <v>71</v>
          </cell>
          <cell r="C77">
            <v>164.54</v>
          </cell>
          <cell r="D77">
            <v>159.97</v>
          </cell>
          <cell r="E77">
            <v>4.5699999999999932</v>
          </cell>
          <cell r="F77">
            <v>6</v>
          </cell>
          <cell r="G77" t="str">
            <v>M-4</v>
          </cell>
        </row>
        <row r="78">
          <cell r="B78">
            <v>72</v>
          </cell>
          <cell r="C78">
            <v>164.48</v>
          </cell>
          <cell r="D78">
            <v>159.79</v>
          </cell>
          <cell r="E78">
            <v>4.6899999999999977</v>
          </cell>
          <cell r="F78">
            <v>7.2</v>
          </cell>
          <cell r="G78" t="str">
            <v>M-4</v>
          </cell>
        </row>
        <row r="79">
          <cell r="B79">
            <v>73</v>
          </cell>
          <cell r="C79">
            <v>164.36</v>
          </cell>
          <cell r="D79">
            <v>159.62</v>
          </cell>
          <cell r="E79">
            <v>4.7400000000000091</v>
          </cell>
          <cell r="F79">
            <v>7.2</v>
          </cell>
          <cell r="G79" t="str">
            <v>M-4</v>
          </cell>
        </row>
        <row r="80">
          <cell r="B80">
            <v>74</v>
          </cell>
          <cell r="C80">
            <v>164.26</v>
          </cell>
          <cell r="D80">
            <v>159.47</v>
          </cell>
          <cell r="E80">
            <v>4.789999999999992</v>
          </cell>
          <cell r="F80">
            <v>6</v>
          </cell>
          <cell r="G80" t="str">
            <v>M-4</v>
          </cell>
        </row>
        <row r="81">
          <cell r="B81" t="str">
            <v>Pte Peatonal 2+360</v>
          </cell>
          <cell r="C81">
            <v>164.18</v>
          </cell>
          <cell r="D81">
            <v>159.31</v>
          </cell>
          <cell r="E81">
            <v>4.8700000000000045</v>
          </cell>
          <cell r="F81">
            <v>6.7</v>
          </cell>
          <cell r="G81" t="str">
            <v>M-3</v>
          </cell>
        </row>
        <row r="82">
          <cell r="B82">
            <v>75</v>
          </cell>
          <cell r="C82">
            <v>164.09</v>
          </cell>
          <cell r="D82">
            <v>159.13</v>
          </cell>
          <cell r="E82">
            <v>4.960000000000008</v>
          </cell>
          <cell r="F82">
            <v>7.2</v>
          </cell>
          <cell r="G82" t="str">
            <v>M-3</v>
          </cell>
        </row>
        <row r="83">
          <cell r="B83">
            <v>76</v>
          </cell>
          <cell r="C83">
            <v>163.99</v>
          </cell>
          <cell r="D83">
            <v>158.96</v>
          </cell>
          <cell r="E83">
            <v>5.0300000000000011</v>
          </cell>
          <cell r="F83">
            <v>7.2</v>
          </cell>
          <cell r="G83" t="str">
            <v>M-3</v>
          </cell>
        </row>
        <row r="84">
          <cell r="B84">
            <v>77</v>
          </cell>
          <cell r="C84">
            <v>163.9</v>
          </cell>
          <cell r="D84">
            <v>158.78</v>
          </cell>
          <cell r="E84">
            <v>5.1200000000000045</v>
          </cell>
          <cell r="F84">
            <v>7.2</v>
          </cell>
          <cell r="G84" t="str">
            <v>M-3</v>
          </cell>
        </row>
        <row r="85">
          <cell r="B85">
            <v>78</v>
          </cell>
          <cell r="C85">
            <v>163.80000000000001</v>
          </cell>
          <cell r="D85">
            <v>158.61000000000001</v>
          </cell>
          <cell r="E85">
            <v>5.1899999999999977</v>
          </cell>
          <cell r="F85">
            <v>7.2</v>
          </cell>
          <cell r="G85" t="str">
            <v>M-3</v>
          </cell>
        </row>
        <row r="86">
          <cell r="B86">
            <v>79</v>
          </cell>
          <cell r="C86">
            <v>163.69999999999999</v>
          </cell>
          <cell r="D86">
            <v>158.43</v>
          </cell>
          <cell r="E86">
            <v>5.2699999999999818</v>
          </cell>
          <cell r="F86">
            <v>7.2</v>
          </cell>
          <cell r="G86" t="str">
            <v>M-3</v>
          </cell>
        </row>
        <row r="87">
          <cell r="B87">
            <v>80</v>
          </cell>
          <cell r="C87">
            <v>163.61000000000001</v>
          </cell>
          <cell r="D87">
            <v>158.26</v>
          </cell>
          <cell r="E87">
            <v>5.3500000000000227</v>
          </cell>
          <cell r="F87">
            <v>7.2</v>
          </cell>
          <cell r="G87" t="str">
            <v>M-3</v>
          </cell>
        </row>
        <row r="88">
          <cell r="B88">
            <v>81</v>
          </cell>
          <cell r="C88">
            <v>163.51</v>
          </cell>
          <cell r="D88">
            <v>158.08000000000001</v>
          </cell>
          <cell r="E88">
            <v>5.4299999999999784</v>
          </cell>
          <cell r="F88">
            <v>7.2</v>
          </cell>
          <cell r="G88" t="str">
            <v>M-2</v>
          </cell>
        </row>
        <row r="89">
          <cell r="B89">
            <v>82</v>
          </cell>
          <cell r="C89">
            <v>163.41</v>
          </cell>
          <cell r="D89">
            <v>157.91</v>
          </cell>
          <cell r="E89">
            <v>5.5</v>
          </cell>
          <cell r="F89">
            <v>7.2</v>
          </cell>
          <cell r="G89" t="str">
            <v>M-2</v>
          </cell>
        </row>
        <row r="90">
          <cell r="B90">
            <v>83</v>
          </cell>
          <cell r="C90">
            <v>163.32</v>
          </cell>
          <cell r="D90">
            <v>157.74</v>
          </cell>
          <cell r="E90">
            <v>5.5799999999999841</v>
          </cell>
          <cell r="F90">
            <v>7.2</v>
          </cell>
          <cell r="G90" t="str">
            <v>M-2</v>
          </cell>
        </row>
        <row r="91">
          <cell r="B91">
            <v>84</v>
          </cell>
          <cell r="C91">
            <v>163.22</v>
          </cell>
          <cell r="D91">
            <v>157.58000000000001</v>
          </cell>
          <cell r="E91">
            <v>5.6399999999999864</v>
          </cell>
          <cell r="F91">
            <v>7.2</v>
          </cell>
          <cell r="G91" t="str">
            <v>M-2</v>
          </cell>
        </row>
        <row r="92">
          <cell r="B92">
            <v>85</v>
          </cell>
          <cell r="C92">
            <v>163.12</v>
          </cell>
          <cell r="D92">
            <v>157.38999999999999</v>
          </cell>
          <cell r="E92">
            <v>5.7300000000000182</v>
          </cell>
          <cell r="F92">
            <v>7.2</v>
          </cell>
          <cell r="G92" t="str">
            <v>M-2</v>
          </cell>
        </row>
        <row r="93">
          <cell r="B93">
            <v>86</v>
          </cell>
          <cell r="C93">
            <v>163.02000000000001</v>
          </cell>
          <cell r="D93">
            <v>157.21</v>
          </cell>
          <cell r="E93">
            <v>5.8100000000000023</v>
          </cell>
          <cell r="F93">
            <v>7.2</v>
          </cell>
          <cell r="G93" t="str">
            <v>M-2</v>
          </cell>
        </row>
        <row r="94">
          <cell r="B94">
            <v>87</v>
          </cell>
          <cell r="C94">
            <v>162.93</v>
          </cell>
          <cell r="D94">
            <v>157.01</v>
          </cell>
          <cell r="E94">
            <v>5.9200000000000159</v>
          </cell>
          <cell r="F94">
            <v>7.2</v>
          </cell>
          <cell r="G94" t="str">
            <v>M-1</v>
          </cell>
        </row>
        <row r="95">
          <cell r="B95">
            <v>88</v>
          </cell>
          <cell r="C95">
            <v>162.83000000000001</v>
          </cell>
          <cell r="D95">
            <v>156.83000000000001</v>
          </cell>
          <cell r="E95">
            <v>6</v>
          </cell>
          <cell r="F95">
            <v>7.2</v>
          </cell>
          <cell r="G95" t="str">
            <v>M-1</v>
          </cell>
        </row>
        <row r="96">
          <cell r="B96">
            <v>89</v>
          </cell>
          <cell r="C96">
            <v>162.72999999999999</v>
          </cell>
          <cell r="D96">
            <v>156.65</v>
          </cell>
          <cell r="E96">
            <v>6.0799999999999841</v>
          </cell>
          <cell r="F96">
            <v>7.2</v>
          </cell>
          <cell r="G96" t="str">
            <v>M-1</v>
          </cell>
        </row>
        <row r="97">
          <cell r="B97">
            <v>90</v>
          </cell>
          <cell r="C97">
            <v>162.63999999999999</v>
          </cell>
          <cell r="D97">
            <v>156.55000000000001</v>
          </cell>
          <cell r="E97">
            <v>6.089999999999975</v>
          </cell>
          <cell r="F97">
            <v>7.2</v>
          </cell>
          <cell r="G97" t="str">
            <v>M-1</v>
          </cell>
        </row>
        <row r="98">
          <cell r="B98">
            <v>91</v>
          </cell>
          <cell r="C98">
            <v>162.54</v>
          </cell>
          <cell r="D98">
            <v>156.46</v>
          </cell>
          <cell r="E98">
            <v>6.0799999999999841</v>
          </cell>
          <cell r="F98">
            <v>7.2</v>
          </cell>
          <cell r="G98" t="str">
            <v>M-1</v>
          </cell>
        </row>
        <row r="99">
          <cell r="B99">
            <v>92</v>
          </cell>
          <cell r="C99">
            <v>162.44999999999999</v>
          </cell>
          <cell r="D99">
            <v>156.43</v>
          </cell>
          <cell r="E99">
            <v>6.0199999999999818</v>
          </cell>
          <cell r="F99">
            <v>7.2</v>
          </cell>
          <cell r="G99" t="str">
            <v>M-1</v>
          </cell>
        </row>
        <row r="100">
          <cell r="B100">
            <v>93</v>
          </cell>
          <cell r="C100">
            <v>162.34</v>
          </cell>
          <cell r="D100">
            <v>156.43</v>
          </cell>
          <cell r="E100">
            <v>5.9099999999999966</v>
          </cell>
          <cell r="F100">
            <v>7.2</v>
          </cell>
          <cell r="G100" t="str">
            <v>M-1</v>
          </cell>
        </row>
        <row r="101">
          <cell r="B101">
            <v>94</v>
          </cell>
          <cell r="C101">
            <v>162.25</v>
          </cell>
          <cell r="D101">
            <v>156.5</v>
          </cell>
          <cell r="E101">
            <v>5.75</v>
          </cell>
          <cell r="F101">
            <v>7.2</v>
          </cell>
          <cell r="G101" t="str">
            <v>M-2</v>
          </cell>
        </row>
        <row r="102">
          <cell r="B102">
            <v>95</v>
          </cell>
          <cell r="C102">
            <v>162.15</v>
          </cell>
          <cell r="D102">
            <v>156.68</v>
          </cell>
          <cell r="E102">
            <v>5.4699999999999989</v>
          </cell>
          <cell r="F102">
            <v>7.2</v>
          </cell>
          <cell r="G102" t="str">
            <v>M-2</v>
          </cell>
        </row>
        <row r="103">
          <cell r="B103">
            <v>96</v>
          </cell>
          <cell r="C103">
            <v>162.04</v>
          </cell>
          <cell r="D103">
            <v>156.97</v>
          </cell>
          <cell r="E103">
            <v>5.0699999999999932</v>
          </cell>
          <cell r="F103">
            <v>7.2</v>
          </cell>
          <cell r="G103" t="str">
            <v>M-3</v>
          </cell>
        </row>
        <row r="104">
          <cell r="B104">
            <v>97</v>
          </cell>
          <cell r="C104">
            <v>161.94</v>
          </cell>
          <cell r="D104">
            <v>157.34</v>
          </cell>
          <cell r="E104">
            <v>4.5999999999999943</v>
          </cell>
          <cell r="F104">
            <v>7.2</v>
          </cell>
          <cell r="G104" t="str">
            <v>M-4</v>
          </cell>
        </row>
        <row r="105">
          <cell r="B105">
            <v>98</v>
          </cell>
          <cell r="C105">
            <v>161.84</v>
          </cell>
          <cell r="D105">
            <v>157.77000000000001</v>
          </cell>
          <cell r="E105">
            <v>4.0699999999999932</v>
          </cell>
          <cell r="F105">
            <v>7.2</v>
          </cell>
          <cell r="G105" t="str">
            <v>M-5</v>
          </cell>
        </row>
        <row r="106">
          <cell r="B106">
            <v>99</v>
          </cell>
          <cell r="C106">
            <v>161.74</v>
          </cell>
          <cell r="D106">
            <v>158.19</v>
          </cell>
          <cell r="E106">
            <v>3.5500000000000114</v>
          </cell>
          <cell r="F106">
            <v>7.2</v>
          </cell>
          <cell r="G106" t="str">
            <v>M-6</v>
          </cell>
        </row>
        <row r="107">
          <cell r="B107">
            <v>100</v>
          </cell>
          <cell r="C107">
            <v>161.63</v>
          </cell>
          <cell r="D107">
            <v>158.6</v>
          </cell>
          <cell r="E107">
            <v>3.0300000000000011</v>
          </cell>
          <cell r="F107">
            <v>7.2</v>
          </cell>
          <cell r="G107" t="str">
            <v>M-7</v>
          </cell>
        </row>
        <row r="108">
          <cell r="B108">
            <v>101</v>
          </cell>
          <cell r="C108">
            <v>161.53</v>
          </cell>
          <cell r="D108">
            <v>159</v>
          </cell>
          <cell r="E108">
            <v>2.5300000000000011</v>
          </cell>
          <cell r="F108">
            <v>7.2</v>
          </cell>
          <cell r="G108" t="str">
            <v>M-8</v>
          </cell>
        </row>
        <row r="109">
          <cell r="B109">
            <v>102</v>
          </cell>
          <cell r="C109">
            <v>161.41999999999999</v>
          </cell>
          <cell r="D109">
            <v>159.36000000000001</v>
          </cell>
          <cell r="E109">
            <v>2.0599999999999739</v>
          </cell>
          <cell r="F109">
            <v>7.2</v>
          </cell>
          <cell r="G109" t="str">
            <v>M-9</v>
          </cell>
        </row>
        <row r="110">
          <cell r="B110">
            <v>103</v>
          </cell>
          <cell r="C110">
            <v>161.32</v>
          </cell>
          <cell r="D110">
            <v>159.63</v>
          </cell>
          <cell r="E110">
            <v>1.6899999999999977</v>
          </cell>
          <cell r="F110">
            <v>6.24</v>
          </cell>
          <cell r="G110" t="str">
            <v>M-9</v>
          </cell>
        </row>
        <row r="111">
          <cell r="B111">
            <v>104</v>
          </cell>
          <cell r="C111">
            <v>160.87</v>
          </cell>
          <cell r="D111">
            <v>159.69999999999999</v>
          </cell>
          <cell r="E111">
            <v>1.1700000000000159</v>
          </cell>
          <cell r="F111">
            <v>7.2</v>
          </cell>
          <cell r="G111" t="str">
            <v>M-10</v>
          </cell>
        </row>
        <row r="112">
          <cell r="B112">
            <v>105</v>
          </cell>
          <cell r="C112">
            <v>161</v>
          </cell>
          <cell r="D112">
            <v>159.87</v>
          </cell>
          <cell r="E112">
            <v>1.1299999999999955</v>
          </cell>
          <cell r="F112">
            <v>7.2</v>
          </cell>
          <cell r="G112" t="str">
            <v>M-10</v>
          </cell>
        </row>
        <row r="113">
          <cell r="B113">
            <v>106</v>
          </cell>
          <cell r="C113">
            <v>161.06</v>
          </cell>
          <cell r="D113">
            <v>160</v>
          </cell>
          <cell r="E113">
            <v>1.0600000000000023</v>
          </cell>
          <cell r="F113">
            <v>7.2</v>
          </cell>
          <cell r="G113" t="str">
            <v>M-10</v>
          </cell>
        </row>
        <row r="114">
          <cell r="B114">
            <v>107</v>
          </cell>
          <cell r="C114">
            <v>161.06</v>
          </cell>
          <cell r="D114">
            <v>156.38999999999999</v>
          </cell>
          <cell r="E114">
            <v>4.6700000000000159</v>
          </cell>
          <cell r="F114">
            <v>7.2</v>
          </cell>
          <cell r="G114" t="str">
            <v>M-4</v>
          </cell>
        </row>
        <row r="115">
          <cell r="B115">
            <v>108</v>
          </cell>
          <cell r="C115">
            <v>161.01</v>
          </cell>
          <cell r="D115">
            <v>156.57</v>
          </cell>
          <cell r="E115">
            <v>4.4399999999999977</v>
          </cell>
          <cell r="F115">
            <v>7.2</v>
          </cell>
          <cell r="G115" t="str">
            <v>M-4</v>
          </cell>
        </row>
        <row r="116">
          <cell r="B116">
            <v>109</v>
          </cell>
          <cell r="C116">
            <v>160.87</v>
          </cell>
          <cell r="D116">
            <v>156.80000000000001</v>
          </cell>
          <cell r="E116">
            <v>4.0699999999999932</v>
          </cell>
          <cell r="F116">
            <v>7.2</v>
          </cell>
          <cell r="G116" t="str">
            <v>M-5</v>
          </cell>
        </row>
        <row r="117">
          <cell r="B117">
            <v>110</v>
          </cell>
          <cell r="C117">
            <v>160.77000000000001</v>
          </cell>
          <cell r="D117">
            <v>157.06</v>
          </cell>
          <cell r="E117">
            <v>3.710000000000008</v>
          </cell>
          <cell r="F117">
            <v>7.2</v>
          </cell>
          <cell r="G117" t="str">
            <v>M-6</v>
          </cell>
        </row>
        <row r="118">
          <cell r="B118">
            <v>111</v>
          </cell>
          <cell r="C118">
            <v>160.68</v>
          </cell>
          <cell r="D118">
            <v>157.38999999999999</v>
          </cell>
          <cell r="E118">
            <v>3.2900000000000205</v>
          </cell>
          <cell r="F118">
            <v>7.2</v>
          </cell>
          <cell r="G118" t="str">
            <v>M-7</v>
          </cell>
        </row>
        <row r="119">
          <cell r="B119">
            <v>112</v>
          </cell>
          <cell r="C119">
            <v>160.58000000000001</v>
          </cell>
          <cell r="D119">
            <v>157.72</v>
          </cell>
          <cell r="E119">
            <v>2.8600000000000136</v>
          </cell>
          <cell r="F119">
            <v>7.2</v>
          </cell>
          <cell r="G119" t="str">
            <v>M-7</v>
          </cell>
        </row>
        <row r="120">
          <cell r="B120">
            <v>113</v>
          </cell>
          <cell r="C120">
            <v>160.47</v>
          </cell>
          <cell r="D120">
            <v>158.05000000000001</v>
          </cell>
          <cell r="E120">
            <v>2.4199999999999875</v>
          </cell>
          <cell r="F120">
            <v>7.2</v>
          </cell>
          <cell r="G120" t="str">
            <v>M-8</v>
          </cell>
        </row>
        <row r="121">
          <cell r="B121">
            <v>114</v>
          </cell>
          <cell r="C121">
            <v>160.37</v>
          </cell>
          <cell r="D121">
            <v>159.27000000000001</v>
          </cell>
          <cell r="E121">
            <v>1.0999999999999943</v>
          </cell>
          <cell r="F121">
            <v>7.2</v>
          </cell>
          <cell r="G121" t="str">
            <v>M-10</v>
          </cell>
        </row>
        <row r="122">
          <cell r="B122">
            <v>115</v>
          </cell>
          <cell r="C122">
            <v>160.28</v>
          </cell>
          <cell r="D122">
            <v>159.16999999999999</v>
          </cell>
          <cell r="E122">
            <v>1.1100000000000136</v>
          </cell>
          <cell r="F122">
            <v>7.43</v>
          </cell>
          <cell r="G122" t="str">
            <v>M-10</v>
          </cell>
        </row>
        <row r="123">
          <cell r="B123">
            <v>116</v>
          </cell>
          <cell r="C123">
            <v>159.66</v>
          </cell>
          <cell r="D123">
            <v>158.57</v>
          </cell>
          <cell r="E123">
            <v>1.0900000000000034</v>
          </cell>
          <cell r="F123">
            <v>7.13</v>
          </cell>
          <cell r="G123" t="str">
            <v>M-10</v>
          </cell>
        </row>
        <row r="124">
          <cell r="B124">
            <v>117</v>
          </cell>
          <cell r="C124">
            <v>159.57</v>
          </cell>
          <cell r="D124">
            <v>158.46</v>
          </cell>
          <cell r="E124">
            <v>1.1099999999999852</v>
          </cell>
          <cell r="F124">
            <v>7.2</v>
          </cell>
          <cell r="G124" t="str">
            <v>M-10</v>
          </cell>
        </row>
        <row r="125">
          <cell r="B125">
            <v>118</v>
          </cell>
          <cell r="C125">
            <v>159.47999999999999</v>
          </cell>
          <cell r="D125">
            <v>157.52000000000001</v>
          </cell>
          <cell r="E125">
            <v>1.9599999999999795</v>
          </cell>
          <cell r="F125">
            <v>7.2</v>
          </cell>
          <cell r="G125" t="str">
            <v>M-9</v>
          </cell>
        </row>
        <row r="126">
          <cell r="B126">
            <v>119</v>
          </cell>
          <cell r="C126">
            <v>159.35</v>
          </cell>
          <cell r="D126">
            <v>157.13999999999999</v>
          </cell>
          <cell r="E126">
            <v>2.210000000000008</v>
          </cell>
          <cell r="F126">
            <v>7.2</v>
          </cell>
          <cell r="G126" t="str">
            <v>M-9</v>
          </cell>
        </row>
        <row r="127">
          <cell r="B127">
            <v>120</v>
          </cell>
          <cell r="C127">
            <v>159.22999999999999</v>
          </cell>
          <cell r="D127">
            <v>156.68</v>
          </cell>
          <cell r="E127">
            <v>2.5499999999999829</v>
          </cell>
          <cell r="F127">
            <v>7.2</v>
          </cell>
          <cell r="G127" t="str">
            <v>M-8</v>
          </cell>
        </row>
        <row r="128">
          <cell r="B128">
            <v>121</v>
          </cell>
          <cell r="C128">
            <v>159.1</v>
          </cell>
          <cell r="D128">
            <v>156.22</v>
          </cell>
          <cell r="E128">
            <v>2.8799999999999955</v>
          </cell>
          <cell r="F128">
            <v>7.2</v>
          </cell>
          <cell r="G128" t="str">
            <v>M-7</v>
          </cell>
        </row>
        <row r="129">
          <cell r="B129">
            <v>122</v>
          </cell>
          <cell r="C129">
            <v>158.97</v>
          </cell>
          <cell r="D129">
            <v>155.84</v>
          </cell>
          <cell r="E129">
            <v>3.1299999999999955</v>
          </cell>
          <cell r="F129">
            <v>7.2</v>
          </cell>
          <cell r="G129" t="str">
            <v>M-7</v>
          </cell>
        </row>
        <row r="130">
          <cell r="B130">
            <v>123</v>
          </cell>
          <cell r="C130">
            <v>158.85</v>
          </cell>
          <cell r="D130">
            <v>155.49</v>
          </cell>
          <cell r="E130">
            <v>3.3599999999999852</v>
          </cell>
          <cell r="F130">
            <v>7.2</v>
          </cell>
          <cell r="G130" t="str">
            <v>M-6</v>
          </cell>
        </row>
        <row r="131">
          <cell r="B131">
            <v>124</v>
          </cell>
          <cell r="C131">
            <v>158.72</v>
          </cell>
          <cell r="D131">
            <v>157.6</v>
          </cell>
          <cell r="E131">
            <v>1.1200000000000045</v>
          </cell>
          <cell r="F131">
            <v>7.2</v>
          </cell>
          <cell r="G131" t="str">
            <v>M-10</v>
          </cell>
        </row>
        <row r="132">
          <cell r="B132">
            <v>125</v>
          </cell>
          <cell r="C132">
            <v>158.6</v>
          </cell>
          <cell r="D132">
            <v>157.47</v>
          </cell>
          <cell r="E132">
            <v>1.1299999999999955</v>
          </cell>
          <cell r="F132">
            <v>7.2</v>
          </cell>
          <cell r="G132" t="str">
            <v>M-10</v>
          </cell>
        </row>
        <row r="133">
          <cell r="B133">
            <v>126</v>
          </cell>
          <cell r="C133">
            <v>158.47</v>
          </cell>
          <cell r="D133">
            <v>157.35</v>
          </cell>
          <cell r="E133">
            <v>1.1200000000000045</v>
          </cell>
          <cell r="F133">
            <v>7.2</v>
          </cell>
          <cell r="G133" t="str">
            <v>M-10</v>
          </cell>
        </row>
        <row r="134">
          <cell r="B134">
            <v>127</v>
          </cell>
          <cell r="C134">
            <v>158.35</v>
          </cell>
          <cell r="D134">
            <v>157.22</v>
          </cell>
          <cell r="E134">
            <v>1.1299999999999955</v>
          </cell>
          <cell r="F134">
            <v>7.2</v>
          </cell>
          <cell r="G134" t="str">
            <v>M-10</v>
          </cell>
        </row>
        <row r="135">
          <cell r="B135">
            <v>128</v>
          </cell>
          <cell r="C135">
            <v>158.22</v>
          </cell>
          <cell r="D135">
            <v>157.09</v>
          </cell>
          <cell r="E135">
            <v>1.1299999999999955</v>
          </cell>
          <cell r="F135">
            <v>7.2</v>
          </cell>
          <cell r="G135" t="str">
            <v>M-10</v>
          </cell>
        </row>
        <row r="136">
          <cell r="B136">
            <v>129</v>
          </cell>
          <cell r="C136">
            <v>158.09</v>
          </cell>
          <cell r="D136">
            <v>156.97</v>
          </cell>
          <cell r="E136">
            <v>1.1200000000000045</v>
          </cell>
          <cell r="F136">
            <v>7.2</v>
          </cell>
          <cell r="G136" t="str">
            <v>M-10</v>
          </cell>
        </row>
        <row r="137">
          <cell r="B137">
            <v>130</v>
          </cell>
          <cell r="C137">
            <v>157.97</v>
          </cell>
          <cell r="D137">
            <v>156.84</v>
          </cell>
          <cell r="E137">
            <v>1.1299999999999955</v>
          </cell>
          <cell r="F137">
            <v>7.2</v>
          </cell>
          <cell r="G137" t="str">
            <v>M-10</v>
          </cell>
        </row>
        <row r="138">
          <cell r="B138">
            <v>131</v>
          </cell>
          <cell r="C138">
            <v>157.84</v>
          </cell>
          <cell r="D138">
            <v>156.72</v>
          </cell>
          <cell r="E138">
            <v>1.1200000000000045</v>
          </cell>
          <cell r="F138">
            <v>7.2</v>
          </cell>
          <cell r="G138" t="str">
            <v>M-10</v>
          </cell>
        </row>
        <row r="139">
          <cell r="B139">
            <v>132</v>
          </cell>
          <cell r="C139">
            <v>157.72</v>
          </cell>
          <cell r="D139">
            <v>156.59</v>
          </cell>
          <cell r="E139">
            <v>1.1299999999999955</v>
          </cell>
          <cell r="F139">
            <v>7.2</v>
          </cell>
          <cell r="G139" t="str">
            <v>M-10</v>
          </cell>
        </row>
        <row r="140">
          <cell r="B140">
            <v>133</v>
          </cell>
          <cell r="C140">
            <v>157.59</v>
          </cell>
          <cell r="D140">
            <v>156.46</v>
          </cell>
          <cell r="E140">
            <v>1.1299999999999955</v>
          </cell>
          <cell r="F140">
            <v>7.2</v>
          </cell>
          <cell r="G140" t="str">
            <v>M-10</v>
          </cell>
        </row>
        <row r="141">
          <cell r="B141">
            <v>134</v>
          </cell>
          <cell r="C141">
            <v>157.46</v>
          </cell>
          <cell r="D141">
            <v>156.34</v>
          </cell>
          <cell r="E141">
            <v>1.1200000000000045</v>
          </cell>
          <cell r="F141">
            <v>7.2</v>
          </cell>
          <cell r="G141" t="str">
            <v>M-10</v>
          </cell>
        </row>
        <row r="143">
          <cell r="B143">
            <v>135</v>
          </cell>
          <cell r="C143">
            <v>157.24</v>
          </cell>
          <cell r="D143">
            <v>156.13</v>
          </cell>
          <cell r="E143">
            <v>1.1100000000000136</v>
          </cell>
          <cell r="F143">
            <v>6.04</v>
          </cell>
          <cell r="G143" t="str">
            <v>M-10</v>
          </cell>
        </row>
        <row r="144">
          <cell r="B144">
            <v>136</v>
          </cell>
          <cell r="C144">
            <v>157.13</v>
          </cell>
          <cell r="D144">
            <v>156.01</v>
          </cell>
          <cell r="E144">
            <v>1.1200000000000001</v>
          </cell>
          <cell r="F144">
            <v>7.2</v>
          </cell>
          <cell r="G144" t="str">
            <v>M-10</v>
          </cell>
        </row>
        <row r="145">
          <cell r="B145">
            <v>137</v>
          </cell>
          <cell r="C145">
            <v>157.01</v>
          </cell>
          <cell r="D145">
            <v>155.88</v>
          </cell>
          <cell r="E145">
            <v>1.1299999999999999</v>
          </cell>
          <cell r="F145">
            <v>7.2</v>
          </cell>
          <cell r="G145" t="str">
            <v>M-10</v>
          </cell>
        </row>
        <row r="146">
          <cell r="B146">
            <v>138</v>
          </cell>
          <cell r="C146">
            <v>156.88</v>
          </cell>
          <cell r="D146">
            <v>155.76</v>
          </cell>
          <cell r="E146">
            <v>1.1200000000000001</v>
          </cell>
          <cell r="F146">
            <v>7.2</v>
          </cell>
          <cell r="G146" t="str">
            <v>M-10</v>
          </cell>
        </row>
        <row r="147">
          <cell r="B147">
            <v>139</v>
          </cell>
          <cell r="C147">
            <v>156.76</v>
          </cell>
          <cell r="D147">
            <v>155.63</v>
          </cell>
          <cell r="E147">
            <v>1.1299999999999999</v>
          </cell>
          <cell r="F147">
            <v>7.2</v>
          </cell>
          <cell r="G147" t="str">
            <v>M-10</v>
          </cell>
        </row>
        <row r="148">
          <cell r="B148">
            <v>140</v>
          </cell>
          <cell r="C148">
            <v>156.63</v>
          </cell>
          <cell r="D148">
            <v>151.68</v>
          </cell>
          <cell r="E148">
            <v>4.9499999999999886</v>
          </cell>
          <cell r="F148">
            <v>7.2</v>
          </cell>
          <cell r="G148" t="str">
            <v>M-3</v>
          </cell>
        </row>
        <row r="149">
          <cell r="B149">
            <v>141</v>
          </cell>
          <cell r="C149">
            <v>156.5</v>
          </cell>
          <cell r="D149">
            <v>151.55000000000001</v>
          </cell>
          <cell r="E149">
            <v>4.9499999999999886</v>
          </cell>
          <cell r="F149">
            <v>7.2</v>
          </cell>
          <cell r="G149" t="str">
            <v>M-3</v>
          </cell>
        </row>
        <row r="150">
          <cell r="B150">
            <v>142</v>
          </cell>
          <cell r="C150">
            <v>156.38</v>
          </cell>
          <cell r="D150">
            <v>151.41</v>
          </cell>
          <cell r="E150">
            <v>4.97</v>
          </cell>
          <cell r="F150">
            <v>7.2</v>
          </cell>
          <cell r="G150" t="str">
            <v>M-3</v>
          </cell>
        </row>
        <row r="151">
          <cell r="B151">
            <v>143</v>
          </cell>
          <cell r="C151">
            <v>156.25</v>
          </cell>
          <cell r="D151">
            <v>151.27000000000001</v>
          </cell>
          <cell r="E151">
            <v>4.9799999999999898</v>
          </cell>
          <cell r="F151">
            <v>7.2</v>
          </cell>
          <cell r="G151" t="str">
            <v>M-3</v>
          </cell>
        </row>
        <row r="152">
          <cell r="B152">
            <v>144</v>
          </cell>
          <cell r="C152">
            <v>156.13</v>
          </cell>
          <cell r="D152">
            <v>151.27000000000001</v>
          </cell>
          <cell r="E152">
            <v>4.8599999999999852</v>
          </cell>
          <cell r="F152">
            <v>7.2</v>
          </cell>
          <cell r="G152" t="str">
            <v>M-3</v>
          </cell>
        </row>
        <row r="153">
          <cell r="B153">
            <v>145</v>
          </cell>
          <cell r="C153">
            <v>156</v>
          </cell>
          <cell r="D153">
            <v>151.34</v>
          </cell>
          <cell r="E153">
            <v>4.66</v>
          </cell>
          <cell r="F153">
            <v>7.2</v>
          </cell>
          <cell r="G153" t="str">
            <v>M-4</v>
          </cell>
        </row>
        <row r="154">
          <cell r="B154">
            <v>146</v>
          </cell>
          <cell r="C154">
            <v>155.88</v>
          </cell>
          <cell r="D154">
            <v>151.49</v>
          </cell>
          <cell r="E154">
            <v>4.3899999999999864</v>
          </cell>
          <cell r="F154">
            <v>7.2</v>
          </cell>
          <cell r="G154" t="str">
            <v>M-4</v>
          </cell>
        </row>
        <row r="155">
          <cell r="B155">
            <v>147</v>
          </cell>
          <cell r="C155">
            <v>155.75</v>
          </cell>
          <cell r="D155">
            <v>151.72999999999999</v>
          </cell>
          <cell r="E155">
            <v>4.0200000000000102</v>
          </cell>
          <cell r="F155">
            <v>7.2</v>
          </cell>
          <cell r="G155" t="str">
            <v>M-5</v>
          </cell>
        </row>
        <row r="156">
          <cell r="B156">
            <v>148</v>
          </cell>
          <cell r="C156">
            <v>155.63</v>
          </cell>
          <cell r="D156">
            <v>152.05000000000001</v>
          </cell>
          <cell r="E156">
            <v>3.5799999999999841</v>
          </cell>
          <cell r="F156">
            <v>7.2</v>
          </cell>
          <cell r="G156" t="str">
            <v>M-6</v>
          </cell>
        </row>
        <row r="157">
          <cell r="B157">
            <v>149</v>
          </cell>
          <cell r="C157">
            <v>155.5</v>
          </cell>
          <cell r="D157">
            <v>152.4</v>
          </cell>
          <cell r="E157">
            <v>3.0999999999999943</v>
          </cell>
          <cell r="F157">
            <v>7.2</v>
          </cell>
          <cell r="G157" t="str">
            <v>M-7</v>
          </cell>
        </row>
        <row r="158">
          <cell r="B158">
            <v>150</v>
          </cell>
          <cell r="C158">
            <v>155.38</v>
          </cell>
          <cell r="D158">
            <v>152.75</v>
          </cell>
          <cell r="E158">
            <v>2.63</v>
          </cell>
          <cell r="F158">
            <v>7.2</v>
          </cell>
          <cell r="G158" t="str">
            <v>M-8</v>
          </cell>
        </row>
        <row r="159">
          <cell r="B159">
            <v>151</v>
          </cell>
          <cell r="C159">
            <v>155.26</v>
          </cell>
          <cell r="D159">
            <v>153.09</v>
          </cell>
          <cell r="E159">
            <v>2.1699999999999875</v>
          </cell>
          <cell r="F159">
            <v>7.2</v>
          </cell>
          <cell r="G159" t="str">
            <v>M-9</v>
          </cell>
        </row>
        <row r="160">
          <cell r="B160">
            <v>152</v>
          </cell>
          <cell r="C160">
            <v>155.13</v>
          </cell>
          <cell r="D160">
            <v>153.37</v>
          </cell>
          <cell r="E160">
            <v>1.7599999999999909</v>
          </cell>
          <cell r="F160">
            <v>7.2</v>
          </cell>
          <cell r="G160" t="str">
            <v>M-9</v>
          </cell>
        </row>
        <row r="161">
          <cell r="B161">
            <v>153</v>
          </cell>
          <cell r="C161">
            <v>155.01</v>
          </cell>
          <cell r="D161">
            <v>153.57</v>
          </cell>
          <cell r="E161">
            <v>1.44</v>
          </cell>
          <cell r="F161">
            <v>7.2</v>
          </cell>
          <cell r="G161" t="str">
            <v>M-9</v>
          </cell>
        </row>
        <row r="162">
          <cell r="B162">
            <v>154</v>
          </cell>
          <cell r="C162">
            <v>154.9</v>
          </cell>
          <cell r="D162">
            <v>153.68</v>
          </cell>
          <cell r="E162">
            <v>1.22</v>
          </cell>
          <cell r="F162">
            <v>7.2</v>
          </cell>
          <cell r="G162" t="str">
            <v>M-10</v>
          </cell>
        </row>
        <row r="163">
          <cell r="B163">
            <v>155</v>
          </cell>
          <cell r="C163">
            <v>154.76</v>
          </cell>
          <cell r="D163">
            <v>153.63</v>
          </cell>
          <cell r="E163">
            <v>1.1299999999999999</v>
          </cell>
          <cell r="F163">
            <v>7.2</v>
          </cell>
          <cell r="G163" t="str">
            <v>M-10</v>
          </cell>
        </row>
        <row r="164">
          <cell r="C164">
            <v>154.76</v>
          </cell>
        </row>
        <row r="165">
          <cell r="B165">
            <v>156</v>
          </cell>
          <cell r="C165">
            <v>152.28</v>
          </cell>
          <cell r="D165">
            <v>151.06</v>
          </cell>
          <cell r="E165">
            <v>1.2199999999999989</v>
          </cell>
          <cell r="F165">
            <v>6.6</v>
          </cell>
          <cell r="G165" t="str">
            <v>M-10</v>
          </cell>
        </row>
        <row r="166">
          <cell r="B166">
            <v>157</v>
          </cell>
          <cell r="C166">
            <v>152.36000000000001</v>
          </cell>
          <cell r="D166">
            <v>150.88999999999999</v>
          </cell>
          <cell r="E166">
            <v>1.4700000000000273</v>
          </cell>
          <cell r="F166">
            <v>7.2</v>
          </cell>
          <cell r="G166" t="str">
            <v>M-9</v>
          </cell>
        </row>
        <row r="167">
          <cell r="B167">
            <v>158</v>
          </cell>
          <cell r="C167">
            <v>152.53</v>
          </cell>
          <cell r="D167">
            <v>150.71</v>
          </cell>
          <cell r="E167">
            <v>1.8199999999999932</v>
          </cell>
          <cell r="F167">
            <v>7.2</v>
          </cell>
          <cell r="G167" t="str">
            <v>M-9</v>
          </cell>
        </row>
        <row r="168">
          <cell r="B168">
            <v>159</v>
          </cell>
          <cell r="C168">
            <v>152.79</v>
          </cell>
          <cell r="D168">
            <v>150.52000000000001</v>
          </cell>
          <cell r="E168">
            <v>2.2699999999999818</v>
          </cell>
          <cell r="F168">
            <v>7.2</v>
          </cell>
          <cell r="G168" t="str">
            <v>M-9</v>
          </cell>
        </row>
        <row r="169">
          <cell r="B169">
            <v>160</v>
          </cell>
          <cell r="C169">
            <v>153.11000000000001</v>
          </cell>
          <cell r="D169">
            <v>150.32</v>
          </cell>
          <cell r="E169">
            <v>2.7900000000000205</v>
          </cell>
          <cell r="F169">
            <v>7.2</v>
          </cell>
          <cell r="G169" t="str">
            <v>M-8</v>
          </cell>
        </row>
        <row r="170">
          <cell r="B170">
            <v>161</v>
          </cell>
          <cell r="C170">
            <v>153.46</v>
          </cell>
          <cell r="D170">
            <v>150.12</v>
          </cell>
          <cell r="E170">
            <v>3.3400000000000034</v>
          </cell>
          <cell r="F170">
            <v>7.2</v>
          </cell>
          <cell r="G170" t="str">
            <v>M-7</v>
          </cell>
        </row>
        <row r="171">
          <cell r="B171">
            <v>162</v>
          </cell>
          <cell r="C171">
            <v>153.81</v>
          </cell>
          <cell r="D171">
            <v>149.91999999999999</v>
          </cell>
          <cell r="E171">
            <v>3.8900000000000148</v>
          </cell>
          <cell r="F171">
            <v>7.2</v>
          </cell>
          <cell r="G171" t="str">
            <v>M-5</v>
          </cell>
        </row>
        <row r="172">
          <cell r="B172">
            <v>163</v>
          </cell>
          <cell r="C172">
            <v>154.13999999999999</v>
          </cell>
          <cell r="D172">
            <v>149.71</v>
          </cell>
          <cell r="E172">
            <v>4.4299999999999784</v>
          </cell>
          <cell r="F172">
            <v>7.2</v>
          </cell>
          <cell r="G172" t="str">
            <v>M-4</v>
          </cell>
        </row>
        <row r="173">
          <cell r="B173">
            <v>164</v>
          </cell>
          <cell r="C173">
            <v>154.41999999999999</v>
          </cell>
          <cell r="D173">
            <v>149.51</v>
          </cell>
          <cell r="E173">
            <v>4.9099999999999966</v>
          </cell>
          <cell r="F173">
            <v>7.2</v>
          </cell>
          <cell r="G173" t="str">
            <v>M-3</v>
          </cell>
        </row>
        <row r="174">
          <cell r="B174">
            <v>165</v>
          </cell>
          <cell r="C174">
            <v>154.59</v>
          </cell>
          <cell r="D174">
            <v>149.31</v>
          </cell>
          <cell r="E174">
            <v>5.2800000000000011</v>
          </cell>
          <cell r="F174">
            <v>7.2</v>
          </cell>
          <cell r="G174" t="str">
            <v>M-3</v>
          </cell>
        </row>
        <row r="175">
          <cell r="B175">
            <v>166</v>
          </cell>
          <cell r="C175">
            <v>154.69</v>
          </cell>
          <cell r="D175">
            <v>149.11000000000001</v>
          </cell>
          <cell r="E175">
            <v>5.5799999999999841</v>
          </cell>
          <cell r="F175">
            <v>7.2</v>
          </cell>
          <cell r="G175" t="str">
            <v>M-2</v>
          </cell>
        </row>
        <row r="176">
          <cell r="B176">
            <v>167</v>
          </cell>
          <cell r="C176">
            <v>154.69</v>
          </cell>
          <cell r="D176">
            <v>148.91</v>
          </cell>
          <cell r="E176">
            <v>5.7800000000000011</v>
          </cell>
          <cell r="F176">
            <v>7.2</v>
          </cell>
          <cell r="G176" t="str">
            <v>M-2</v>
          </cell>
        </row>
        <row r="177">
          <cell r="B177">
            <v>168</v>
          </cell>
          <cell r="C177">
            <v>154.68</v>
          </cell>
          <cell r="D177">
            <v>148.71</v>
          </cell>
          <cell r="E177">
            <v>5.9699999999999989</v>
          </cell>
          <cell r="F177">
            <v>7.2</v>
          </cell>
          <cell r="G177" t="str">
            <v>M-1</v>
          </cell>
        </row>
        <row r="178">
          <cell r="B178">
            <v>169</v>
          </cell>
          <cell r="C178">
            <v>154.61000000000001</v>
          </cell>
          <cell r="D178">
            <v>148.51</v>
          </cell>
          <cell r="E178">
            <v>6.1000000000000227</v>
          </cell>
          <cell r="F178">
            <v>7.2</v>
          </cell>
          <cell r="G178" t="str">
            <v>M-1</v>
          </cell>
        </row>
        <row r="179">
          <cell r="B179">
            <v>170</v>
          </cell>
          <cell r="C179">
            <v>154.49</v>
          </cell>
          <cell r="D179">
            <v>148.30000000000001</v>
          </cell>
          <cell r="E179">
            <v>6.1899999999999977</v>
          </cell>
          <cell r="F179">
            <v>7.2</v>
          </cell>
          <cell r="G179" t="str">
            <v>M-1</v>
          </cell>
        </row>
        <row r="180">
          <cell r="B180">
            <v>171</v>
          </cell>
          <cell r="C180">
            <v>154.36000000000001</v>
          </cell>
          <cell r="D180">
            <v>148.1</v>
          </cell>
          <cell r="E180">
            <v>6.2600000000000193</v>
          </cell>
          <cell r="F180">
            <v>7.2</v>
          </cell>
          <cell r="G180" t="str">
            <v>M-1</v>
          </cell>
        </row>
        <row r="181">
          <cell r="B181">
            <v>172</v>
          </cell>
          <cell r="C181">
            <v>154.24</v>
          </cell>
          <cell r="D181">
            <v>147.9</v>
          </cell>
          <cell r="E181">
            <v>6.3400000000000034</v>
          </cell>
          <cell r="F181">
            <v>7.2</v>
          </cell>
          <cell r="G181" t="str">
            <v>M-1</v>
          </cell>
        </row>
        <row r="182">
          <cell r="B182">
            <v>173</v>
          </cell>
          <cell r="C182">
            <v>154.12</v>
          </cell>
          <cell r="D182">
            <v>147.69999999999999</v>
          </cell>
          <cell r="E182">
            <v>6.4200000000000159</v>
          </cell>
          <cell r="F182">
            <v>7.2</v>
          </cell>
          <cell r="G182" t="str">
            <v>M-1A</v>
          </cell>
        </row>
        <row r="183">
          <cell r="B183">
            <v>174</v>
          </cell>
          <cell r="C183">
            <v>153.99</v>
          </cell>
          <cell r="D183">
            <v>147.5</v>
          </cell>
          <cell r="E183">
            <v>6.4900000000000091</v>
          </cell>
          <cell r="F183">
            <v>7.2</v>
          </cell>
          <cell r="G183" t="str">
            <v>M-1A</v>
          </cell>
        </row>
        <row r="184">
          <cell r="B184">
            <v>175</v>
          </cell>
          <cell r="C184">
            <v>153.87</v>
          </cell>
          <cell r="D184">
            <v>147.32</v>
          </cell>
          <cell r="E184">
            <v>6.5500000000000114</v>
          </cell>
          <cell r="F184">
            <v>7.2</v>
          </cell>
          <cell r="G184" t="str">
            <v>M-1A</v>
          </cell>
        </row>
        <row r="185">
          <cell r="B185">
            <v>176</v>
          </cell>
          <cell r="C185">
            <v>153.74</v>
          </cell>
          <cell r="D185">
            <v>147.13999999999999</v>
          </cell>
          <cell r="E185">
            <v>6.6000000000000227</v>
          </cell>
          <cell r="F185">
            <v>7.2</v>
          </cell>
          <cell r="G185" t="str">
            <v>M-1A</v>
          </cell>
        </row>
        <row r="186">
          <cell r="B186">
            <v>177</v>
          </cell>
          <cell r="C186">
            <v>153.62</v>
          </cell>
          <cell r="D186">
            <v>146.99</v>
          </cell>
          <cell r="E186">
            <v>6.6299999999999955</v>
          </cell>
          <cell r="F186">
            <v>7.2</v>
          </cell>
          <cell r="G186" t="str">
            <v>M-1A</v>
          </cell>
        </row>
        <row r="187">
          <cell r="B187">
            <v>178</v>
          </cell>
          <cell r="C187">
            <v>153.49</v>
          </cell>
          <cell r="D187">
            <v>146.84</v>
          </cell>
          <cell r="E187">
            <v>6.6500000000000057</v>
          </cell>
          <cell r="F187">
            <v>7.2</v>
          </cell>
          <cell r="G187" t="str">
            <v>M-1A</v>
          </cell>
        </row>
        <row r="188">
          <cell r="B188">
            <v>179</v>
          </cell>
          <cell r="C188">
            <v>153.37</v>
          </cell>
          <cell r="D188">
            <v>146.72</v>
          </cell>
          <cell r="E188">
            <v>6.6500000000000057</v>
          </cell>
          <cell r="F188">
            <v>7.2</v>
          </cell>
          <cell r="G188" t="str">
            <v>M-1A</v>
          </cell>
        </row>
        <row r="189">
          <cell r="B189">
            <v>180</v>
          </cell>
          <cell r="C189">
            <v>153.25</v>
          </cell>
          <cell r="D189">
            <v>146.61000000000001</v>
          </cell>
          <cell r="E189">
            <v>6.6399999999999864</v>
          </cell>
          <cell r="F189">
            <v>7.2</v>
          </cell>
          <cell r="G189" t="str">
            <v>M-1A</v>
          </cell>
        </row>
        <row r="190">
          <cell r="B190">
            <v>181</v>
          </cell>
          <cell r="C190">
            <v>153.12</v>
          </cell>
          <cell r="D190">
            <v>146.51</v>
          </cell>
          <cell r="E190">
            <v>6.6100000000000136</v>
          </cell>
          <cell r="F190">
            <v>7.2</v>
          </cell>
          <cell r="G190" t="str">
            <v>M-1A</v>
          </cell>
        </row>
        <row r="191">
          <cell r="B191">
            <v>182</v>
          </cell>
          <cell r="C191">
            <v>153</v>
          </cell>
          <cell r="D191">
            <v>146.44</v>
          </cell>
          <cell r="E191">
            <v>6.5600000000000023</v>
          </cell>
          <cell r="F191">
            <v>7.2</v>
          </cell>
          <cell r="G191" t="str">
            <v>M-1A</v>
          </cell>
        </row>
        <row r="192">
          <cell r="B192">
            <v>183</v>
          </cell>
          <cell r="C192">
            <v>152.87</v>
          </cell>
          <cell r="D192">
            <v>146.37</v>
          </cell>
          <cell r="E192">
            <v>6.5</v>
          </cell>
          <cell r="F192">
            <v>7.2</v>
          </cell>
          <cell r="G192" t="str">
            <v>M-1A</v>
          </cell>
        </row>
        <row r="193">
          <cell r="B193">
            <v>184</v>
          </cell>
          <cell r="C193">
            <v>152.76</v>
          </cell>
          <cell r="D193">
            <v>146.32</v>
          </cell>
          <cell r="E193">
            <v>6.4399999999999977</v>
          </cell>
          <cell r="F193">
            <v>7.2</v>
          </cell>
          <cell r="G193" t="str">
            <v>M-1A</v>
          </cell>
        </row>
        <row r="194">
          <cell r="B194">
            <v>185</v>
          </cell>
          <cell r="C194">
            <v>152.62</v>
          </cell>
          <cell r="D194">
            <v>146.16</v>
          </cell>
          <cell r="E194">
            <v>6.460000000000008</v>
          </cell>
          <cell r="F194">
            <v>7.2</v>
          </cell>
          <cell r="G194" t="str">
            <v>M-1A</v>
          </cell>
        </row>
        <row r="195">
          <cell r="B195">
            <v>186</v>
          </cell>
          <cell r="C195">
            <v>152.54</v>
          </cell>
          <cell r="D195">
            <v>146.13</v>
          </cell>
          <cell r="E195">
            <v>6.4099999999999966</v>
          </cell>
          <cell r="F195">
            <v>7.2</v>
          </cell>
          <cell r="G195" t="str">
            <v>M-1A</v>
          </cell>
        </row>
        <row r="196">
          <cell r="B196">
            <v>187</v>
          </cell>
          <cell r="C196">
            <v>152.44</v>
          </cell>
          <cell r="D196">
            <v>146.1</v>
          </cell>
          <cell r="E196">
            <v>6.3400000000000034</v>
          </cell>
          <cell r="F196">
            <v>7.2</v>
          </cell>
          <cell r="G196" t="str">
            <v>M-1</v>
          </cell>
        </row>
        <row r="197">
          <cell r="B197">
            <v>188</v>
          </cell>
          <cell r="C197">
            <v>152.33000000000001</v>
          </cell>
          <cell r="D197">
            <v>146.07</v>
          </cell>
          <cell r="E197">
            <v>6.2600000000000193</v>
          </cell>
          <cell r="F197">
            <v>7.2</v>
          </cell>
          <cell r="G197" t="str">
            <v>M-1</v>
          </cell>
        </row>
        <row r="198">
          <cell r="B198">
            <v>189</v>
          </cell>
          <cell r="C198">
            <v>152.22</v>
          </cell>
          <cell r="D198">
            <v>146.04</v>
          </cell>
          <cell r="E198">
            <v>6.1800000000000068</v>
          </cell>
          <cell r="F198">
            <v>7.2</v>
          </cell>
          <cell r="G198" t="str">
            <v>M-1</v>
          </cell>
        </row>
        <row r="199">
          <cell r="B199">
            <v>190</v>
          </cell>
          <cell r="C199">
            <v>152.11000000000001</v>
          </cell>
          <cell r="D199">
            <v>146.01</v>
          </cell>
          <cell r="E199">
            <v>6.1000000000000227</v>
          </cell>
          <cell r="F199">
            <v>7.2</v>
          </cell>
          <cell r="G199" t="str">
            <v>M-1</v>
          </cell>
        </row>
        <row r="200">
          <cell r="B200">
            <v>191</v>
          </cell>
          <cell r="C200">
            <v>152</v>
          </cell>
          <cell r="D200">
            <v>145.99</v>
          </cell>
          <cell r="E200">
            <v>6.0099999999999909</v>
          </cell>
          <cell r="F200">
            <v>7.2</v>
          </cell>
          <cell r="G200" t="str">
            <v>M-1</v>
          </cell>
        </row>
        <row r="201">
          <cell r="B201">
            <v>192</v>
          </cell>
          <cell r="C201">
            <v>151.88999999999999</v>
          </cell>
          <cell r="D201">
            <v>145.96</v>
          </cell>
          <cell r="E201">
            <v>5.9299999999999784</v>
          </cell>
          <cell r="F201">
            <v>7.2</v>
          </cell>
          <cell r="G201" t="str">
            <v>M-1</v>
          </cell>
        </row>
        <row r="202">
          <cell r="B202">
            <v>193</v>
          </cell>
          <cell r="C202">
            <v>151.79</v>
          </cell>
          <cell r="D202">
            <v>145.93</v>
          </cell>
          <cell r="E202">
            <v>5.8599999999999852</v>
          </cell>
          <cell r="F202">
            <v>7.2</v>
          </cell>
          <cell r="G202" t="str">
            <v>M-1</v>
          </cell>
        </row>
        <row r="203">
          <cell r="B203">
            <v>194</v>
          </cell>
          <cell r="C203">
            <v>151.68</v>
          </cell>
          <cell r="D203">
            <v>145.9</v>
          </cell>
          <cell r="E203">
            <v>5.7800000000000011</v>
          </cell>
          <cell r="F203">
            <v>7.2</v>
          </cell>
          <cell r="G203" t="str">
            <v>M-2</v>
          </cell>
        </row>
        <row r="204">
          <cell r="B204">
            <v>195</v>
          </cell>
          <cell r="C204">
            <v>151.57</v>
          </cell>
          <cell r="D204">
            <v>145.87</v>
          </cell>
          <cell r="E204">
            <v>5.6999999999999886</v>
          </cell>
          <cell r="F204">
            <v>7.2</v>
          </cell>
          <cell r="G204" t="str">
            <v>M-2</v>
          </cell>
        </row>
        <row r="205">
          <cell r="B205">
            <v>196</v>
          </cell>
          <cell r="C205">
            <v>151.46</v>
          </cell>
          <cell r="D205">
            <v>145.84</v>
          </cell>
          <cell r="E205">
            <v>5.6200000000000045</v>
          </cell>
          <cell r="F205">
            <v>7.2</v>
          </cell>
          <cell r="G205" t="str">
            <v>M-2</v>
          </cell>
        </row>
        <row r="206">
          <cell r="B206">
            <v>197</v>
          </cell>
          <cell r="C206">
            <v>151.35</v>
          </cell>
          <cell r="D206">
            <v>145.81</v>
          </cell>
          <cell r="E206">
            <v>5.539999999999992</v>
          </cell>
          <cell r="F206">
            <v>7.2</v>
          </cell>
          <cell r="G206" t="str">
            <v>M-2</v>
          </cell>
        </row>
        <row r="207">
          <cell r="B207">
            <v>198</v>
          </cell>
          <cell r="C207">
            <v>151.24</v>
          </cell>
          <cell r="D207">
            <v>145.78</v>
          </cell>
          <cell r="E207">
            <v>5.460000000000008</v>
          </cell>
          <cell r="F207">
            <v>7.2</v>
          </cell>
          <cell r="G207" t="str">
            <v>M-2</v>
          </cell>
        </row>
        <row r="208">
          <cell r="B208">
            <v>199</v>
          </cell>
          <cell r="C208">
            <v>151.13</v>
          </cell>
          <cell r="D208">
            <v>145.75</v>
          </cell>
          <cell r="E208">
            <v>5.3799999999999955</v>
          </cell>
          <cell r="F208">
            <v>7.2</v>
          </cell>
          <cell r="G208" t="str">
            <v>M-2</v>
          </cell>
        </row>
        <row r="209">
          <cell r="B209">
            <v>200</v>
          </cell>
          <cell r="C209">
            <v>151.01</v>
          </cell>
          <cell r="D209">
            <v>145.72</v>
          </cell>
          <cell r="E209">
            <v>5.289999999999992</v>
          </cell>
          <cell r="F209">
            <v>7.2</v>
          </cell>
          <cell r="G209" t="str">
            <v>M-3</v>
          </cell>
        </row>
        <row r="210">
          <cell r="B210">
            <v>201</v>
          </cell>
          <cell r="C210">
            <v>150.87</v>
          </cell>
          <cell r="D210">
            <v>145.69</v>
          </cell>
          <cell r="E210">
            <v>5.1800000000000068</v>
          </cell>
          <cell r="F210">
            <v>7.2</v>
          </cell>
          <cell r="G210" t="str">
            <v>M-3</v>
          </cell>
        </row>
        <row r="211">
          <cell r="B211">
            <v>202</v>
          </cell>
          <cell r="C211">
            <v>150.68</v>
          </cell>
          <cell r="D211">
            <v>145.66</v>
          </cell>
          <cell r="E211">
            <v>5.0200000000000102</v>
          </cell>
          <cell r="F211">
            <v>7.2</v>
          </cell>
          <cell r="G211" t="str">
            <v>M-3</v>
          </cell>
        </row>
        <row r="212">
          <cell r="B212">
            <v>203</v>
          </cell>
          <cell r="C212">
            <v>150.44999999999999</v>
          </cell>
          <cell r="D212">
            <v>145.63</v>
          </cell>
          <cell r="E212">
            <v>4.8199999999999932</v>
          </cell>
          <cell r="F212">
            <v>7.2</v>
          </cell>
          <cell r="G212" t="str">
            <v>M-4</v>
          </cell>
        </row>
        <row r="213">
          <cell r="B213">
            <v>204</v>
          </cell>
          <cell r="C213">
            <v>150.18</v>
          </cell>
          <cell r="D213">
            <v>145.6</v>
          </cell>
          <cell r="E213">
            <v>4.5800000000000125</v>
          </cell>
          <cell r="F213">
            <v>7.2</v>
          </cell>
          <cell r="G213" t="str">
            <v>M-4</v>
          </cell>
        </row>
        <row r="214">
          <cell r="B214">
            <v>205</v>
          </cell>
          <cell r="C214">
            <v>149.88</v>
          </cell>
          <cell r="D214">
            <v>145.57</v>
          </cell>
          <cell r="E214">
            <v>4.3100000000000023</v>
          </cell>
          <cell r="F214">
            <v>7.2</v>
          </cell>
          <cell r="G214" t="str">
            <v>M-5</v>
          </cell>
        </row>
        <row r="215">
          <cell r="B215">
            <v>206</v>
          </cell>
          <cell r="C215">
            <v>149.55000000000001</v>
          </cell>
          <cell r="D215">
            <v>145.54</v>
          </cell>
          <cell r="E215">
            <v>4.0100000000000193</v>
          </cell>
          <cell r="F215">
            <v>7.2</v>
          </cell>
          <cell r="G215" t="str">
            <v>M-5</v>
          </cell>
        </row>
        <row r="216">
          <cell r="B216">
            <v>207</v>
          </cell>
          <cell r="C216">
            <v>149.22999999999999</v>
          </cell>
          <cell r="D216">
            <v>145.51</v>
          </cell>
          <cell r="E216">
            <v>3.7199999999999989</v>
          </cell>
          <cell r="F216">
            <v>7.2</v>
          </cell>
          <cell r="G216" t="str">
            <v>M-6</v>
          </cell>
        </row>
        <row r="217">
          <cell r="B217">
            <v>208</v>
          </cell>
          <cell r="C217">
            <v>148.9</v>
          </cell>
          <cell r="D217">
            <v>145.47999999999999</v>
          </cell>
          <cell r="E217">
            <v>3.4200000000000159</v>
          </cell>
          <cell r="F217">
            <v>7.2</v>
          </cell>
          <cell r="G217" t="str">
            <v>M-6</v>
          </cell>
        </row>
        <row r="218">
          <cell r="B218">
            <v>209</v>
          </cell>
          <cell r="C218">
            <v>148.58000000000001</v>
          </cell>
          <cell r="D218">
            <v>145.44999999999999</v>
          </cell>
          <cell r="E218">
            <v>3.1300000000000239</v>
          </cell>
          <cell r="F218">
            <v>7.2</v>
          </cell>
          <cell r="G218" t="str">
            <v>M-7</v>
          </cell>
        </row>
        <row r="219">
          <cell r="B219">
            <v>210</v>
          </cell>
          <cell r="C219">
            <v>148.26</v>
          </cell>
          <cell r="D219">
            <v>145.41999999999999</v>
          </cell>
          <cell r="E219">
            <v>2.8400000000000034</v>
          </cell>
          <cell r="F219">
            <v>7.2</v>
          </cell>
          <cell r="G219" t="str">
            <v>M-8</v>
          </cell>
        </row>
        <row r="220">
          <cell r="B220">
            <v>211</v>
          </cell>
          <cell r="C220">
            <v>147.93</v>
          </cell>
          <cell r="D220">
            <v>145.4</v>
          </cell>
          <cell r="E220">
            <v>2.5300000000000011</v>
          </cell>
          <cell r="F220">
            <v>7.2</v>
          </cell>
          <cell r="G220" t="str">
            <v>M-8</v>
          </cell>
        </row>
        <row r="221">
          <cell r="B221">
            <v>212</v>
          </cell>
          <cell r="C221">
            <v>147.61000000000001</v>
          </cell>
          <cell r="D221">
            <v>145.37</v>
          </cell>
          <cell r="E221">
            <v>2.2400000000000091</v>
          </cell>
          <cell r="F221">
            <v>7.2</v>
          </cell>
          <cell r="G221" t="str">
            <v>M-9</v>
          </cell>
        </row>
        <row r="222">
          <cell r="B222">
            <v>213</v>
          </cell>
          <cell r="C222">
            <v>147.28</v>
          </cell>
          <cell r="D222">
            <v>145.34</v>
          </cell>
          <cell r="E222">
            <v>1.9399999999999977</v>
          </cell>
          <cell r="F222">
            <v>7.2</v>
          </cell>
          <cell r="G222" t="str">
            <v>M-9</v>
          </cell>
        </row>
        <row r="223">
          <cell r="B223">
            <v>214</v>
          </cell>
          <cell r="C223">
            <v>146.97999999999999</v>
          </cell>
          <cell r="D223">
            <v>145.31</v>
          </cell>
          <cell r="E223">
            <v>1.6699999999999875</v>
          </cell>
          <cell r="F223">
            <v>7.2</v>
          </cell>
          <cell r="G223" t="str">
            <v>M-9</v>
          </cell>
        </row>
        <row r="224">
          <cell r="B224">
            <v>215</v>
          </cell>
          <cell r="C224">
            <v>146.71</v>
          </cell>
          <cell r="D224">
            <v>145.28</v>
          </cell>
          <cell r="E224">
            <v>1.4300000000000068</v>
          </cell>
          <cell r="F224">
            <v>7.2</v>
          </cell>
          <cell r="G224" t="str">
            <v>M-9</v>
          </cell>
        </row>
        <row r="225">
          <cell r="B225">
            <v>216</v>
          </cell>
          <cell r="C225">
            <v>146.5</v>
          </cell>
          <cell r="D225">
            <v>145.25</v>
          </cell>
          <cell r="E225">
            <v>1.25</v>
          </cell>
          <cell r="F225">
            <v>7.2</v>
          </cell>
          <cell r="G225" t="str">
            <v>M-10</v>
          </cell>
        </row>
        <row r="226">
          <cell r="B226">
            <v>217</v>
          </cell>
          <cell r="C226">
            <v>146.34</v>
          </cell>
          <cell r="D226">
            <v>145.22999999999999</v>
          </cell>
          <cell r="E226">
            <v>1.1100000000000136</v>
          </cell>
          <cell r="F226">
            <v>3.58</v>
          </cell>
          <cell r="G226" t="str">
            <v>M-10</v>
          </cell>
        </row>
        <row r="227">
          <cell r="C227">
            <v>146.34</v>
          </cell>
        </row>
        <row r="228">
          <cell r="B228">
            <v>218</v>
          </cell>
          <cell r="C228">
            <v>150.93</v>
          </cell>
          <cell r="D228">
            <v>149.86000000000001</v>
          </cell>
          <cell r="E228">
            <v>1.0699999999999932</v>
          </cell>
          <cell r="F228">
            <v>1.58</v>
          </cell>
          <cell r="G228" t="str">
            <v>M-10</v>
          </cell>
        </row>
        <row r="229">
          <cell r="B229">
            <v>219</v>
          </cell>
          <cell r="C229">
            <v>150.91</v>
          </cell>
          <cell r="D229">
            <v>149.66999999999999</v>
          </cell>
          <cell r="E229">
            <v>1.2400000000000091</v>
          </cell>
          <cell r="F229">
            <v>7.2</v>
          </cell>
          <cell r="G229" t="str">
            <v>M-10</v>
          </cell>
        </row>
        <row r="230">
          <cell r="B230">
            <v>220</v>
          </cell>
          <cell r="C230">
            <v>150.80000000000001</v>
          </cell>
          <cell r="D230">
            <v>149.44</v>
          </cell>
          <cell r="E230">
            <v>1.3600000000000136</v>
          </cell>
          <cell r="F230">
            <v>7.2</v>
          </cell>
          <cell r="G230" t="str">
            <v>M-9</v>
          </cell>
        </row>
        <row r="231">
          <cell r="B231">
            <v>221</v>
          </cell>
          <cell r="C231">
            <v>150.69</v>
          </cell>
          <cell r="D231">
            <v>149.16999999999999</v>
          </cell>
          <cell r="E231">
            <v>1.5200000000000102</v>
          </cell>
          <cell r="F231">
            <v>7.2</v>
          </cell>
          <cell r="G231" t="str">
            <v>M-9</v>
          </cell>
        </row>
        <row r="232">
          <cell r="B232">
            <v>222</v>
          </cell>
          <cell r="C232">
            <v>150.58000000000001</v>
          </cell>
          <cell r="D232">
            <v>148.86000000000001</v>
          </cell>
          <cell r="E232">
            <v>1.7199999999999989</v>
          </cell>
          <cell r="F232">
            <v>7.2</v>
          </cell>
          <cell r="G232" t="str">
            <v>M-9</v>
          </cell>
        </row>
        <row r="233">
          <cell r="B233">
            <v>223</v>
          </cell>
          <cell r="C233">
            <v>150.47</v>
          </cell>
          <cell r="D233">
            <v>148.54</v>
          </cell>
          <cell r="E233">
            <v>1.9300000000000068</v>
          </cell>
          <cell r="F233">
            <v>7.2</v>
          </cell>
          <cell r="G233" t="str">
            <v>M-9</v>
          </cell>
        </row>
        <row r="234">
          <cell r="B234">
            <v>224</v>
          </cell>
          <cell r="C234">
            <v>150.36000000000001</v>
          </cell>
          <cell r="D234">
            <v>148.21</v>
          </cell>
          <cell r="E234">
            <v>2.1500000000000057</v>
          </cell>
          <cell r="F234">
            <v>7.2</v>
          </cell>
          <cell r="G234" t="str">
            <v>M-9</v>
          </cell>
        </row>
        <row r="235">
          <cell r="B235">
            <v>225</v>
          </cell>
          <cell r="C235">
            <v>150.26</v>
          </cell>
          <cell r="D235">
            <v>147.88999999999999</v>
          </cell>
          <cell r="E235">
            <v>2.3700000000000045</v>
          </cell>
          <cell r="F235">
            <v>7.2</v>
          </cell>
          <cell r="G235" t="str">
            <v>M-8</v>
          </cell>
        </row>
        <row r="236">
          <cell r="B236">
            <v>226</v>
          </cell>
          <cell r="C236">
            <v>150.15</v>
          </cell>
          <cell r="D236">
            <v>147.57</v>
          </cell>
          <cell r="E236">
            <v>2.5800000000000125</v>
          </cell>
          <cell r="F236">
            <v>7.2</v>
          </cell>
          <cell r="G236" t="str">
            <v>M-8</v>
          </cell>
        </row>
        <row r="237">
          <cell r="B237">
            <v>227</v>
          </cell>
          <cell r="C237">
            <v>150.04</v>
          </cell>
          <cell r="D237">
            <v>147.24</v>
          </cell>
          <cell r="E237">
            <v>2.7999999999999829</v>
          </cell>
          <cell r="F237">
            <v>7.2</v>
          </cell>
          <cell r="G237" t="str">
            <v>M-8</v>
          </cell>
        </row>
        <row r="238">
          <cell r="B238">
            <v>228</v>
          </cell>
          <cell r="C238">
            <v>149.93</v>
          </cell>
          <cell r="D238">
            <v>146.91999999999999</v>
          </cell>
          <cell r="E238">
            <v>3.0100000000000193</v>
          </cell>
          <cell r="F238">
            <v>7.2</v>
          </cell>
          <cell r="G238" t="str">
            <v>M-7</v>
          </cell>
        </row>
        <row r="239">
          <cell r="B239">
            <v>229</v>
          </cell>
          <cell r="C239">
            <v>149.82</v>
          </cell>
          <cell r="D239">
            <v>146.59</v>
          </cell>
          <cell r="E239">
            <v>3.2299999999999898</v>
          </cell>
          <cell r="F239">
            <v>7.2</v>
          </cell>
          <cell r="G239" t="str">
            <v>M-7</v>
          </cell>
        </row>
        <row r="240">
          <cell r="B240">
            <v>230</v>
          </cell>
          <cell r="C240">
            <v>149.71</v>
          </cell>
          <cell r="D240">
            <v>146.27000000000001</v>
          </cell>
          <cell r="E240">
            <v>3.4399999999999977</v>
          </cell>
          <cell r="F240">
            <v>7.2</v>
          </cell>
          <cell r="G240" t="str">
            <v>M-6</v>
          </cell>
        </row>
        <row r="241">
          <cell r="B241">
            <v>231</v>
          </cell>
          <cell r="C241">
            <v>149.6</v>
          </cell>
          <cell r="D241">
            <v>145.96</v>
          </cell>
          <cell r="E241">
            <v>3.6399999999999864</v>
          </cell>
          <cell r="F241">
            <v>7.2</v>
          </cell>
          <cell r="G241" t="str">
            <v>M-6</v>
          </cell>
        </row>
        <row r="242">
          <cell r="B242">
            <v>232</v>
          </cell>
          <cell r="C242">
            <v>149.49</v>
          </cell>
          <cell r="D242">
            <v>145.69999999999999</v>
          </cell>
          <cell r="E242">
            <v>3.7900000000000205</v>
          </cell>
          <cell r="F242">
            <v>7.2</v>
          </cell>
          <cell r="G242" t="str">
            <v>M-6</v>
          </cell>
        </row>
        <row r="243">
          <cell r="B243">
            <v>233</v>
          </cell>
          <cell r="C243">
            <v>149.38999999999999</v>
          </cell>
          <cell r="D243">
            <v>145.49</v>
          </cell>
          <cell r="E243">
            <v>3.8999999999999773</v>
          </cell>
          <cell r="F243">
            <v>7.2</v>
          </cell>
          <cell r="G243" t="str">
            <v>M-5</v>
          </cell>
        </row>
        <row r="244">
          <cell r="B244">
            <v>234</v>
          </cell>
          <cell r="C244">
            <v>149.29</v>
          </cell>
          <cell r="D244">
            <v>145.34</v>
          </cell>
          <cell r="E244">
            <v>3.9499999999999886</v>
          </cell>
          <cell r="F244">
            <v>7.2</v>
          </cell>
          <cell r="G244" t="str">
            <v>M-5</v>
          </cell>
        </row>
        <row r="245">
          <cell r="B245">
            <v>235</v>
          </cell>
          <cell r="C245">
            <v>149.19999999999999</v>
          </cell>
          <cell r="D245">
            <v>145.24</v>
          </cell>
          <cell r="E245">
            <v>3.9599999999999795</v>
          </cell>
          <cell r="F245">
            <v>7.2</v>
          </cell>
          <cell r="G245" t="str">
            <v>M-5</v>
          </cell>
        </row>
        <row r="246">
          <cell r="B246">
            <v>236</v>
          </cell>
          <cell r="C246">
            <v>149.1</v>
          </cell>
          <cell r="D246">
            <v>145.19</v>
          </cell>
          <cell r="E246">
            <v>3.9099999999999966</v>
          </cell>
          <cell r="F246">
            <v>7.2</v>
          </cell>
          <cell r="G246" t="str">
            <v>M-5</v>
          </cell>
        </row>
        <row r="247">
          <cell r="B247">
            <v>237</v>
          </cell>
          <cell r="C247">
            <v>149</v>
          </cell>
          <cell r="D247">
            <v>145.16</v>
          </cell>
          <cell r="E247">
            <v>3.8400000000000034</v>
          </cell>
          <cell r="F247">
            <v>7.2</v>
          </cell>
          <cell r="G247" t="str">
            <v>M-6</v>
          </cell>
        </row>
        <row r="248">
          <cell r="B248">
            <v>238</v>
          </cell>
          <cell r="C248">
            <v>148.91</v>
          </cell>
          <cell r="D248">
            <v>145.13</v>
          </cell>
          <cell r="E248">
            <v>3.7800000000000011</v>
          </cell>
          <cell r="F248">
            <v>7.2</v>
          </cell>
          <cell r="G248" t="str">
            <v>M-6</v>
          </cell>
        </row>
        <row r="249">
          <cell r="B249">
            <v>239</v>
          </cell>
          <cell r="C249">
            <v>148.81</v>
          </cell>
          <cell r="D249">
            <v>145.1</v>
          </cell>
          <cell r="E249">
            <v>3.710000000000008</v>
          </cell>
          <cell r="F249">
            <v>7.2</v>
          </cell>
          <cell r="G249" t="str">
            <v>M-6</v>
          </cell>
        </row>
        <row r="250">
          <cell r="B250">
            <v>240</v>
          </cell>
          <cell r="C250">
            <v>148.72</v>
          </cell>
          <cell r="D250">
            <v>145.07</v>
          </cell>
          <cell r="E250">
            <v>3.6500000000000057</v>
          </cell>
          <cell r="F250">
            <v>7.2</v>
          </cell>
          <cell r="G250" t="str">
            <v>M-6</v>
          </cell>
        </row>
        <row r="251">
          <cell r="B251">
            <v>241</v>
          </cell>
          <cell r="C251">
            <v>148.62</v>
          </cell>
          <cell r="D251">
            <v>145.04</v>
          </cell>
          <cell r="E251">
            <v>3.5800000000000125</v>
          </cell>
          <cell r="F251">
            <v>7.2</v>
          </cell>
          <cell r="G251" t="str">
            <v>M-6</v>
          </cell>
        </row>
        <row r="252">
          <cell r="B252">
            <v>242</v>
          </cell>
          <cell r="C252">
            <v>148.52000000000001</v>
          </cell>
          <cell r="D252">
            <v>145.01</v>
          </cell>
          <cell r="E252">
            <v>3.5100000000000193</v>
          </cell>
          <cell r="F252">
            <v>7.2</v>
          </cell>
          <cell r="G252" t="str">
            <v>M-6</v>
          </cell>
        </row>
        <row r="253">
          <cell r="B253">
            <v>243</v>
          </cell>
          <cell r="C253">
            <v>148.43</v>
          </cell>
          <cell r="D253">
            <v>144.97999999999999</v>
          </cell>
          <cell r="E253">
            <v>3.4500000000000171</v>
          </cell>
          <cell r="F253">
            <v>7.2</v>
          </cell>
          <cell r="G253" t="str">
            <v>M-6</v>
          </cell>
        </row>
        <row r="254">
          <cell r="B254">
            <v>244</v>
          </cell>
          <cell r="C254">
            <v>148.33000000000001</v>
          </cell>
          <cell r="D254">
            <v>144.94999999999999</v>
          </cell>
          <cell r="E254">
            <v>3.3800000000000239</v>
          </cell>
          <cell r="F254">
            <v>7.2</v>
          </cell>
          <cell r="G254" t="str">
            <v>M-6</v>
          </cell>
        </row>
        <row r="255">
          <cell r="B255">
            <v>245</v>
          </cell>
          <cell r="C255">
            <v>148.22999999999999</v>
          </cell>
          <cell r="D255">
            <v>144.91999999999999</v>
          </cell>
          <cell r="E255">
            <v>3.3100000000000023</v>
          </cell>
          <cell r="F255">
            <v>7.2</v>
          </cell>
          <cell r="G255" t="str">
            <v>M-7</v>
          </cell>
        </row>
        <row r="256">
          <cell r="B256">
            <v>246</v>
          </cell>
          <cell r="C256">
            <v>148.13999999999999</v>
          </cell>
          <cell r="D256">
            <v>144.88999999999999</v>
          </cell>
          <cell r="E256">
            <v>3.25</v>
          </cell>
          <cell r="F256">
            <v>7.2</v>
          </cell>
          <cell r="G256" t="str">
            <v>M-7</v>
          </cell>
        </row>
        <row r="257">
          <cell r="B257">
            <v>247</v>
          </cell>
          <cell r="C257">
            <v>148.04</v>
          </cell>
          <cell r="D257">
            <v>144.86000000000001</v>
          </cell>
          <cell r="E257">
            <v>3.1799999999999784</v>
          </cell>
          <cell r="F257">
            <v>7.2</v>
          </cell>
          <cell r="G257" t="str">
            <v>M-7</v>
          </cell>
        </row>
        <row r="258">
          <cell r="B258" t="str">
            <v>Pte Peatonal 1+260</v>
          </cell>
          <cell r="C258">
            <v>150.94999999999999</v>
          </cell>
          <cell r="D258">
            <v>144.83000000000001</v>
          </cell>
          <cell r="E258">
            <v>6.1199999999999761</v>
          </cell>
        </row>
        <row r="260">
          <cell r="B260">
            <v>248</v>
          </cell>
          <cell r="C260">
            <v>147.80000000000001</v>
          </cell>
          <cell r="D260">
            <v>144.79</v>
          </cell>
          <cell r="E260">
            <v>3.0100000000000193</v>
          </cell>
          <cell r="F260">
            <v>7.2</v>
          </cell>
          <cell r="G260" t="str">
            <v>M-7</v>
          </cell>
        </row>
        <row r="261">
          <cell r="B261">
            <v>249</v>
          </cell>
          <cell r="C261">
            <v>147.71</v>
          </cell>
          <cell r="D261">
            <v>144.76</v>
          </cell>
          <cell r="E261">
            <v>2.9500000000000171</v>
          </cell>
          <cell r="F261">
            <v>7.2</v>
          </cell>
          <cell r="G261" t="str">
            <v>M-7</v>
          </cell>
        </row>
        <row r="262">
          <cell r="B262">
            <v>250</v>
          </cell>
          <cell r="C262">
            <v>147.61000000000001</v>
          </cell>
          <cell r="D262">
            <v>144.72999999999999</v>
          </cell>
          <cell r="E262">
            <v>2.8800000000000239</v>
          </cell>
          <cell r="F262">
            <v>7.2</v>
          </cell>
          <cell r="G262" t="str">
            <v>M-7</v>
          </cell>
        </row>
        <row r="263">
          <cell r="B263">
            <v>251</v>
          </cell>
          <cell r="C263">
            <v>147.51</v>
          </cell>
          <cell r="D263">
            <v>144.69999999999999</v>
          </cell>
          <cell r="E263">
            <v>2.8100000000000023</v>
          </cell>
          <cell r="F263">
            <v>7.2</v>
          </cell>
          <cell r="G263" t="str">
            <v>M-8</v>
          </cell>
        </row>
        <row r="264">
          <cell r="B264">
            <v>252</v>
          </cell>
          <cell r="C264">
            <v>147.41999999999999</v>
          </cell>
          <cell r="D264">
            <v>144.66999999999999</v>
          </cell>
          <cell r="E264">
            <v>2.75</v>
          </cell>
          <cell r="F264">
            <v>7.2</v>
          </cell>
          <cell r="G264" t="str">
            <v>M-8</v>
          </cell>
        </row>
        <row r="265">
          <cell r="B265">
            <v>253</v>
          </cell>
          <cell r="C265">
            <v>147.32</v>
          </cell>
          <cell r="D265">
            <v>144.63999999999999</v>
          </cell>
          <cell r="E265">
            <v>2.6800000000000068</v>
          </cell>
          <cell r="F265">
            <v>7.2</v>
          </cell>
          <cell r="G265" t="str">
            <v>M-8</v>
          </cell>
        </row>
        <row r="266">
          <cell r="B266">
            <v>254</v>
          </cell>
          <cell r="C266">
            <v>147.22999999999999</v>
          </cell>
          <cell r="D266">
            <v>144.61000000000001</v>
          </cell>
          <cell r="E266">
            <v>2.6199999999999761</v>
          </cell>
          <cell r="F266">
            <v>7.2</v>
          </cell>
          <cell r="G266" t="str">
            <v>M-8</v>
          </cell>
        </row>
        <row r="267">
          <cell r="B267">
            <v>255</v>
          </cell>
          <cell r="C267">
            <v>147.13</v>
          </cell>
          <cell r="D267">
            <v>144.58000000000001</v>
          </cell>
          <cell r="E267">
            <v>2.5499999999999829</v>
          </cell>
          <cell r="F267">
            <v>7.2</v>
          </cell>
          <cell r="G267" t="str">
            <v>M-8</v>
          </cell>
        </row>
        <row r="268">
          <cell r="B268">
            <v>256</v>
          </cell>
          <cell r="C268">
            <v>147.03</v>
          </cell>
          <cell r="D268">
            <v>144.55000000000001</v>
          </cell>
          <cell r="E268">
            <v>2.4799999999999898</v>
          </cell>
          <cell r="F268">
            <v>7.2</v>
          </cell>
          <cell r="G268" t="str">
            <v>M-8</v>
          </cell>
        </row>
        <row r="269">
          <cell r="B269">
            <v>257</v>
          </cell>
          <cell r="C269">
            <v>146.94</v>
          </cell>
          <cell r="D269">
            <v>144.52000000000001</v>
          </cell>
          <cell r="E269">
            <v>2.4199999999999875</v>
          </cell>
          <cell r="F269">
            <v>7.2</v>
          </cell>
          <cell r="G269" t="str">
            <v>M-8</v>
          </cell>
        </row>
        <row r="270">
          <cell r="B270">
            <v>258</v>
          </cell>
          <cell r="C270">
            <v>146.84</v>
          </cell>
          <cell r="D270">
            <v>144.49</v>
          </cell>
          <cell r="E270">
            <v>2.3499999999999943</v>
          </cell>
          <cell r="F270">
            <v>7.2</v>
          </cell>
          <cell r="G270" t="str">
            <v>M-9</v>
          </cell>
        </row>
        <row r="271">
          <cell r="B271">
            <v>259</v>
          </cell>
          <cell r="C271">
            <v>146.74</v>
          </cell>
          <cell r="D271">
            <v>144.46</v>
          </cell>
          <cell r="E271">
            <v>2.2800000000000011</v>
          </cell>
          <cell r="F271">
            <v>7.2</v>
          </cell>
          <cell r="G271" t="str">
            <v>M-9</v>
          </cell>
        </row>
        <row r="272">
          <cell r="B272">
            <v>260</v>
          </cell>
          <cell r="C272">
            <v>146.63999999999999</v>
          </cell>
          <cell r="D272">
            <v>144.43</v>
          </cell>
          <cell r="E272">
            <v>2.2099999999999795</v>
          </cell>
          <cell r="F272">
            <v>7.2</v>
          </cell>
          <cell r="G272" t="str">
            <v>M-9</v>
          </cell>
        </row>
        <row r="273">
          <cell r="B273">
            <v>261</v>
          </cell>
          <cell r="C273">
            <v>146.54</v>
          </cell>
          <cell r="D273">
            <v>144.41</v>
          </cell>
          <cell r="E273">
            <v>2.1299999999999955</v>
          </cell>
          <cell r="F273">
            <v>7.2</v>
          </cell>
          <cell r="G273" t="str">
            <v>M-9</v>
          </cell>
        </row>
        <row r="274">
          <cell r="B274">
            <v>262</v>
          </cell>
          <cell r="C274">
            <v>146.44</v>
          </cell>
          <cell r="D274">
            <v>144.38</v>
          </cell>
          <cell r="E274">
            <v>2.0600000000000023</v>
          </cell>
          <cell r="F274">
            <v>7.2</v>
          </cell>
          <cell r="G274" t="str">
            <v>M-9</v>
          </cell>
        </row>
        <row r="275">
          <cell r="B275">
            <v>263</v>
          </cell>
          <cell r="C275">
            <v>146.35</v>
          </cell>
          <cell r="D275">
            <v>144.35</v>
          </cell>
          <cell r="E275">
            <v>2</v>
          </cell>
          <cell r="F275">
            <v>7.2</v>
          </cell>
          <cell r="G275" t="str">
            <v>M-9</v>
          </cell>
        </row>
        <row r="276">
          <cell r="B276">
            <v>264</v>
          </cell>
          <cell r="C276">
            <v>146.25</v>
          </cell>
          <cell r="D276">
            <v>144.32</v>
          </cell>
          <cell r="E276">
            <v>1.9300000000000068</v>
          </cell>
          <cell r="F276">
            <v>7.2</v>
          </cell>
          <cell r="G276" t="str">
            <v>M-9</v>
          </cell>
        </row>
        <row r="277">
          <cell r="B277">
            <v>265</v>
          </cell>
          <cell r="C277">
            <v>146.15</v>
          </cell>
          <cell r="D277">
            <v>144.29</v>
          </cell>
          <cell r="E277">
            <v>1.8600000000000136</v>
          </cell>
          <cell r="F277">
            <v>7.2</v>
          </cell>
          <cell r="G277" t="str">
            <v>M-9</v>
          </cell>
        </row>
        <row r="278">
          <cell r="B278">
            <v>266</v>
          </cell>
          <cell r="C278">
            <v>146.05000000000001</v>
          </cell>
          <cell r="D278">
            <v>144.25</v>
          </cell>
          <cell r="E278">
            <v>1.8000000000000114</v>
          </cell>
          <cell r="F278">
            <v>7.2</v>
          </cell>
          <cell r="G278" t="str">
            <v>M-9</v>
          </cell>
        </row>
        <row r="279">
          <cell r="B279">
            <v>267</v>
          </cell>
          <cell r="C279">
            <v>145.94999999999999</v>
          </cell>
          <cell r="D279">
            <v>144.21</v>
          </cell>
          <cell r="E279">
            <v>1.7399999999999807</v>
          </cell>
          <cell r="F279">
            <v>7.2</v>
          </cell>
          <cell r="G279" t="str">
            <v>M-9</v>
          </cell>
        </row>
        <row r="280">
          <cell r="B280">
            <v>268</v>
          </cell>
          <cell r="C280">
            <v>145.85</v>
          </cell>
          <cell r="D280">
            <v>144.16</v>
          </cell>
          <cell r="E280">
            <v>1.6899999999999977</v>
          </cell>
          <cell r="F280">
            <v>6.58</v>
          </cell>
          <cell r="G280" t="str">
            <v>M-9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(1) EQUIP CHART"/>
      <sheetName val="(7) STAFF CHART "/>
      <sheetName val="(5) Qty and jobhours detallado"/>
      <sheetName val="(4) JOB HOURS REPROG"/>
      <sheetName val="(3) calculos de avance"/>
      <sheetName val="(6) PERSONAL"/>
      <sheetName val="(8) HH OPERADORES"/>
      <sheetName val="(9) DAILY REPORTS"/>
      <sheetName val="VDH"/>
      <sheetName val="(2) 3 week chart"/>
      <sheetName val="EMIN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RES"/>
      <sheetName val="Avances"/>
      <sheetName val="QURR"/>
      <sheetName val="HORAS CONSUMIDAS"/>
      <sheetName val="#¡REF"/>
      <sheetName val="Milestones&amp;Weights"/>
      <sheetName val="RESTRICCIONES "/>
      <sheetName val="FCC-003 ENCOFRADO"/>
      <sheetName val="FCC-005 ANDAMIOS"/>
      <sheetName val="FCC-002 ACERO"/>
      <sheetName val="INVOICE"/>
      <sheetName val="Others"/>
      <sheetName val="Footing 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Consideraciones"/>
      <sheetName val="Presupuesto"/>
      <sheetName val="Venta_Faseada"/>
      <sheetName val="Programa"/>
      <sheetName val="Hoja1"/>
      <sheetName val="Recursos 2 (no)"/>
      <sheetName val="Ob_Pre"/>
      <sheetName val="Estac y cist"/>
      <sheetName val="Ob_ext"/>
      <sheetName val="Estr_Edif"/>
      <sheetName val="Arqu_Edif"/>
      <sheetName val="Inst_varias"/>
      <sheetName val="LISTAS"/>
      <sheetName val="Venta Faseada"/>
      <sheetName val="PU"/>
      <sheetName val="PRECIOS "/>
      <sheetName val="GG"/>
      <sheetName val="Hoja2"/>
      <sheetName val="GG-Desagregado"/>
      <sheetName val="Indirectos2a"/>
      <sheetName val="Indirectos (sin atrasos)"/>
      <sheetName val="Indirectos (Con atrasos)"/>
      <sheetName val="Indirectos1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18">
          <cell r="B318" t="str">
            <v>ALQUILER DE CONTAINER</v>
          </cell>
          <cell r="C318" t="str">
            <v>MES</v>
          </cell>
          <cell r="D318">
            <v>381.54</v>
          </cell>
        </row>
        <row r="319">
          <cell r="B319" t="str">
            <v>CARGUIO DE MATERIAL DE CANTERA</v>
          </cell>
          <cell r="C319" t="str">
            <v>M3</v>
          </cell>
        </row>
        <row r="320">
          <cell r="B320" t="str">
            <v>CONFORMACIÓN DE LA SUBRASANTE</v>
          </cell>
          <cell r="C320" t="str">
            <v>M2</v>
          </cell>
          <cell r="D320">
            <v>0.63291139240506322</v>
          </cell>
        </row>
        <row r="321">
          <cell r="B321" t="str">
            <v>CONFORMACION DE TERRAPLEN</v>
          </cell>
          <cell r="C321" t="str">
            <v>M3</v>
          </cell>
        </row>
        <row r="322">
          <cell r="B322" t="str">
            <v>DIRECCIÓN TÉCNICA II.EE.</v>
          </cell>
          <cell r="C322" t="str">
            <v>US$</v>
          </cell>
          <cell r="D322">
            <v>1</v>
          </cell>
        </row>
        <row r="323">
          <cell r="B323" t="str">
            <v>DIRECCIÓN TÉCNICA II.SS.</v>
          </cell>
          <cell r="C323" t="str">
            <v>US$</v>
          </cell>
          <cell r="D323">
            <v>1</v>
          </cell>
        </row>
        <row r="324">
          <cell r="B324" t="str">
            <v>ELIMINACIÓN DE MATERIAL DE EXCAVACIÓN</v>
          </cell>
          <cell r="C324" t="str">
            <v>M3</v>
          </cell>
          <cell r="D324">
            <v>3.54</v>
          </cell>
        </row>
        <row r="325">
          <cell r="B325" t="str">
            <v>EXCAVACIÓN DE PLATAFORMA H = 1.00m</v>
          </cell>
          <cell r="C325" t="str">
            <v>M3</v>
          </cell>
          <cell r="D325">
            <v>3.9082278481012653</v>
          </cell>
        </row>
        <row r="326">
          <cell r="B326" t="str">
            <v>EXTRACCION DE CANTERA</v>
          </cell>
          <cell r="C326" t="str">
            <v>M3</v>
          </cell>
        </row>
        <row r="327">
          <cell r="B327" t="str">
            <v>FABRICACIÓN DE SARDINEL</v>
          </cell>
          <cell r="C327" t="str">
            <v>ML</v>
          </cell>
          <cell r="D327">
            <v>6.26</v>
          </cell>
        </row>
        <row r="328">
          <cell r="B328" t="str">
            <v>INSTALACIÓN DE APARATO SANITARIO</v>
          </cell>
          <cell r="C328" t="str">
            <v>US$</v>
          </cell>
          <cell r="D328">
            <v>1</v>
          </cell>
        </row>
        <row r="329">
          <cell r="B329" t="str">
            <v>MANO DE OBRA-II.EE.</v>
          </cell>
          <cell r="C329" t="str">
            <v>US$</v>
          </cell>
          <cell r="D329">
            <v>1</v>
          </cell>
        </row>
        <row r="330">
          <cell r="B330" t="str">
            <v>MANO DE OBRA-II.SS.</v>
          </cell>
          <cell r="C330" t="str">
            <v>US$</v>
          </cell>
          <cell r="D330">
            <v>1</v>
          </cell>
        </row>
        <row r="331">
          <cell r="B331" t="str">
            <v>MANO DE OBRA-PUENTES PEATONALES</v>
          </cell>
          <cell r="C331" t="str">
            <v>EST</v>
          </cell>
          <cell r="D331">
            <v>455696.20253164554</v>
          </cell>
        </row>
        <row r="332">
          <cell r="B332" t="str">
            <v>MANTENIMIENTO DE TRANSITO</v>
          </cell>
          <cell r="C332" t="str">
            <v>GBL</v>
          </cell>
          <cell r="D332">
            <v>59551.012658227846</v>
          </cell>
        </row>
        <row r="333">
          <cell r="B333" t="str">
            <v>MATERIALES DE CONCRETO PARA PUENTES</v>
          </cell>
          <cell r="C333" t="str">
            <v>EST</v>
          </cell>
          <cell r="D333">
            <v>455696.20253164554</v>
          </cell>
        </row>
        <row r="334">
          <cell r="B334" t="str">
            <v>MONTAJE Y DESMONTAJE DE GRÚA</v>
          </cell>
          <cell r="C334" t="str">
            <v>GBL</v>
          </cell>
          <cell r="D334">
            <v>6400</v>
          </cell>
        </row>
        <row r="335">
          <cell r="B335" t="str">
            <v>RELLENO COMPACTADO CON MATERIAL PROPIO</v>
          </cell>
          <cell r="C335" t="str">
            <v>M3</v>
          </cell>
          <cell r="D335">
            <v>3.1645569620253164</v>
          </cell>
        </row>
        <row r="336">
          <cell r="B336" t="str">
            <v>RELLENO GRANULAR PRÉSTAMO PLATAFORMAS</v>
          </cell>
          <cell r="C336" t="str">
            <v>M3</v>
          </cell>
          <cell r="D336">
            <v>11.518987341772151</v>
          </cell>
        </row>
        <row r="337">
          <cell r="B337" t="str">
            <v>REPOSICION DE VEREDAS, MUROS ETC</v>
          </cell>
          <cell r="C337" t="str">
            <v>GBL</v>
          </cell>
          <cell r="D337">
            <v>4746.8354430379741</v>
          </cell>
        </row>
        <row r="338">
          <cell r="B338" t="str">
            <v>TRANSPORTE DE MATERIAL DE CANTERA</v>
          </cell>
          <cell r="C338" t="str">
            <v>M3</v>
          </cell>
        </row>
        <row r="339">
          <cell r="B339" t="str">
            <v>ZAPATA DE GRÚA</v>
          </cell>
          <cell r="C339" t="str">
            <v>M2</v>
          </cell>
          <cell r="D339">
            <v>0.20941176470588235</v>
          </cell>
        </row>
        <row r="351">
          <cell r="B351" t="str">
            <v>zzz FIN OTROS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Avance financiero"/>
      <sheetName val="A-50"/>
      <sheetName val="N°1"/>
      <sheetName val="$total"/>
      <sheetName val="#¡REF"/>
      <sheetName val="_total"/>
      <sheetName val="presupuesto con 3 conect"/>
      <sheetName val="(8) HH OPERADORES"/>
      <sheetName val="Avance_financiero"/>
      <sheetName val="OP-SST"/>
      <sheetName val="ESTRUCT "/>
      <sheetName val="EXCAV, RELLENO Y OTROS"/>
      <sheetName val="ZAP"/>
      <sheetName val="CIM"/>
      <sheetName val="MUROS PANTALLA"/>
      <sheetName val="MUROS"/>
      <sheetName val="PLA"/>
      <sheetName val="COL"/>
      <sheetName val="CISTERNA"/>
      <sheetName val="ESCAL"/>
      <sheetName val="ALIG"/>
      <sheetName val="VIGUETAS"/>
      <sheetName val="MACI"/>
      <sheetName val="VIG SOT"/>
      <sheetName val="VIG TORRE"/>
      <sheetName val="RES"/>
      <sheetName val="Resumen"/>
      <sheetName val="Fondo Garantia"/>
      <sheetName val="FC ingreso-egresos 03.08.2019"/>
      <sheetName val="Valorizacion 1º Quincena"/>
      <sheetName val="Facturas"/>
      <sheetName val="Acero"/>
      <sheetName val="Concreto"/>
      <sheetName val="SC"/>
      <sheetName val="BASE"/>
      <sheetName val="analisis"/>
      <sheetName val="TABLEROS"/>
      <sheetName val="planilha  opção 02 8,6 e 8,6m"/>
      <sheetName val="App.Lists"/>
      <sheetName val="Avance_financiero1"/>
      <sheetName val="(8)_HH_OPERADORES"/>
      <sheetName val="EST 3.0"/>
      <sheetName val="Datos"/>
      <sheetName val="PPTO"/>
      <sheetName val="CARATULA"/>
      <sheetName val="PRESUPUESTO"/>
      <sheetName val="GG (5 MESES)"/>
      <sheetName val="detalle PREV"/>
      <sheetName val="GG1"/>
      <sheetName val="NRM"/>
      <sheetName val="$ENE98"/>
      <sheetName val="BASES"/>
      <sheetName val="Avance Detallado (ok)"/>
      <sheetName val="Avance Resumen (ok)"/>
      <sheetName val="RCHH (ok) "/>
      <sheetName val="strsumm0"/>
      <sheetName val="basedatos"/>
    </sheetNames>
    <sheetDataSet>
      <sheetData sheetId="0" refreshError="1">
        <row r="1">
          <cell r="E1" t="str">
            <v xml:space="preserve">ERROR-ERROR-ERROR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>Periodo del 1 al 31 de Enero de 1998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>
        <row r="1">
          <cell r="E1" t="str">
            <v>Periodo del 1 al 31 de Enero de 1998</v>
          </cell>
        </row>
      </sheetData>
      <sheetData sheetId="16">
        <row r="1">
          <cell r="E1" t="str">
            <v>Periodo del 1 al 31 de Enero de 1998</v>
          </cell>
        </row>
      </sheetData>
      <sheetData sheetId="17">
        <row r="1">
          <cell r="E1" t="str">
            <v>Periodo del 1 al 31 de Enero de 1998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>
        <row r="1">
          <cell r="E1" t="str">
            <v>Periodo del 1 al 31 de Enero de 1998</v>
          </cell>
        </row>
      </sheetData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>
        <row r="1">
          <cell r="E1">
            <v>0</v>
          </cell>
        </row>
      </sheetData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GG"/>
      <sheetName val="OPP"/>
      <sheetName val="ARQ"/>
      <sheetName val="EST"/>
      <sheetName val="IIEE"/>
      <sheetName val="IISS"/>
      <sheetName val="Revoques"/>
      <sheetName val="Pisos"/>
      <sheetName val="CZ"/>
      <sheetName val="ACI"/>
      <sheetName val="DYA"/>
      <sheetName val="IIMM"/>
      <sheetName val="APU EST"/>
      <sheetName val="COSTOS"/>
      <sheetName val="APU ARQ"/>
    </sheetNames>
    <sheetDataSet>
      <sheetData sheetId="0" refreshError="1">
        <row r="8">
          <cell r="E8">
            <v>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Anexo Contrato"/>
      <sheetName val="Detalle"/>
      <sheetName val="03 Desmontaje"/>
      <sheetName val="02 Movilización"/>
      <sheetName val="Output"/>
      <sheetName val="Anexo_Contrato"/>
      <sheetName val="03_Desmontaje"/>
      <sheetName val="02_Movilización"/>
      <sheetName val="Inversión"/>
      <sheetName val="(8) HH OPERADORES"/>
      <sheetName val="sondafin2"/>
      <sheetName val="auter"/>
      <sheetName val="AUTER AN"/>
      <sheetName val="AUTE"/>
      <sheetName val="auterfin1"/>
      <sheetName val="auterfin2"/>
      <sheetName val="sondafin1"/>
      <sheetName val="Res_Val_PDK"/>
      <sheetName val="Resumen"/>
      <sheetName val="Fondo Garantia"/>
      <sheetName val="FC ingreso-egresos"/>
      <sheetName val="Valorizacion 1º Quincena"/>
      <sheetName val="Facturas"/>
      <sheetName val="Acero"/>
      <sheetName val="Concreto"/>
      <sheetName val="SC"/>
      <sheetName val="COMPARATIVO VENTA DVE"/>
      <sheetName val="OP+OG "/>
      <sheetName val="OP Flesan"/>
      <sheetName val="TERMINACIONES"/>
      <sheetName val="INSTALACIONES"/>
      <sheetName val="GG "/>
      <sheetName val="Equipos"/>
      <sheetName val="Obras exteriores"/>
      <sheetName val="Varios "/>
      <sheetName val="PLAZO"/>
      <sheetName val="C.S"/>
      <sheetName val="$total"/>
      <sheetName val="Anexo_Contrato1"/>
      <sheetName val="03_Desmontaje1"/>
      <sheetName val="02_Movilización1"/>
      <sheetName val="AUTER_AN"/>
      <sheetName val="(8)_HH_OPERADORES"/>
      <sheetName val="Fondo_Garantia"/>
      <sheetName val="FC_ingreso-egresos"/>
      <sheetName val="Valorizacion_1º_Quincena"/>
      <sheetName val="COMPARATIVO_VENTA_DVE"/>
      <sheetName val="OP+OG_"/>
      <sheetName val="OP_Flesan"/>
      <sheetName val="GG_"/>
      <sheetName val="Obras_exteriores"/>
      <sheetName val="Varios_"/>
      <sheetName val="C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ios Enterasys"/>
      <sheetName val="Costos TData"/>
      <sheetName val="Reniec_v1.0_25Jan03"/>
      <sheetName val="Support-Cisco"/>
      <sheetName val="Detalle_costos_CISCO"/>
      <sheetName val="Tipo de Compra"/>
      <sheetName val="Plantilla Implantacion"/>
      <sheetName val="Plantilla_Finanzas"/>
      <sheetName val="Otros"/>
      <sheetName val="Margenes"/>
      <sheetName val="RR.HH."/>
    </sheetNames>
    <sheetDataSet>
      <sheetData sheetId="0" refreshError="1">
        <row r="8">
          <cell r="A8" t="str">
            <v>5C105</v>
          </cell>
          <cell r="B8" t="str">
            <v>5 slot Matrix E5 chassis w/ modular fan tray and 2 slots for power supplies (power supplies not included, fan tray ships w/ chassis)</v>
          </cell>
          <cell r="C8">
            <v>2995</v>
          </cell>
          <cell r="D8">
            <v>1797</v>
          </cell>
        </row>
        <row r="9">
          <cell r="A9" t="str">
            <v>5C205-3</v>
          </cell>
          <cell r="B9" t="str">
            <v>Black 510 Watt AC (100 to 250 Volts) power supply for 5C105 (black).</v>
          </cell>
          <cell r="C9">
            <v>1235</v>
          </cell>
          <cell r="D9">
            <v>741</v>
          </cell>
        </row>
        <row r="10">
          <cell r="A10" t="str">
            <v>5C405</v>
          </cell>
          <cell r="B10" t="str">
            <v>Black Fan tray for the Matrix E5 (ships with the chassis, purchase only if spare is needed).</v>
          </cell>
          <cell r="C10">
            <v>465</v>
          </cell>
          <cell r="D10">
            <v>279</v>
          </cell>
        </row>
        <row r="11">
          <cell r="A11" t="str">
            <v>5G102-06</v>
          </cell>
          <cell r="B11" t="str">
            <v>6 port Gig switch (1000bT RJ45 ports)</v>
          </cell>
          <cell r="C11">
            <v>5495</v>
          </cell>
          <cell r="D11">
            <v>3297</v>
          </cell>
        </row>
        <row r="12">
          <cell r="A12" t="str">
            <v>5G106-06</v>
          </cell>
          <cell r="B12" t="str">
            <v>6 port Gig switch (4 fixed SX and 2 modular GBIC)</v>
          </cell>
          <cell r="C12">
            <v>4995</v>
          </cell>
          <cell r="D12">
            <v>2997</v>
          </cell>
        </row>
        <row r="13">
          <cell r="A13" t="str">
            <v>5H102-48</v>
          </cell>
          <cell r="B13" t="str">
            <v>48 Port RJ-45 10/100 switch</v>
          </cell>
          <cell r="C13">
            <v>5495</v>
          </cell>
          <cell r="D13">
            <v>3297</v>
          </cell>
        </row>
        <row r="14">
          <cell r="A14" t="str">
            <v>5H103-48</v>
          </cell>
          <cell r="B14" t="str">
            <v>48 Port RJ-21 10/100 switch</v>
          </cell>
          <cell r="C14">
            <v>5495</v>
          </cell>
          <cell r="D14">
            <v>3297</v>
          </cell>
        </row>
        <row r="15">
          <cell r="A15" t="str">
            <v>5SSRM-02</v>
          </cell>
          <cell r="B15" t="str">
            <v>Black SmartSwitch Router Module for the Matrix E5</v>
          </cell>
          <cell r="C15">
            <v>8995</v>
          </cell>
          <cell r="D15">
            <v>5397</v>
          </cell>
        </row>
        <row r="17">
          <cell r="A17" t="str">
            <v>SISTEMA MATRIX E6/E7</v>
          </cell>
        </row>
        <row r="18">
          <cell r="A18" t="str">
            <v>6C105</v>
          </cell>
          <cell r="B18" t="str">
            <v>5 slot SmartSwitch 6000 chassis with modular fan tray and two slots for power supplies (power supplies not included, fan tray ships with chassis).</v>
          </cell>
          <cell r="C18">
            <v>2995</v>
          </cell>
          <cell r="D18">
            <v>1797</v>
          </cell>
        </row>
        <row r="19">
          <cell r="A19" t="str">
            <v>6C107</v>
          </cell>
          <cell r="B19" t="str">
            <v>7 Slot Matrix e7 Chassis</v>
          </cell>
          <cell r="C19">
            <v>6995</v>
          </cell>
          <cell r="D19">
            <v>4197</v>
          </cell>
        </row>
        <row r="20">
          <cell r="A20" t="str">
            <v>6C205-2</v>
          </cell>
          <cell r="B20" t="str">
            <v>510 Watt DC (36 to 72 Volts) power supply for the SmartSwitch 6000 (6C105).</v>
          </cell>
          <cell r="C20">
            <v>2795</v>
          </cell>
          <cell r="D20">
            <v>1478</v>
          </cell>
        </row>
        <row r="21">
          <cell r="A21" t="str">
            <v>6C205-3</v>
          </cell>
          <cell r="B21" t="str">
            <v>510 Watt AC (100 to 250 Volts) power supply for SmartSwitch 6000 (6C105).</v>
          </cell>
          <cell r="C21">
            <v>1235</v>
          </cell>
          <cell r="D21">
            <v>741</v>
          </cell>
        </row>
        <row r="22">
          <cell r="A22" t="str">
            <v>6C207-1</v>
          </cell>
          <cell r="B22" t="str">
            <v>AC Input Power Supply Module for the 6C107</v>
          </cell>
          <cell r="C22">
            <v>1995</v>
          </cell>
          <cell r="D22">
            <v>1197</v>
          </cell>
        </row>
        <row r="23">
          <cell r="A23" t="str">
            <v>6C405</v>
          </cell>
          <cell r="B23" t="str">
            <v>Fan tray for the SmartSwitch 6000 (ships with the chassis, purchase only if spare is needed).</v>
          </cell>
          <cell r="C23">
            <v>465</v>
          </cell>
          <cell r="D23">
            <v>279</v>
          </cell>
        </row>
        <row r="24">
          <cell r="A24" t="str">
            <v>6C407</v>
          </cell>
          <cell r="B24" t="str">
            <v>Spare Fan Tray Module for the 6C107</v>
          </cell>
          <cell r="C24">
            <v>695</v>
          </cell>
          <cell r="D24">
            <v>417</v>
          </cell>
        </row>
        <row r="25">
          <cell r="A25" t="str">
            <v>6E122-26</v>
          </cell>
          <cell r="B25" t="str">
            <v>24 port SmartSwitch module for the SmartSwitch 6000 (24 10 BaseT ports via RJ45s and 2 FEPIM slots). Purchase FEPIMs separately.</v>
          </cell>
          <cell r="C25">
            <v>6795</v>
          </cell>
          <cell r="D25">
            <v>3303</v>
          </cell>
        </row>
        <row r="26">
          <cell r="A26" t="str">
            <v>6E123-50</v>
          </cell>
          <cell r="B26" t="str">
            <v>48 port microLAN ethernet module (4 microLANs of 12 ports each via four telcos).  Includes two FEPIM slots for two 100 Mbps uplinks.  Purchase FE-PIMs separately.</v>
          </cell>
          <cell r="C26">
            <v>5995</v>
          </cell>
          <cell r="D26">
            <v>3170</v>
          </cell>
        </row>
        <row r="27">
          <cell r="A27" t="str">
            <v>6E128-26</v>
          </cell>
          <cell r="B27" t="str">
            <v>24 port 10BaseT SmartSwitch module for the SmartSwitch 6000 (24 ports via MMF ST connectors, plus two FEPIM slots).  Purchase FEPIMS separately.</v>
          </cell>
          <cell r="C27">
            <v>9995</v>
          </cell>
          <cell r="D27">
            <v>5997</v>
          </cell>
        </row>
        <row r="28">
          <cell r="A28" t="str">
            <v>6E129-26</v>
          </cell>
          <cell r="B28" t="str">
            <v>24 port ethernet SmartSwitch module for the SmartSwitch 6000 (24 ports via SMF ST connectors, plus two FEPIM slots).  Purchase FEPIMS separately.</v>
          </cell>
          <cell r="C28">
            <v>19995</v>
          </cell>
          <cell r="D28">
            <v>11997</v>
          </cell>
        </row>
        <row r="29">
          <cell r="A29" t="str">
            <v>6E138-25</v>
          </cell>
          <cell r="B29" t="str">
            <v>24 port SmartSwitch module for the SmartSwitch 6000 (24 ports via MMF ST connectors and one HSIM slot). Purchase HSIM separately.</v>
          </cell>
          <cell r="C29">
            <v>9995</v>
          </cell>
          <cell r="D29">
            <v>5997</v>
          </cell>
        </row>
        <row r="30">
          <cell r="A30" t="str">
            <v>6E233-49</v>
          </cell>
          <cell r="B30" t="str">
            <v>48 port ethernet module for the SmartSwitch 6000.  Includes 48 ports via four telcos and one HSIM slot.</v>
          </cell>
          <cell r="C30">
            <v>7495</v>
          </cell>
          <cell r="D30">
            <v>4497</v>
          </cell>
        </row>
        <row r="31">
          <cell r="A31" t="str">
            <v>6G306-06</v>
          </cell>
          <cell r="B31" t="str">
            <v>6 Port Gigabit Ethernet Switching Module for the 6C105/6C107</v>
          </cell>
          <cell r="C31">
            <v>9995</v>
          </cell>
          <cell r="D31">
            <v>5997</v>
          </cell>
        </row>
        <row r="32">
          <cell r="A32" t="str">
            <v>6H123-50</v>
          </cell>
          <cell r="B32" t="str">
            <v>48 port microLAN 10/100 auto-negotiating module (4 microLANs of 12 ports each, telco connectors).  Includes two FEPIM slots for uplinks.</v>
          </cell>
          <cell r="C32">
            <v>9995</v>
          </cell>
          <cell r="D32">
            <v>5294</v>
          </cell>
        </row>
        <row r="33">
          <cell r="A33" t="str">
            <v>6H202-24</v>
          </cell>
          <cell r="B33" t="str">
            <v>High Performance 10/100 Fast Ethernet module for the SmartSwitch 6000 with 24-ports via RJ45 interfaces.</v>
          </cell>
          <cell r="C33">
            <v>6995</v>
          </cell>
          <cell r="D33">
            <v>4197</v>
          </cell>
        </row>
        <row r="34">
          <cell r="A34" t="str">
            <v>6H203-24</v>
          </cell>
          <cell r="B34" t="str">
            <v>24 port 10/100 switching module for the SmartSwitch 6000 via two RJ21 ports.</v>
          </cell>
          <cell r="C34">
            <v>7995</v>
          </cell>
          <cell r="D34">
            <v>4797</v>
          </cell>
        </row>
        <row r="35">
          <cell r="A35" t="str">
            <v>6H252-17</v>
          </cell>
          <cell r="B35" t="str">
            <v>High Performance 10/100 Fast Ethernet module for the SmartSwitch 6000 with 16-ports via RJ45 interfaces and one high speed uplink slot (VHSIM).  Purchase VHSIM separately.</v>
          </cell>
          <cell r="C35">
            <v>6495</v>
          </cell>
          <cell r="D35">
            <v>3897</v>
          </cell>
        </row>
        <row r="36">
          <cell r="A36" t="str">
            <v>6H253-13</v>
          </cell>
          <cell r="B36" t="str">
            <v>12 port 10/100 Fast Ethernet Switching module for the SmartSwitch 6000 via one RJ21 Connector.  Includes one VHSIM slot.</v>
          </cell>
          <cell r="C36">
            <v>6495</v>
          </cell>
          <cell r="D36">
            <v>3897</v>
          </cell>
        </row>
        <row r="37">
          <cell r="A37" t="str">
            <v>6H258-17</v>
          </cell>
          <cell r="B37" t="str">
            <v>16 port 100BaseFX switch module for the SmartSwitch 6000.  16  MMF ports via MT-RJ connectors and one VHSIM slot.</v>
          </cell>
          <cell r="C37">
            <v>12995</v>
          </cell>
          <cell r="D37">
            <v>7797</v>
          </cell>
        </row>
        <row r="38">
          <cell r="A38" t="str">
            <v>6H259-17</v>
          </cell>
          <cell r="B38" t="str">
            <v>16 port 100BaseFX switch module for the SmartSwitch 6000.  16  SMF ports via MT-RJ connectors and one VHSIM slot. (Build to order)</v>
          </cell>
          <cell r="C38">
            <v>27995</v>
          </cell>
          <cell r="D38">
            <v>16797</v>
          </cell>
        </row>
        <row r="39">
          <cell r="A39" t="str">
            <v>6H262-18</v>
          </cell>
          <cell r="B39" t="str">
            <v>10/100/1000 module for the SS6000. 16 auto-negotiable switched Fast Ethernet ports via RJ45 and two GPIM slots.  GPIMs sold seperately</v>
          </cell>
          <cell r="C39">
            <v>5995</v>
          </cell>
          <cell r="D39">
            <v>3597</v>
          </cell>
        </row>
        <row r="40">
          <cell r="A40" t="str">
            <v>6H302-48</v>
          </cell>
          <cell r="B40" t="str">
            <v>48 Port RJ 45 10/100 Switch for the 6C105/6C107</v>
          </cell>
          <cell r="C40">
            <v>12995</v>
          </cell>
          <cell r="D40">
            <v>7797</v>
          </cell>
        </row>
        <row r="41">
          <cell r="A41" t="str">
            <v>6H303-48</v>
          </cell>
          <cell r="B41" t="str">
            <v>48 Port RJ21 10/100 Switch  - 6C105/6C107</v>
          </cell>
          <cell r="C41">
            <v>12995</v>
          </cell>
          <cell r="D41">
            <v>7797</v>
          </cell>
        </row>
        <row r="42">
          <cell r="A42" t="str">
            <v>6H308-24</v>
          </cell>
          <cell r="B42" t="str">
            <v>24 MTRJ 100Base FX MMFiber switch</v>
          </cell>
          <cell r="C42">
            <v>19495</v>
          </cell>
          <cell r="D42">
            <v>11697</v>
          </cell>
        </row>
        <row r="43">
          <cell r="A43" t="str">
            <v>6H308-48</v>
          </cell>
          <cell r="B43" t="str">
            <v>48 MTRJ 100Base FX MMFiber switch</v>
          </cell>
          <cell r="C43">
            <v>26995</v>
          </cell>
          <cell r="D43">
            <v>16197</v>
          </cell>
        </row>
        <row r="44">
          <cell r="A44" t="str">
            <v>6H352-25</v>
          </cell>
          <cell r="B44" t="str">
            <v>24 PT 10/100 SWCH/VHSM 6C105/6C107 CHASI</v>
          </cell>
          <cell r="C44">
            <v>10695</v>
          </cell>
          <cell r="D44">
            <v>6417</v>
          </cell>
        </row>
        <row r="45">
          <cell r="A45" t="str">
            <v>6M146-04</v>
          </cell>
          <cell r="B45" t="str">
            <v>SmartSwitch 6000 module with two HSIM slots and two FEPIM slots.  Purchase HSIMs and FEPIMs separately.</v>
          </cell>
          <cell r="C45">
            <v>4995</v>
          </cell>
          <cell r="D45">
            <v>2997</v>
          </cell>
        </row>
        <row r="46">
          <cell r="A46" t="str">
            <v>6SSRLC-FX-AA</v>
          </cell>
          <cell r="B46" t="str">
            <v>100BASE-FX LINECARD FOR THE 6SSRM-02</v>
          </cell>
          <cell r="C46">
            <v>6495</v>
          </cell>
          <cell r="D46">
            <v>3897</v>
          </cell>
        </row>
        <row r="47">
          <cell r="A47" t="str">
            <v>6SSRLC-LX-AA</v>
          </cell>
          <cell r="B47" t="str">
            <v>1000BASE-LX LINECARD FOR THE 6SSRM-02</v>
          </cell>
          <cell r="C47">
            <v>6495</v>
          </cell>
          <cell r="D47">
            <v>3897</v>
          </cell>
        </row>
        <row r="48">
          <cell r="A48" t="str">
            <v>6SSRLC-LX70-AA</v>
          </cell>
          <cell r="B48" t="str">
            <v>1000BASE-LX 70 KM LINECARD FOR 6SSRM-02</v>
          </cell>
          <cell r="C48">
            <v>10995</v>
          </cell>
          <cell r="D48">
            <v>6597</v>
          </cell>
        </row>
        <row r="49">
          <cell r="A49" t="str">
            <v>6SSRLC-SER-AA</v>
          </cell>
          <cell r="B49" t="str">
            <v>2 PORT SERIAL LINECARD FOR THE 6SSRM-02</v>
          </cell>
          <cell r="C49">
            <v>2995</v>
          </cell>
          <cell r="D49">
            <v>1797</v>
          </cell>
        </row>
        <row r="50">
          <cell r="A50" t="str">
            <v>6SSRLC-SERC-AA</v>
          </cell>
          <cell r="B50" t="str">
            <v>4 PRT SER LINECRD W/COMPRESSION 6SSRM-02</v>
          </cell>
          <cell r="C50">
            <v>6495</v>
          </cell>
          <cell r="D50">
            <v>3897</v>
          </cell>
        </row>
        <row r="51">
          <cell r="A51" t="str">
            <v>6SSRLC-SERCE-AA</v>
          </cell>
          <cell r="B51" t="str">
            <v>4PT SER LNCRD W/COMP &amp; ENCRYP 6SSRM-02</v>
          </cell>
          <cell r="C51">
            <v>8495</v>
          </cell>
          <cell r="D51">
            <v>5097</v>
          </cell>
        </row>
        <row r="52">
          <cell r="A52" t="str">
            <v>6SSRLC-SX-AA</v>
          </cell>
          <cell r="B52" t="str">
            <v>1000BASE-SX LINECARD FOR THE 6SSRM-02</v>
          </cell>
          <cell r="C52">
            <v>3495</v>
          </cell>
          <cell r="D52">
            <v>2097</v>
          </cell>
        </row>
        <row r="53">
          <cell r="A53" t="str">
            <v>6SSRLC-TX-AA</v>
          </cell>
          <cell r="B53" t="str">
            <v>10/100BASE-TX LINECARD FOR THE 6SSRM-02</v>
          </cell>
          <cell r="C53">
            <v>2495</v>
          </cell>
          <cell r="D53">
            <v>1497</v>
          </cell>
        </row>
        <row r="54">
          <cell r="A54" t="str">
            <v>6SSRM-02</v>
          </cell>
          <cell r="B54" t="str">
            <v>SmartSwitch Router Module for the SmartSwitch 6000</v>
          </cell>
          <cell r="C54">
            <v>8995</v>
          </cell>
          <cell r="D54">
            <v>5397</v>
          </cell>
        </row>
        <row r="56">
          <cell r="A56" t="str">
            <v>SISTEMA SMARTSWITCH 2000</v>
          </cell>
        </row>
        <row r="57">
          <cell r="A57" t="str">
            <v>2E253-49R</v>
          </cell>
          <cell r="B57" t="str">
            <v>SmartSwitch 2200 with 48 ethernet ports via 4 telcos (RJ21s), one HSIM/VHSIM slot, and redundant power.  Purchase HSIM/VHSIM separately.</v>
          </cell>
          <cell r="C57">
            <v>5995</v>
          </cell>
          <cell r="D57">
            <v>3597</v>
          </cell>
        </row>
        <row r="58">
          <cell r="A58" t="str">
            <v>2E42-27R</v>
          </cell>
          <cell r="B58" t="str">
            <v>SmartSwitch 2200 with second power supply, 24 switched 10BaseT ports via RJ45s, two FEPIM slots, and one HSIM slot for uplinks. Purchase FEPIMs and HSIM separately.</v>
          </cell>
          <cell r="C58">
            <v>6395</v>
          </cell>
          <cell r="D58">
            <v>2551</v>
          </cell>
        </row>
        <row r="59">
          <cell r="A59" t="str">
            <v>2E42-27RDC</v>
          </cell>
          <cell r="B59" t="str">
            <v>SmartSwitch 2200 with two DC power supplies.  24 switched 10BaseT ports via RJ45s plus two FEPIM slots and one HSIM slot for uplinks.</v>
          </cell>
          <cell r="C59">
            <v>6895</v>
          </cell>
          <cell r="D59">
            <v>3170</v>
          </cell>
        </row>
        <row r="60">
          <cell r="A60" t="str">
            <v>2E48-27R</v>
          </cell>
          <cell r="B60" t="str">
            <v>SmartSwitch 2200 with two power supplies, 24 switched 10BaseFL ports via MMF ST, two FEPIM slots, and one HSIM slot for uplinks. Purchase FEPIMs and HSIM separately.</v>
          </cell>
          <cell r="C60">
            <v>9995</v>
          </cell>
          <cell r="D60">
            <v>5997</v>
          </cell>
        </row>
        <row r="61">
          <cell r="A61" t="str">
            <v>2H252-25R</v>
          </cell>
          <cell r="B61" t="str">
            <v>SmartSwitch 2200 10/100 Fast Ethernet Workgroup Switch with 24-ports via RJ45 interfaces and one high speed uplink slot (VHSIM). Purchase VHSIM separately.</v>
          </cell>
          <cell r="C61">
            <v>4995</v>
          </cell>
          <cell r="D61">
            <v>2997</v>
          </cell>
        </row>
        <row r="62">
          <cell r="A62" t="str">
            <v>2H252-25RDC</v>
          </cell>
          <cell r="B62" t="str">
            <v>SmartSwitch 2200 10/100 Fast Ethernet Workgroup Switch with DC power, 24-ports via RJ45 interfaces and one high speed uplink slot (VHSIM). Purch VHSIM separately. (Build to order)</v>
          </cell>
          <cell r="C62">
            <v>7995</v>
          </cell>
          <cell r="D62">
            <v>4797</v>
          </cell>
        </row>
        <row r="63">
          <cell r="A63" t="str">
            <v>2H253-25R</v>
          </cell>
          <cell r="B63" t="str">
            <v>24 port 10/100 SmartSwitch 2200 workgroup switch via two RJ21 connectors.  Includes redundant internal power supplies and one VHSIM/HSIM slot.</v>
          </cell>
          <cell r="C63">
            <v>4995</v>
          </cell>
          <cell r="D63">
            <v>2997</v>
          </cell>
        </row>
        <row r="64">
          <cell r="A64" t="str">
            <v>2H258-17R</v>
          </cell>
          <cell r="B64" t="str">
            <v>16 port 100BaseFX SmartSwitch 2200 workgroup switch via MT-RJ connectors.  Includes redundant internal power supplies and one VHSIM slot.</v>
          </cell>
          <cell r="C64">
            <v>12995</v>
          </cell>
          <cell r="D64">
            <v>7797</v>
          </cell>
        </row>
        <row r="65">
          <cell r="A65" t="str">
            <v>2M46-04R</v>
          </cell>
          <cell r="B65" t="str">
            <v>SmartSwitch 2040 with two HSIM slots, two FEPIM slots, and second power supply for redundancy.  Purchase FEPIMs and HSIMs separately.</v>
          </cell>
          <cell r="C65">
            <v>4995</v>
          </cell>
          <cell r="D65">
            <v>2997</v>
          </cell>
        </row>
        <row r="66">
          <cell r="A66" t="str">
            <v>SS-16M-DRAM-UGK</v>
          </cell>
          <cell r="B66" t="str">
            <v>16 Mb upgrade to Main Memory on the next generation SmartSwitch 6000/2000 products.</v>
          </cell>
          <cell r="C66">
            <v>295</v>
          </cell>
          <cell r="D66">
            <v>177</v>
          </cell>
        </row>
        <row r="68">
          <cell r="A68" t="str">
            <v>SISTEMA VERTICAL HORIZON</v>
          </cell>
        </row>
        <row r="69">
          <cell r="A69" t="str">
            <v>VH-1RDC</v>
          </cell>
          <cell r="B69" t="str">
            <v>Single port DC power supply for the VH-series switches</v>
          </cell>
          <cell r="C69">
            <v>695</v>
          </cell>
          <cell r="D69">
            <v>417</v>
          </cell>
        </row>
        <row r="70">
          <cell r="A70" t="str">
            <v>VH-2402S</v>
          </cell>
          <cell r="B70" t="str">
            <v>24 10/100 2 uplink stackable switch</v>
          </cell>
          <cell r="C70">
            <v>1795</v>
          </cell>
          <cell r="D70">
            <v>1077</v>
          </cell>
        </row>
        <row r="71">
          <cell r="A71" t="str">
            <v>VH-2402S-FL-UGK</v>
          </cell>
          <cell r="B71" t="str">
            <v>Flash upgrade kit for the VH-2402S</v>
          </cell>
          <cell r="C71">
            <v>250</v>
          </cell>
          <cell r="D71">
            <v>150</v>
          </cell>
        </row>
        <row r="72">
          <cell r="A72" t="str">
            <v>VH-2402SM</v>
          </cell>
          <cell r="B72" t="str">
            <v>24 10/100 2 uplink stackable switch incl. Mgt Module VH-SMGMT</v>
          </cell>
          <cell r="C72">
            <v>1895</v>
          </cell>
          <cell r="D72">
            <v>1137</v>
          </cell>
        </row>
        <row r="73">
          <cell r="A73" t="str">
            <v>VH-4802</v>
          </cell>
          <cell r="B73" t="str">
            <v>48 plus 2 uplink std alone 10/100 switch</v>
          </cell>
          <cell r="C73">
            <v>3995</v>
          </cell>
          <cell r="D73">
            <v>2397</v>
          </cell>
        </row>
        <row r="74">
          <cell r="A74" t="str">
            <v>VH-8G</v>
          </cell>
          <cell r="B74" t="str">
            <v>8 port Gigabit 1000Base-SX Std alone fixed SC connectors</v>
          </cell>
          <cell r="C74">
            <v>6995</v>
          </cell>
          <cell r="D74">
            <v>4197</v>
          </cell>
        </row>
        <row r="75">
          <cell r="A75" t="str">
            <v>VH-8TX1MF</v>
          </cell>
          <cell r="B75" t="str">
            <v>Stand alone 8 10/100RJ45 one fixed 100Mbps MMF port, built in management agent</v>
          </cell>
          <cell r="C75">
            <v>1295</v>
          </cell>
          <cell r="D75">
            <v>777</v>
          </cell>
        </row>
        <row r="76">
          <cell r="A76" t="str">
            <v>VH-8TX1UM</v>
          </cell>
          <cell r="B76" t="str">
            <v>8 port TX 1 SMF uplink w/Mgt.</v>
          </cell>
          <cell r="C76">
            <v>1795</v>
          </cell>
          <cell r="D76">
            <v>1077</v>
          </cell>
        </row>
        <row r="77">
          <cell r="A77" t="str">
            <v>VH-ELS-DC-CBL</v>
          </cell>
          <cell r="B77" t="str">
            <v>DC power cable for ELS100-S24TX2M to VH-1RDC</v>
          </cell>
          <cell r="C77">
            <v>50</v>
          </cell>
          <cell r="D77">
            <v>30</v>
          </cell>
        </row>
        <row r="78">
          <cell r="A78" t="str">
            <v>VH-S48BNDL</v>
          </cell>
          <cell r="B78" t="str">
            <v>Stackable bundle kit 2-2402S/ 1-VH-SMGMT/ 2-VH-STACK</v>
          </cell>
          <cell r="C78">
            <v>4395</v>
          </cell>
          <cell r="D78">
            <v>2637</v>
          </cell>
        </row>
        <row r="79">
          <cell r="A79" t="str">
            <v>VH-S72BNDL</v>
          </cell>
          <cell r="B79" t="str">
            <v>Stackable bundle kit 3-2402S/ 1-VH-SMGMT/ 3-VH-STACK</v>
          </cell>
          <cell r="C79">
            <v>6395</v>
          </cell>
          <cell r="D79">
            <v>3837</v>
          </cell>
        </row>
        <row r="80">
          <cell r="A80" t="str">
            <v>VH-S96BNDL</v>
          </cell>
          <cell r="B80" t="str">
            <v>Stackable bundle kit 4-2402S/ 1-VH-SMGMT/ 4-VH-STACK</v>
          </cell>
          <cell r="C80">
            <v>8395</v>
          </cell>
          <cell r="D80">
            <v>5037</v>
          </cell>
        </row>
        <row r="81">
          <cell r="A81" t="str">
            <v>VH-SMGMT</v>
          </cell>
          <cell r="B81" t="str">
            <v>Vertical Horizon switch Mgt. Module</v>
          </cell>
          <cell r="C81">
            <v>295</v>
          </cell>
          <cell r="D81">
            <v>177</v>
          </cell>
        </row>
        <row r="82">
          <cell r="A82" t="str">
            <v>VH-STACK</v>
          </cell>
          <cell r="B82" t="str">
            <v>Vertical Horizon switch stacking module</v>
          </cell>
          <cell r="C82">
            <v>395</v>
          </cell>
          <cell r="D82">
            <v>237</v>
          </cell>
        </row>
        <row r="83">
          <cell r="A83" t="str">
            <v>VHIM100-S1SFX</v>
          </cell>
          <cell r="B83" t="str">
            <v>Vertical Horizon series uplink mod. 1 port SMF 100BaseFX</v>
          </cell>
          <cell r="C83">
            <v>1595</v>
          </cell>
          <cell r="D83">
            <v>957</v>
          </cell>
        </row>
        <row r="84">
          <cell r="A84" t="str">
            <v>VHIM100-S2MFX</v>
          </cell>
          <cell r="B84" t="str">
            <v>Vertical Horizon series uplink mod. 2 port MMF 100BaseFX</v>
          </cell>
          <cell r="C84">
            <v>695</v>
          </cell>
          <cell r="D84">
            <v>417</v>
          </cell>
        </row>
        <row r="85">
          <cell r="A85" t="str">
            <v>VHIM1000-S1GM</v>
          </cell>
          <cell r="B85" t="str">
            <v>1 port GBIC uplink mod for the Vertical Horizon stacks/standalones</v>
          </cell>
          <cell r="C85">
            <v>449</v>
          </cell>
          <cell r="D85">
            <v>269</v>
          </cell>
        </row>
        <row r="86">
          <cell r="A86" t="str">
            <v>VHIM1000-S1LX</v>
          </cell>
          <cell r="B86" t="str">
            <v>Vertical Horizon series uplink mod. 1 port 1000Base-LX SC connector</v>
          </cell>
          <cell r="C86">
            <v>1695</v>
          </cell>
          <cell r="D86">
            <v>1017</v>
          </cell>
        </row>
        <row r="87">
          <cell r="A87" t="str">
            <v>VHIM1000-S1SX</v>
          </cell>
          <cell r="B87" t="str">
            <v>Vertical Horizon series uplink mod. 1 port 1000Base-SX SC connector</v>
          </cell>
          <cell r="C87">
            <v>795</v>
          </cell>
          <cell r="D87">
            <v>477</v>
          </cell>
        </row>
        <row r="88">
          <cell r="A88" t="str">
            <v>VHSIM-G02</v>
          </cell>
          <cell r="B88" t="str">
            <v>2 port RJ-45 1000Base-T VHSIM</v>
          </cell>
          <cell r="C88">
            <v>2495</v>
          </cell>
          <cell r="D88">
            <v>1497</v>
          </cell>
        </row>
        <row r="89">
          <cell r="A89" t="str">
            <v>VHSIM-G6</v>
          </cell>
          <cell r="B89" t="str">
            <v>Gigabit Ethernet VHSIM for next generation SmartSwitch 6000/2000 products, connectivity provided via hot swappable GPIMs.</v>
          </cell>
          <cell r="C89">
            <v>1995</v>
          </cell>
          <cell r="D89">
            <v>1197</v>
          </cell>
        </row>
        <row r="90">
          <cell r="A90" t="str">
            <v>VHSIM2-A6DP</v>
          </cell>
          <cell r="B90" t="str">
            <v>45Mbps - 622Mbps ATM VHSIM</v>
          </cell>
          <cell r="C90">
            <v>3995</v>
          </cell>
          <cell r="D90">
            <v>2397</v>
          </cell>
        </row>
        <row r="91">
          <cell r="A91" t="str">
            <v>ELS10-27MDU</v>
          </cell>
          <cell r="B91" t="str">
            <v>Multi-Dwelling Unit switch, 24 10BaseT, 3 10/100TX, 2 EPIM-100FX slots (EPIM-100FX must be purchased separately)</v>
          </cell>
          <cell r="C91">
            <v>1295</v>
          </cell>
          <cell r="D91">
            <v>777</v>
          </cell>
        </row>
        <row r="93">
          <cell r="A93" t="str">
            <v>SISTEMA SSR - XPEDITION</v>
          </cell>
        </row>
        <row r="94">
          <cell r="A94" t="str">
            <v>SSR-16</v>
          </cell>
          <cell r="B94" t="str">
            <v>SmartSwitch Router (SSR) 8600 16 slot base-system including chassis, backplane, modular fan,and a single switch fabric module (SSR-SF-16)  Requires new CM2 Control Module</v>
          </cell>
          <cell r="C94">
            <v>9995</v>
          </cell>
          <cell r="D94">
            <v>5997</v>
          </cell>
        </row>
        <row r="95">
          <cell r="A95" t="str">
            <v>SSR-2-B128</v>
          </cell>
          <cell r="B95" t="str">
            <v>SSR 2000 WITH 128 MB MEMORY</v>
          </cell>
          <cell r="C95">
            <v>6495</v>
          </cell>
          <cell r="D95">
            <v>3897</v>
          </cell>
        </row>
        <row r="96">
          <cell r="A96" t="str">
            <v>SSR-2-FX-AA</v>
          </cell>
          <cell r="B96" t="str">
            <v>8 port 100BaseFX expansion module for SSR 2000 with MT-RJ connectors.</v>
          </cell>
          <cell r="C96">
            <v>6495</v>
          </cell>
          <cell r="D96">
            <v>3897</v>
          </cell>
        </row>
        <row r="97">
          <cell r="A97" t="str">
            <v>SSR-2-GSX</v>
          </cell>
          <cell r="B97" t="str">
            <v>SmartSwitch Router (SSR) 2100. 8 port 1000 Base-SX fixed config. Includes redundant power supplies, routing software, and Corewatch.</v>
          </cell>
          <cell r="C97">
            <v>14995</v>
          </cell>
          <cell r="D97">
            <v>8997</v>
          </cell>
        </row>
        <row r="98">
          <cell r="A98" t="str">
            <v>SSR-2-HSSI-AA</v>
          </cell>
          <cell r="B98" t="str">
            <v>SSR 2000 HSSI MODULE</v>
          </cell>
          <cell r="C98">
            <v>10995</v>
          </cell>
          <cell r="D98">
            <v>6597</v>
          </cell>
        </row>
        <row r="99">
          <cell r="A99" t="str">
            <v>SSR-2-LX-AA</v>
          </cell>
          <cell r="B99" t="str">
            <v>2 port 1000BaseLX expansion module for the SSR 2000.</v>
          </cell>
          <cell r="C99">
            <v>6495</v>
          </cell>
          <cell r="D99">
            <v>3897</v>
          </cell>
        </row>
        <row r="100">
          <cell r="A100" t="str">
            <v>SSR-2-LX70-AA</v>
          </cell>
          <cell r="B100" t="str">
            <v>1 port 70km 1000BaseLX Gigabit Ethernet module for the SSR-2000 (Build to order)</v>
          </cell>
          <cell r="C100">
            <v>10995</v>
          </cell>
          <cell r="D100">
            <v>6597</v>
          </cell>
        </row>
        <row r="101">
          <cell r="A101" t="str">
            <v>SSR-2-PKG128</v>
          </cell>
          <cell r="B101" t="str">
            <v>SSR2000 PKG with 128 MEM</v>
          </cell>
          <cell r="C101">
            <v>9995</v>
          </cell>
          <cell r="D101">
            <v>5997</v>
          </cell>
        </row>
        <row r="102">
          <cell r="A102" t="str">
            <v>SSR-2-RACKMOUNT</v>
          </cell>
          <cell r="B102" t="str">
            <v>Rack Mount Kit for SSR 2000 &amp; 2100</v>
          </cell>
          <cell r="C102">
            <v>250</v>
          </cell>
          <cell r="D102">
            <v>150</v>
          </cell>
        </row>
        <row r="103">
          <cell r="A103" t="str">
            <v>SSR-2-SER-AA</v>
          </cell>
          <cell r="B103" t="str">
            <v>Dual port Serial module for SSR 2000</v>
          </cell>
          <cell r="C103">
            <v>2995</v>
          </cell>
          <cell r="D103">
            <v>1797</v>
          </cell>
        </row>
        <row r="104">
          <cell r="A104" t="str">
            <v>SSR-2-SERC-AA</v>
          </cell>
          <cell r="B104" t="str">
            <v>Quad port Serial module with compression for SSR 2000</v>
          </cell>
          <cell r="C104">
            <v>6495</v>
          </cell>
          <cell r="D104">
            <v>3897</v>
          </cell>
        </row>
        <row r="105">
          <cell r="A105" t="str">
            <v>SSR-2-SERCE-AA</v>
          </cell>
          <cell r="B105" t="str">
            <v>Quad port Serial module with compression and encryption for SSR 2000 (US and Canada Sales Only)</v>
          </cell>
          <cell r="C105">
            <v>8495</v>
          </cell>
          <cell r="D105">
            <v>5097</v>
          </cell>
        </row>
        <row r="106">
          <cell r="A106" t="str">
            <v>SSR-2-SX-AA</v>
          </cell>
          <cell r="B106" t="str">
            <v>2 port 1000BaseSX expansion module for the SSR 2000.</v>
          </cell>
          <cell r="C106">
            <v>3495</v>
          </cell>
          <cell r="D106">
            <v>2097</v>
          </cell>
        </row>
        <row r="107">
          <cell r="A107" t="str">
            <v>SSR-2-TX-AA</v>
          </cell>
          <cell r="B107" t="str">
            <v>8 port 10/100BaseTX expansion module for the SSR 2000</v>
          </cell>
          <cell r="C107">
            <v>2495</v>
          </cell>
          <cell r="D107">
            <v>1497</v>
          </cell>
        </row>
        <row r="108">
          <cell r="A108" t="str">
            <v>SSR-2000-RKMT</v>
          </cell>
          <cell r="B108" t="str">
            <v>2000 Rackmount Kit</v>
          </cell>
          <cell r="C108">
            <v>250</v>
          </cell>
          <cell r="D108">
            <v>150</v>
          </cell>
        </row>
        <row r="109">
          <cell r="A109" t="str">
            <v>SSR-2100-RKMT</v>
          </cell>
          <cell r="B109" t="str">
            <v>2100 Rackmount Kit</v>
          </cell>
          <cell r="C109">
            <v>250</v>
          </cell>
          <cell r="D109">
            <v>150</v>
          </cell>
        </row>
        <row r="110">
          <cell r="A110" t="str">
            <v>SSR-449DTE-02</v>
          </cell>
          <cell r="B110" t="str">
            <v>4 meter 2 lead cable and 2 male RS449 DTE (male) connectors</v>
          </cell>
          <cell r="C110">
            <v>200</v>
          </cell>
          <cell r="D110">
            <v>120</v>
          </cell>
        </row>
        <row r="111">
          <cell r="A111" t="str">
            <v>SSR-600-CRS</v>
          </cell>
          <cell r="B111" t="str">
            <v>Cabletron Routing Software CD ROM</v>
          </cell>
          <cell r="C111">
            <v>100</v>
          </cell>
          <cell r="D111">
            <v>70</v>
          </cell>
        </row>
        <row r="112">
          <cell r="A112" t="str">
            <v>SSR-600-D</v>
          </cell>
          <cell r="B112" t="str">
            <v>SmartSwitch Router 600 W/two SWPIM slots &amp; two 10/100 Enet, CRS, Redundant Power Supplies</v>
          </cell>
          <cell r="C112">
            <v>2995</v>
          </cell>
          <cell r="D112">
            <v>2093</v>
          </cell>
        </row>
        <row r="113">
          <cell r="A113" t="str">
            <v>SSR-600-ECM</v>
          </cell>
          <cell r="B113" t="str">
            <v>Encryption/Compression Accelerator module</v>
          </cell>
          <cell r="C113">
            <v>995</v>
          </cell>
          <cell r="D113">
            <v>696</v>
          </cell>
        </row>
        <row r="114">
          <cell r="A114" t="str">
            <v>SSR-600-RCK-KIT</v>
          </cell>
          <cell r="B114" t="str">
            <v>Rackmount brackets for SSR-600</v>
          </cell>
          <cell r="C114">
            <v>50</v>
          </cell>
          <cell r="D114">
            <v>35</v>
          </cell>
        </row>
        <row r="115">
          <cell r="A115" t="str">
            <v>SSR-600-S</v>
          </cell>
          <cell r="B115" t="str">
            <v>SmartSwitch Router 600 W/two SWPIM slots &amp; two 10/100 Enet, CRS, Single Power Supply</v>
          </cell>
          <cell r="C115">
            <v>2495</v>
          </cell>
          <cell r="D115">
            <v>1744</v>
          </cell>
        </row>
        <row r="116">
          <cell r="A116" t="str">
            <v>SSR-8</v>
          </cell>
          <cell r="B116" t="str">
            <v>SmartSwitch Router (SSR) 8000. 8 slot base system, including chassis, backplane and modular fan.</v>
          </cell>
          <cell r="C116">
            <v>4395</v>
          </cell>
          <cell r="D116">
            <v>2637</v>
          </cell>
        </row>
        <row r="117">
          <cell r="A117" t="str">
            <v>SSR-8-PS-IMPCT</v>
          </cell>
          <cell r="B117" t="str">
            <v>SSR-8 Impact Kit</v>
          </cell>
          <cell r="C117">
            <v>295</v>
          </cell>
          <cell r="D117">
            <v>177</v>
          </cell>
        </row>
        <row r="118">
          <cell r="A118" t="str">
            <v>SSR-ARE</v>
          </cell>
          <cell r="B118" t="str">
            <v>Software Routing Blade</v>
          </cell>
          <cell r="C118">
            <v>14995</v>
          </cell>
          <cell r="D118">
            <v>8997</v>
          </cell>
        </row>
        <row r="119">
          <cell r="A119" t="str">
            <v>SSR-ATM29-02</v>
          </cell>
          <cell r="B119" t="str">
            <v>2 port SSR 8000/8600 ATM base module</v>
          </cell>
          <cell r="C119">
            <v>9995</v>
          </cell>
          <cell r="D119">
            <v>5997</v>
          </cell>
        </row>
        <row r="120">
          <cell r="A120" t="str">
            <v>SSR-CM2-64</v>
          </cell>
          <cell r="B120" t="str">
            <v>New SmartSwitch Router (SSR) 8000 and 8600 Control Module with 64 MB memory</v>
          </cell>
          <cell r="C120">
            <v>8995</v>
          </cell>
          <cell r="D120">
            <v>5397</v>
          </cell>
        </row>
        <row r="121">
          <cell r="A121" t="str">
            <v>SSR-CM3-128</v>
          </cell>
          <cell r="B121" t="str">
            <v>SSR 8000 and 8600 Control Module with 128MB memory</v>
          </cell>
          <cell r="C121">
            <v>12495</v>
          </cell>
          <cell r="D121">
            <v>7497</v>
          </cell>
        </row>
        <row r="122">
          <cell r="A122" t="str">
            <v>SSR-CW-UGK</v>
          </cell>
          <cell r="B122" t="str">
            <v>Upgrade kit for Corewatch</v>
          </cell>
          <cell r="C122">
            <v>250</v>
          </cell>
          <cell r="D122">
            <v>150</v>
          </cell>
        </row>
        <row r="123">
          <cell r="A123" t="str">
            <v>SSR-FAN-16</v>
          </cell>
          <cell r="B123" t="str">
            <v>SSR 8600 Fan Tray Module  (Field Replacement Unit)</v>
          </cell>
          <cell r="C123">
            <v>995</v>
          </cell>
          <cell r="D123">
            <v>597</v>
          </cell>
        </row>
        <row r="124">
          <cell r="A124" t="str">
            <v>SSR-FAN-8</v>
          </cell>
          <cell r="B124" t="str">
            <v>SSR 8000 fan tray module.  (Field Replacement Unit)</v>
          </cell>
          <cell r="C124">
            <v>495</v>
          </cell>
          <cell r="D124">
            <v>297</v>
          </cell>
        </row>
        <row r="125">
          <cell r="A125" t="str">
            <v>SSR-FDDI-02</v>
          </cell>
          <cell r="B125" t="str">
            <v>FDDI MODULE FOR SSR 8000 / 8600</v>
          </cell>
          <cell r="C125">
            <v>8995</v>
          </cell>
          <cell r="D125">
            <v>5397</v>
          </cell>
        </row>
        <row r="126">
          <cell r="A126" t="str">
            <v>SSR-GLH39-02</v>
          </cell>
          <cell r="B126" t="str">
            <v>SSR 8000/8600 2 port 1000LX (70KM) Jumbo Frame Module</v>
          </cell>
          <cell r="C126">
            <v>19995</v>
          </cell>
          <cell r="D126">
            <v>11997</v>
          </cell>
        </row>
        <row r="127">
          <cell r="A127" t="str">
            <v>SSR-GLX29-02-AA</v>
          </cell>
          <cell r="B127" t="str">
            <v>2 port 1000BaseLX module for the SmartSwitch Router, SCLX ports (for MMF or SMF), and 16 MB of memory (supporting up to 2,000,000 flows per SSR system).</v>
          </cell>
          <cell r="C127">
            <v>11495</v>
          </cell>
          <cell r="D127">
            <v>6897</v>
          </cell>
        </row>
        <row r="128">
          <cell r="A128" t="str">
            <v>SSR-GLX39-02</v>
          </cell>
          <cell r="B128" t="str">
            <v>SSR 8000/8600 2 port 1000 LX Jumbo frame module</v>
          </cell>
          <cell r="C128">
            <v>13495</v>
          </cell>
          <cell r="D128">
            <v>8097</v>
          </cell>
        </row>
        <row r="129">
          <cell r="A129" t="str">
            <v>SSR-GSX21-02-AA</v>
          </cell>
          <cell r="B129" t="str">
            <v>2 port 1000BaseSX  module for the SmartSwitch Router, SCSX (for MMF ports only) ports, and 16 MB of memory (supporting up to 2,000,000 flows per SSR system).</v>
          </cell>
          <cell r="C129">
            <v>7995</v>
          </cell>
          <cell r="D129">
            <v>4797</v>
          </cell>
        </row>
        <row r="130">
          <cell r="A130" t="str">
            <v>SSR-GSX31-02</v>
          </cell>
          <cell r="B130" t="str">
            <v>SSR 8000/8600 2 port 1000 SX Jumbo frame module</v>
          </cell>
          <cell r="C130">
            <v>9995</v>
          </cell>
          <cell r="D130">
            <v>5997</v>
          </cell>
        </row>
        <row r="131">
          <cell r="A131" t="str">
            <v>SSR-GTX32-02</v>
          </cell>
          <cell r="B131" t="str">
            <v>SSR 8000/8600 2 port 1000 Base-T module</v>
          </cell>
          <cell r="C131">
            <v>3495</v>
          </cell>
          <cell r="D131">
            <v>2097</v>
          </cell>
        </row>
        <row r="132">
          <cell r="A132" t="str">
            <v>SSR-HFX21-08-AA</v>
          </cell>
          <cell r="B132" t="str">
            <v>8 port 100BaseFX module for the SmartSwitch Router, MMF SC ports, and 16 MB of memory (supporting up to 2,000,000 flows per SSR system).</v>
          </cell>
          <cell r="C132">
            <v>11995</v>
          </cell>
          <cell r="D132">
            <v>7197</v>
          </cell>
        </row>
        <row r="133">
          <cell r="A133" t="str">
            <v>SSR-HFX29-08-AA</v>
          </cell>
          <cell r="B133" t="str">
            <v>8 port 100 FX module via SMF  16 MB memory (supporting up to 2,000,000 flows per SSR system) Build to order</v>
          </cell>
          <cell r="C133">
            <v>19995</v>
          </cell>
          <cell r="D133">
            <v>11997</v>
          </cell>
        </row>
        <row r="134">
          <cell r="A134" t="str">
            <v>SSR-HSSI-02-AA</v>
          </cell>
          <cell r="B134" t="str">
            <v>Dual port HSSI module for SSR 8000 and 8600</v>
          </cell>
          <cell r="C134">
            <v>10995</v>
          </cell>
          <cell r="D134">
            <v>6597</v>
          </cell>
        </row>
        <row r="135">
          <cell r="A135" t="str">
            <v>SSR-HSSI-CAB</v>
          </cell>
          <cell r="B135" t="str">
            <v>3 meter HSSI cable, male to male connector</v>
          </cell>
          <cell r="C135">
            <v>175</v>
          </cell>
          <cell r="D135">
            <v>105</v>
          </cell>
        </row>
        <row r="136">
          <cell r="A136" t="str">
            <v>SSR-HTX12-08-AA</v>
          </cell>
          <cell r="B136" t="str">
            <v>8 port 10/100BaseTX module for the SmartSwitch Router, Cat 5 RJ-45 ports, and 4 MB of memory (supporting up to 500,000 flows per SSR system).</v>
          </cell>
          <cell r="C136">
            <v>3995</v>
          </cell>
          <cell r="D136">
            <v>2397</v>
          </cell>
        </row>
        <row r="137">
          <cell r="A137" t="str">
            <v>SSR-HTX22-08-AA</v>
          </cell>
          <cell r="B137" t="str">
            <v>8 port 10/100BaseTX module for the SmartSwitch Router, Cat 5 RJ-45 ports, and 16 MB of memory (supporting up to 2,000,000 flows per SSR system).</v>
          </cell>
          <cell r="C137">
            <v>5995</v>
          </cell>
          <cell r="D137">
            <v>3597</v>
          </cell>
        </row>
        <row r="138">
          <cell r="A138" t="str">
            <v>SSR-HTX32-16</v>
          </cell>
          <cell r="B138" t="str">
            <v>SSR 8000/8600 16 port 10/100 TX Module</v>
          </cell>
          <cell r="C138">
            <v>6995</v>
          </cell>
          <cell r="D138">
            <v>4197</v>
          </cell>
        </row>
        <row r="139">
          <cell r="A139" t="str">
            <v>SSR-MEM-128</v>
          </cell>
          <cell r="B139" t="str">
            <v>New SSR 8000 and 8600 CM2 memory upgrade kit (For CM2 series only)</v>
          </cell>
          <cell r="C139">
            <v>1995</v>
          </cell>
          <cell r="D139">
            <v>1197</v>
          </cell>
        </row>
        <row r="140">
          <cell r="A140" t="str">
            <v>SSR-MPS-UGK</v>
          </cell>
          <cell r="B140" t="str">
            <v>SmartSwitch Router MPOA server firmware. To be used with the 2MPS-BNDL configuration only</v>
          </cell>
          <cell r="C140">
            <v>250</v>
          </cell>
          <cell r="D140">
            <v>150</v>
          </cell>
        </row>
        <row r="141">
          <cell r="A141" t="str">
            <v>SSR-PCMCIA</v>
          </cell>
          <cell r="B141" t="str">
            <v>SSR 8000 and 8600  8MB PCMCIA card (ships with SSR-RS-ENT, second required for redundant CM configuration)</v>
          </cell>
          <cell r="C141">
            <v>495</v>
          </cell>
          <cell r="D141">
            <v>297</v>
          </cell>
        </row>
        <row r="142">
          <cell r="A142" t="str">
            <v>SSR-PS-16</v>
          </cell>
          <cell r="B142" t="str">
            <v>Power Supply for the SmartSwitch Router (SSR) 8600.</v>
          </cell>
          <cell r="C142">
            <v>2995</v>
          </cell>
          <cell r="D142">
            <v>1797</v>
          </cell>
        </row>
        <row r="143">
          <cell r="A143" t="str">
            <v>SSR-PS-16-DC</v>
          </cell>
          <cell r="B143" t="str">
            <v>DC Power Supply Module for the SSR 8600</v>
          </cell>
          <cell r="C143">
            <v>3995</v>
          </cell>
          <cell r="D143">
            <v>2397</v>
          </cell>
        </row>
        <row r="144">
          <cell r="A144" t="str">
            <v>SSR-PS-8</v>
          </cell>
          <cell r="B144" t="str">
            <v>Power Supply Module for the SmartSwitch Router (SSR) 8000. Two may be used for load sharing redundancy.</v>
          </cell>
          <cell r="C144">
            <v>1595</v>
          </cell>
          <cell r="D144">
            <v>957</v>
          </cell>
        </row>
        <row r="145">
          <cell r="A145" t="str">
            <v>SSR-PS-8-DC</v>
          </cell>
          <cell r="B145" t="str">
            <v>DC Power Supply Module for the SSR 8000</v>
          </cell>
          <cell r="C145">
            <v>1995</v>
          </cell>
          <cell r="D145">
            <v>1197</v>
          </cell>
        </row>
        <row r="146">
          <cell r="A146" t="str">
            <v>SSR-RS-ENT</v>
          </cell>
          <cell r="B146" t="str">
            <v>SmartSwitch Router Services for L2, L3, L4 Switching and IP (Ripv2, OSPF) IPX (RIP/SAP) Routing, JAVA Management (RMON/RMON2 when available). One required with every SSR chassis, shipped on PC card.</v>
          </cell>
          <cell r="C146">
            <v>3995</v>
          </cell>
          <cell r="D146">
            <v>2397</v>
          </cell>
        </row>
        <row r="147">
          <cell r="A147" t="str">
            <v>SSR-RS-UGK</v>
          </cell>
          <cell r="B147" t="str">
            <v>SSR 8000 and 8600 firmware upgrade kit</v>
          </cell>
          <cell r="C147">
            <v>250</v>
          </cell>
          <cell r="D147">
            <v>150</v>
          </cell>
        </row>
        <row r="148">
          <cell r="A148" t="str">
            <v>SSR-SERC-04-AA</v>
          </cell>
          <cell r="B148" t="str">
            <v>Quad port Serial module with compression for SSR 8000 and 8600</v>
          </cell>
          <cell r="C148">
            <v>6495</v>
          </cell>
          <cell r="D148">
            <v>3897</v>
          </cell>
        </row>
        <row r="149">
          <cell r="A149" t="str">
            <v>SSR-SERCE-04-AA</v>
          </cell>
          <cell r="B149" t="str">
            <v>Quad port Serial module with compression and encryption for SSR 8000 and 8600.  (US and Canada Sales Only)</v>
          </cell>
          <cell r="C149">
            <v>8495</v>
          </cell>
          <cell r="D149">
            <v>5097</v>
          </cell>
        </row>
        <row r="150">
          <cell r="A150" t="str">
            <v>SSR-SF-16</v>
          </cell>
          <cell r="B150" t="str">
            <v>Switch fabric module for the SSR 8600. One module ships with the base system (SSR-16). Order only if second is required for redundancy.</v>
          </cell>
          <cell r="C150">
            <v>4995</v>
          </cell>
          <cell r="D150">
            <v>2997</v>
          </cell>
        </row>
        <row r="151">
          <cell r="A151" t="str">
            <v>SSR-V35DTE-02</v>
          </cell>
          <cell r="B151" t="str">
            <v>4 meter 2 lead cable and 2 male V35 DTE (male) connectors</v>
          </cell>
          <cell r="C151">
            <v>200</v>
          </cell>
          <cell r="D151">
            <v>120</v>
          </cell>
        </row>
        <row r="152">
          <cell r="A152" t="str">
            <v>SSR-X21DTE-02</v>
          </cell>
          <cell r="B152" t="str">
            <v>4 meter 2 lead cable and 2 male X21 DTE (male) connectors</v>
          </cell>
          <cell r="C152">
            <v>175</v>
          </cell>
          <cell r="D152">
            <v>105</v>
          </cell>
        </row>
        <row r="153">
          <cell r="A153" t="str">
            <v>XP-PCMCIA-16LN</v>
          </cell>
          <cell r="B153" t="str">
            <v>16 MB memory for the Xpedition</v>
          </cell>
          <cell r="C153">
            <v>895</v>
          </cell>
          <cell r="D153">
            <v>537</v>
          </cell>
        </row>
        <row r="155">
          <cell r="A155" t="str">
            <v>SISTEMA INTERFACES UPLINK</v>
          </cell>
        </row>
        <row r="156">
          <cell r="A156" t="str">
            <v>APHY-21</v>
          </cell>
          <cell r="B156" t="str">
            <v>1 port OC-3 MMF Physical Module</v>
          </cell>
          <cell r="C156">
            <v>1495</v>
          </cell>
          <cell r="D156">
            <v>897</v>
          </cell>
        </row>
        <row r="157">
          <cell r="A157" t="str">
            <v>APHY-22</v>
          </cell>
          <cell r="B157" t="str">
            <v>1 port OC-3 UTP Physical Module</v>
          </cell>
          <cell r="C157">
            <v>795</v>
          </cell>
          <cell r="D157">
            <v>477</v>
          </cell>
        </row>
        <row r="158">
          <cell r="A158" t="str">
            <v>APHY-29IR</v>
          </cell>
          <cell r="B158" t="str">
            <v>1 port OC-3 SMF-IR Physical Module</v>
          </cell>
          <cell r="C158">
            <v>3495</v>
          </cell>
          <cell r="D158">
            <v>2097</v>
          </cell>
        </row>
        <row r="159">
          <cell r="A159" t="str">
            <v>APHY-67</v>
          </cell>
          <cell r="B159" t="str">
            <v>1 port DS-3/T3 MOD PHY (Coax)</v>
          </cell>
          <cell r="C159">
            <v>2995</v>
          </cell>
          <cell r="D159">
            <v>1797</v>
          </cell>
        </row>
        <row r="160">
          <cell r="A160" t="str">
            <v>APHY-77</v>
          </cell>
          <cell r="B160" t="str">
            <v>1 port E-3 MOD PHY (Coax)</v>
          </cell>
          <cell r="C160">
            <v>3495</v>
          </cell>
          <cell r="D160">
            <v>2097</v>
          </cell>
        </row>
        <row r="161">
          <cell r="A161" t="str">
            <v>APHY-82</v>
          </cell>
          <cell r="B161" t="str">
            <v>1 port T-1 Physical Module (UTP)</v>
          </cell>
          <cell r="C161">
            <v>1995</v>
          </cell>
          <cell r="D161">
            <v>1197</v>
          </cell>
        </row>
        <row r="162">
          <cell r="A162" t="str">
            <v>APHY-92</v>
          </cell>
          <cell r="B162" t="str">
            <v>1 port E-1 Physical Module (UTP)</v>
          </cell>
          <cell r="C162">
            <v>2495</v>
          </cell>
          <cell r="D162">
            <v>1497</v>
          </cell>
        </row>
        <row r="163">
          <cell r="A163" t="str">
            <v>APIM-21</v>
          </cell>
          <cell r="B163" t="str">
            <v>ATM port interface module (PIM) - 155 Mbps SONET OC3 multimode fiber, SC connector.</v>
          </cell>
          <cell r="C163">
            <v>1195</v>
          </cell>
          <cell r="D163">
            <v>478</v>
          </cell>
        </row>
        <row r="164">
          <cell r="A164" t="str">
            <v>APIM-22</v>
          </cell>
          <cell r="B164" t="str">
            <v>ATM port interface module (PIM) - 155 Mbps SONET category 5 UTP, RJ45 connector.</v>
          </cell>
          <cell r="C164">
            <v>695</v>
          </cell>
          <cell r="D164">
            <v>313</v>
          </cell>
        </row>
        <row r="165">
          <cell r="A165" t="str">
            <v>APIM-29</v>
          </cell>
          <cell r="B165" t="str">
            <v>ATM port interface module (PIM) - 155 Mbps SONET OC3 singlemode fiber, SC connector.</v>
          </cell>
          <cell r="C165">
            <v>5995</v>
          </cell>
          <cell r="D165">
            <v>1980</v>
          </cell>
        </row>
        <row r="166">
          <cell r="A166" t="str">
            <v>APIM-29LR</v>
          </cell>
          <cell r="B166" t="str">
            <v>ATM port interface module (PIM) - 155 Mbps SONET OC3 singlemode fiber, SC connector (Long Reach version).</v>
          </cell>
          <cell r="C166">
            <v>6495</v>
          </cell>
          <cell r="D166">
            <v>2598</v>
          </cell>
        </row>
        <row r="167">
          <cell r="A167" t="str">
            <v>APIM-67</v>
          </cell>
          <cell r="B167" t="str">
            <v>ATM port interface module (PIM) - 45 Mbps DS3 coaxial cable, BNC connector.</v>
          </cell>
          <cell r="C167">
            <v>795</v>
          </cell>
          <cell r="D167">
            <v>398</v>
          </cell>
        </row>
        <row r="168">
          <cell r="A168" t="str">
            <v>EPIM-100FX</v>
          </cell>
          <cell r="B168" t="str">
            <v>Ethernet Port Interface Module for 100BaseFX ports. Used on SEH100, SEHI100, ELS100-16TX, ELS10-27TX and ELS10-27MDU. SC connector.</v>
          </cell>
          <cell r="C168">
            <v>595</v>
          </cell>
          <cell r="D168">
            <v>126</v>
          </cell>
        </row>
        <row r="169">
          <cell r="A169" t="str">
            <v>EPIM-100TX</v>
          </cell>
          <cell r="B169" t="str">
            <v>Ethernet Port Interface Module for 100BaseTX ports.  To be used in conjuction with the SEH100, SEHI100, and ELS100 families only.</v>
          </cell>
          <cell r="C169">
            <v>350</v>
          </cell>
          <cell r="D169">
            <v>74</v>
          </cell>
        </row>
        <row r="170">
          <cell r="A170" t="str">
            <v>EPIM-A</v>
          </cell>
          <cell r="B170" t="str">
            <v>Ethernet port interface module (PIM) - 10Base5 AUI interface witth DB15 connector.</v>
          </cell>
          <cell r="C170">
            <v>145</v>
          </cell>
          <cell r="D170">
            <v>61</v>
          </cell>
        </row>
        <row r="171">
          <cell r="A171" t="str">
            <v>EPIM-C</v>
          </cell>
          <cell r="B171" t="str">
            <v>Ethernet port interface module (PIM) - 10Base2 thin coaxial port with BNC connectors.</v>
          </cell>
          <cell r="C171">
            <v>195</v>
          </cell>
          <cell r="D171">
            <v>86</v>
          </cell>
        </row>
        <row r="172">
          <cell r="A172" t="str">
            <v>EPIM-F2</v>
          </cell>
          <cell r="B172" t="str">
            <v>Ethernet port interface module (PIM) - multimode fiber port with ST connectors.</v>
          </cell>
          <cell r="C172">
            <v>395</v>
          </cell>
          <cell r="D172">
            <v>157</v>
          </cell>
        </row>
        <row r="173">
          <cell r="A173" t="str">
            <v>EPIM-F3</v>
          </cell>
          <cell r="B173" t="str">
            <v>Ethernet port interface module (PIM) - singlemode fiber port with ST connectors.</v>
          </cell>
          <cell r="C173">
            <v>495</v>
          </cell>
          <cell r="D173">
            <v>208</v>
          </cell>
        </row>
        <row r="174">
          <cell r="A174" t="str">
            <v>EPIM-T</v>
          </cell>
          <cell r="B174" t="str">
            <v>Ethernet port interface module (PIM) - 10BaseT twisted pair port with RJ45 connector.</v>
          </cell>
          <cell r="C174">
            <v>195</v>
          </cell>
          <cell r="D174">
            <v>81</v>
          </cell>
        </row>
        <row r="175">
          <cell r="A175" t="str">
            <v>EPIM-X</v>
          </cell>
          <cell r="B175" t="str">
            <v>Ethernet port interface module (PIM) - 802.3 AUI connection (standard transceiver port).</v>
          </cell>
          <cell r="C175">
            <v>145</v>
          </cell>
          <cell r="D175">
            <v>65</v>
          </cell>
        </row>
        <row r="176">
          <cell r="A176" t="str">
            <v>FE-100F3</v>
          </cell>
          <cell r="B176" t="str">
            <v>Fast ethernet port interface module (PIM), singlemode fiber via SC connectors.</v>
          </cell>
          <cell r="C176">
            <v>2195</v>
          </cell>
          <cell r="D176">
            <v>1072</v>
          </cell>
        </row>
        <row r="177">
          <cell r="A177" t="str">
            <v>FE-100FX</v>
          </cell>
          <cell r="B177" t="str">
            <v>Fast ethernet port interface module (PIM), multimode fiber, SC connectors.</v>
          </cell>
          <cell r="C177">
            <v>725</v>
          </cell>
          <cell r="D177">
            <v>326</v>
          </cell>
        </row>
        <row r="178">
          <cell r="A178" t="str">
            <v>FE-100LH</v>
          </cell>
          <cell r="B178" t="str">
            <v>66km Long-haul 100BaseFX Fast Ethernet Port Interface Module (SC connector)</v>
          </cell>
          <cell r="C178">
            <v>3995</v>
          </cell>
          <cell r="D178">
            <v>2397</v>
          </cell>
        </row>
        <row r="179">
          <cell r="A179" t="str">
            <v>FE-100TX</v>
          </cell>
          <cell r="B179" t="str">
            <v>Fast ethernet port interface module (PIM), cat 5 UTP 100BaseTX via RJ45 port.</v>
          </cell>
          <cell r="C179">
            <v>425</v>
          </cell>
          <cell r="D179">
            <v>191</v>
          </cell>
        </row>
        <row r="180">
          <cell r="A180" t="str">
            <v>FPHY-01</v>
          </cell>
          <cell r="B180" t="str">
            <v>FDDI MMF PHY MODULE FOR SSR 8000 / 8600</v>
          </cell>
          <cell r="C180">
            <v>795</v>
          </cell>
          <cell r="D180">
            <v>477</v>
          </cell>
        </row>
        <row r="181">
          <cell r="A181" t="str">
            <v>FPHY-02</v>
          </cell>
          <cell r="B181" t="str">
            <v>FDDI UTP PHY MODULE FOR SSR 8000 / 8600</v>
          </cell>
          <cell r="C181">
            <v>495</v>
          </cell>
          <cell r="D181">
            <v>297</v>
          </cell>
        </row>
        <row r="182">
          <cell r="A182" t="str">
            <v>FPHY-09</v>
          </cell>
          <cell r="B182" t="str">
            <v>FDDI SMF PHY MODULE FOR SSR 8000 / 8600</v>
          </cell>
          <cell r="C182">
            <v>1995</v>
          </cell>
          <cell r="D182">
            <v>1197</v>
          </cell>
        </row>
        <row r="183">
          <cell r="A183" t="str">
            <v>FPIM-00</v>
          </cell>
          <cell r="B183" t="str">
            <v>FDDI port interface module (PIM) with one multimode fiber port, MIC connectors.</v>
          </cell>
          <cell r="C183">
            <v>495</v>
          </cell>
          <cell r="D183">
            <v>258</v>
          </cell>
        </row>
        <row r="184">
          <cell r="A184" t="str">
            <v>FPIM-01</v>
          </cell>
          <cell r="B184" t="str">
            <v>FDDI port interface module (PIM) with one multimode fiber port, SC connectors.</v>
          </cell>
          <cell r="C184">
            <v>495</v>
          </cell>
          <cell r="D184">
            <v>247</v>
          </cell>
        </row>
        <row r="185">
          <cell r="A185" t="str">
            <v>FPIM-02</v>
          </cell>
          <cell r="B185" t="str">
            <v>FDDI port interface module (PIM) with one unshielded twisted pair port, RJ45 connectors.</v>
          </cell>
          <cell r="C185">
            <v>250</v>
          </cell>
          <cell r="D185">
            <v>144</v>
          </cell>
        </row>
        <row r="186">
          <cell r="A186" t="str">
            <v>FPIM-17</v>
          </cell>
          <cell r="B186" t="str">
            <v>FDDI Port Interface Module (PIM) with a single mode fiber long reach interface and SC connectors.  Can support distances up to 40 km.</v>
          </cell>
          <cell r="C186">
            <v>3195</v>
          </cell>
          <cell r="D186">
            <v>1438</v>
          </cell>
        </row>
        <row r="187">
          <cell r="A187" t="str">
            <v>GPIM-01</v>
          </cell>
          <cell r="B187" t="str">
            <v>Gigabit ethernet Port Interface Module (GPIM), 1000BaseSX.</v>
          </cell>
          <cell r="C187">
            <v>495</v>
          </cell>
          <cell r="D187">
            <v>297</v>
          </cell>
        </row>
        <row r="188">
          <cell r="A188" t="str">
            <v>GPIM-08</v>
          </cell>
          <cell r="B188" t="str">
            <v>Long Haul GPIM (70Km)</v>
          </cell>
          <cell r="C188">
            <v>6995</v>
          </cell>
          <cell r="D188">
            <v>4197</v>
          </cell>
        </row>
        <row r="189">
          <cell r="A189" t="str">
            <v>GPIM-09</v>
          </cell>
          <cell r="B189" t="str">
            <v>Gigabit ethernet Port Interface Module (GPIM), 1000BaseLX.</v>
          </cell>
          <cell r="C189">
            <v>1295</v>
          </cell>
          <cell r="D189">
            <v>777</v>
          </cell>
        </row>
        <row r="190">
          <cell r="A190" t="str">
            <v>HSIM-A6DP</v>
          </cell>
          <cell r="B190" t="str">
            <v>ATM High Speed Interface Module for the SmartSwitch 6000 and 2000 family.  Supports two APIMS, both purchased separately. One primary port, one redundant.</v>
          </cell>
          <cell r="C190">
            <v>3145</v>
          </cell>
          <cell r="D190">
            <v>1887</v>
          </cell>
        </row>
        <row r="191">
          <cell r="A191" t="str">
            <v>HSIM-F6</v>
          </cell>
          <cell r="B191" t="str">
            <v>FDDI High Speed Interface Module for the SmartSwitch 2000 and 6000 family.  Supports two FPIMs, both purchased separately.</v>
          </cell>
          <cell r="C191">
            <v>2295</v>
          </cell>
          <cell r="D191">
            <v>1377</v>
          </cell>
        </row>
        <row r="192">
          <cell r="A192" t="str">
            <v>HSIM-FE6</v>
          </cell>
          <cell r="B192" t="str">
            <v>Fast ethernet high speed interface module (HSIM) with two FEPIM slots.  Purchase FEPIMs separately.</v>
          </cell>
          <cell r="C192">
            <v>1295</v>
          </cell>
          <cell r="D192">
            <v>777</v>
          </cell>
        </row>
        <row r="193">
          <cell r="A193" t="str">
            <v>HSIM-G01</v>
          </cell>
          <cell r="B193" t="str">
            <v>Gigabit Ethernet HSIM for any HSIM Host System.  Single port support via P802.3z 1000BaseSX (Short-wave) MMF SC.</v>
          </cell>
          <cell r="C193">
            <v>3595</v>
          </cell>
          <cell r="D193">
            <v>2157</v>
          </cell>
        </row>
        <row r="194">
          <cell r="A194" t="str">
            <v>HSIM-G09</v>
          </cell>
          <cell r="B194" t="str">
            <v>Gigabit Ethernet HSIM for any HSIM Host System.  Single port support via P802.3z 1000BaseLX (Long-wave) MMF/SMF SC.</v>
          </cell>
          <cell r="C194">
            <v>3995</v>
          </cell>
          <cell r="D194">
            <v>2397</v>
          </cell>
        </row>
        <row r="195">
          <cell r="A195" t="str">
            <v>HSIM-SSR-600</v>
          </cell>
          <cell r="B195" t="str">
            <v>HSIM-SSR-600 with dual SWPIM slots, 10/100 Enet, CRS</v>
          </cell>
          <cell r="C195">
            <v>2995</v>
          </cell>
          <cell r="D195">
            <v>1797</v>
          </cell>
        </row>
        <row r="196">
          <cell r="A196" t="str">
            <v>HSIM-TM-UGK</v>
          </cell>
          <cell r="B196" t="str">
            <v>Daughter card upgrade kit for the HSIM-A6DP.  Allows the HSIM-A6DP to support the ATM Forum's Traffic Management 4.0 spec.</v>
          </cell>
          <cell r="C196">
            <v>375</v>
          </cell>
          <cell r="D196">
            <v>225</v>
          </cell>
        </row>
        <row r="197">
          <cell r="A197" t="str">
            <v>HSIM-W84</v>
          </cell>
          <cell r="B197" t="str">
            <v>4 port WAN HSIM (high speed interface module).  Supports four T1 interfaces via four RJ48C interfaces.  Supports IP/IPX routing.</v>
          </cell>
          <cell r="C197">
            <v>5995</v>
          </cell>
          <cell r="D197">
            <v>3281</v>
          </cell>
        </row>
        <row r="198">
          <cell r="A198" t="str">
            <v>HSIM-W85</v>
          </cell>
          <cell r="B198" t="str">
            <v>High Speed Interface module (HSIM) with 8 T1 ports and one ethernet port.</v>
          </cell>
          <cell r="C198">
            <v>8995</v>
          </cell>
          <cell r="D198">
            <v>5397</v>
          </cell>
        </row>
        <row r="199">
          <cell r="A199" t="str">
            <v>HSIM-W87</v>
          </cell>
          <cell r="B199" t="str">
            <v>Wide area network HSIM.  Supports a fully fractionalized DS3 interface via dual coaxial connectors.</v>
          </cell>
          <cell r="C199">
            <v>10995</v>
          </cell>
          <cell r="D199">
            <v>6597</v>
          </cell>
        </row>
        <row r="200">
          <cell r="A200" t="str">
            <v>SWPIM-BRI</v>
          </cell>
          <cell r="B200" t="str">
            <v>ISDN-BRI Physical Interface Slide-in Module with two 64kpbs B channels and one 16kbps D channel (TE, NT, U and S/T supported)</v>
          </cell>
          <cell r="C200">
            <v>495</v>
          </cell>
          <cell r="D200">
            <v>297</v>
          </cell>
        </row>
        <row r="201">
          <cell r="A201" t="str">
            <v>SWPIM-DDS</v>
          </cell>
          <cell r="B201" t="str">
            <v>DDS Physical Interface Slide-in Wan Module with built-in CSU/DSU supporting data rates of 56 and 64 Kbps for North American Standards</v>
          </cell>
          <cell r="C201">
            <v>695</v>
          </cell>
          <cell r="D201">
            <v>417</v>
          </cell>
        </row>
        <row r="202">
          <cell r="A202" t="str">
            <v>SWPIM-E1</v>
          </cell>
          <cell r="B202" t="str">
            <v>E1 Physical Interface Slide-in Wan Module with built-in CSU/DSU. Supports Time Division Multiplexing (TDM) for channelization of up to 31 channels</v>
          </cell>
          <cell r="C202">
            <v>825</v>
          </cell>
          <cell r="D202">
            <v>495</v>
          </cell>
        </row>
        <row r="203">
          <cell r="A203" t="str">
            <v>SWPIM-SY</v>
          </cell>
          <cell r="B203" t="str">
            <v>Sync/Async Physical Interface Slide-in Wan Module (RS449,RS530, RS530A, RS232, X.21, V.35) supporting data rates from 2.4 Kbps to 2.048 Mbps</v>
          </cell>
          <cell r="C203">
            <v>495</v>
          </cell>
          <cell r="D203">
            <v>297</v>
          </cell>
        </row>
        <row r="204">
          <cell r="A204" t="str">
            <v>SWPIM-T1</v>
          </cell>
          <cell r="B204" t="str">
            <v>T1 Physical Interface Slide-in Wan Module with built-in CSU/DSU. Supports Time Division Multiplexing (TDM) for channelization of up to 24 channels</v>
          </cell>
          <cell r="C204">
            <v>825</v>
          </cell>
          <cell r="D204">
            <v>495</v>
          </cell>
        </row>
        <row r="205">
          <cell r="A205" t="str">
            <v>VAPIM-31</v>
          </cell>
          <cell r="B205" t="str">
            <v>OC12 ATM port interface modules (APIM). 1 MMF port via SC connector.  To be used with the VHSIM-A6DP only.</v>
          </cell>
          <cell r="C205">
            <v>2295</v>
          </cell>
          <cell r="D205">
            <v>1377</v>
          </cell>
        </row>
        <row r="206">
          <cell r="A206" t="str">
            <v>VAPIM-39</v>
          </cell>
          <cell r="B206" t="str">
            <v>OC12 ATM port interface modules (APIM). 1 SMF (short reach) port via SC connector.  To be used with the VHSIM-A6DP only.</v>
          </cell>
          <cell r="C206">
            <v>3495</v>
          </cell>
          <cell r="D206">
            <v>2097</v>
          </cell>
        </row>
        <row r="207">
          <cell r="A207" t="str">
            <v>VAPIM-39LR</v>
          </cell>
          <cell r="B207" t="str">
            <v>OC12 ATM port interface modules (APIM). 1 SMF (long reach) port via SC connector.  To be used with the VHSIM-A6DP only.</v>
          </cell>
          <cell r="C207">
            <v>4495</v>
          </cell>
          <cell r="D207">
            <v>2697</v>
          </cell>
        </row>
        <row r="208">
          <cell r="A208" t="str">
            <v>WPIM-RE1</v>
          </cell>
          <cell r="B208" t="str">
            <v>E1 WAN Port Interface Module for HSIM-SSA720. Provides additional ISDN E1/PRI interface (RJ-48C).</v>
          </cell>
          <cell r="C208">
            <v>495</v>
          </cell>
          <cell r="D208">
            <v>297</v>
          </cell>
        </row>
        <row r="209">
          <cell r="A209" t="str">
            <v>WPIM-RT1</v>
          </cell>
          <cell r="B209" t="str">
            <v>T1 WAN Port Interface Module for HSIM-SSA710. Provides additional ISDN T1/PRI interface (RJ-48C).</v>
          </cell>
          <cell r="C209">
            <v>495</v>
          </cell>
          <cell r="D209">
            <v>297</v>
          </cell>
        </row>
        <row r="211">
          <cell r="A211" t="str">
            <v>SISTEMA MEDIA CONVERTER</v>
          </cell>
        </row>
        <row r="212">
          <cell r="A212" t="str">
            <v>2111-13-01</v>
          </cell>
          <cell r="B212" t="str">
            <v>Lancast S/A TP to FL MM/SC 10BT Twister</v>
          </cell>
          <cell r="C212">
            <v>179</v>
          </cell>
          <cell r="D212">
            <v>161</v>
          </cell>
        </row>
        <row r="213">
          <cell r="A213" t="str">
            <v>2111-15-01</v>
          </cell>
          <cell r="B213" t="str">
            <v>Lancast 10BT TP-FL MM/ST</v>
          </cell>
          <cell r="C213">
            <v>179</v>
          </cell>
          <cell r="D213">
            <v>161</v>
          </cell>
        </row>
        <row r="214">
          <cell r="A214" t="str">
            <v>2111-16-01</v>
          </cell>
          <cell r="B214" t="str">
            <v>Lancast S/A TP to FL SM/ST Twister</v>
          </cell>
          <cell r="C214">
            <v>489</v>
          </cell>
          <cell r="D214">
            <v>440</v>
          </cell>
        </row>
        <row r="215">
          <cell r="A215" t="str">
            <v>2111-18-01</v>
          </cell>
          <cell r="B215" t="str">
            <v>Lancast S/A TP to FL MM/SMA Twister</v>
          </cell>
          <cell r="C215">
            <v>279</v>
          </cell>
          <cell r="D215">
            <v>251</v>
          </cell>
        </row>
        <row r="216">
          <cell r="A216" t="str">
            <v>2131-13-01</v>
          </cell>
          <cell r="B216" t="str">
            <v>Lancast S/A TX-FX MM/SC media conv.</v>
          </cell>
          <cell r="C216">
            <v>349</v>
          </cell>
          <cell r="D216">
            <v>314</v>
          </cell>
        </row>
        <row r="217">
          <cell r="A217" t="str">
            <v>2131-14-01</v>
          </cell>
          <cell r="B217" t="str">
            <v>Lancast 100Bt TX-FX SM SC Media Conv.</v>
          </cell>
          <cell r="C217">
            <v>649</v>
          </cell>
          <cell r="D217">
            <v>584</v>
          </cell>
        </row>
        <row r="218">
          <cell r="A218" t="str">
            <v>2131-15-01</v>
          </cell>
          <cell r="B218" t="str">
            <v>Lancast 100BT TX-FX MM/ST</v>
          </cell>
          <cell r="C218">
            <v>349</v>
          </cell>
          <cell r="D218">
            <v>314</v>
          </cell>
        </row>
        <row r="219">
          <cell r="A219" t="str">
            <v>2131-16-01</v>
          </cell>
          <cell r="B219" t="str">
            <v>Lancast S/A TX-FX SM/ST media conv.</v>
          </cell>
          <cell r="C219">
            <v>949</v>
          </cell>
          <cell r="D219">
            <v>854</v>
          </cell>
        </row>
        <row r="220">
          <cell r="A220" t="str">
            <v>2131-1A-01</v>
          </cell>
          <cell r="B220" t="str">
            <v>Lancast S/A TX-SX MM/SC media conv.</v>
          </cell>
          <cell r="C220">
            <v>439</v>
          </cell>
          <cell r="D220">
            <v>395</v>
          </cell>
        </row>
        <row r="221">
          <cell r="A221" t="str">
            <v>2131-54-01</v>
          </cell>
          <cell r="B221" t="str">
            <v>Lancast S/A FX MM/ST-FX SM/SC media conv</v>
          </cell>
          <cell r="C221">
            <v>829</v>
          </cell>
          <cell r="D221">
            <v>746</v>
          </cell>
        </row>
        <row r="222">
          <cell r="A222" t="str">
            <v>2131-56-01</v>
          </cell>
          <cell r="B222" t="str">
            <v>Lancast S/A FX MM/ST-FX SM/ST media conv</v>
          </cell>
          <cell r="C222">
            <v>1049</v>
          </cell>
          <cell r="D222">
            <v>944</v>
          </cell>
        </row>
        <row r="223">
          <cell r="A223" t="str">
            <v>2731-13-01</v>
          </cell>
          <cell r="B223" t="str">
            <v>Lancast S/A TX-Dual TX Twister</v>
          </cell>
          <cell r="C223">
            <v>699</v>
          </cell>
          <cell r="D223">
            <v>629</v>
          </cell>
        </row>
        <row r="224">
          <cell r="A224" t="str">
            <v>EMC38-12</v>
          </cell>
          <cell r="B224" t="str">
            <v>Standalone ethernet media converter unit (converts one rear RJ-21 telco port to 12 Front Panel MMF ST connector ports).</v>
          </cell>
          <cell r="C224">
            <v>2995</v>
          </cell>
          <cell r="D224">
            <v>1295</v>
          </cell>
        </row>
        <row r="226">
          <cell r="A226" t="str">
            <v>SISTEMA MANAGEMENT SOFTWARE</v>
          </cell>
        </row>
        <row r="227">
          <cell r="A227" t="str">
            <v>NETSIGHT-EM</v>
          </cell>
          <cell r="B227" t="str">
            <v>NetSight Element Manager Version 2.2.1</v>
          </cell>
          <cell r="C227">
            <v>4995</v>
          </cell>
          <cell r="D227">
            <v>3746</v>
          </cell>
        </row>
        <row r="228">
          <cell r="A228" t="str">
            <v>NETSIGHT-EM-10</v>
          </cell>
          <cell r="B228" t="str">
            <v>NetSight Element Manager bundled as a 10 CD package.</v>
          </cell>
          <cell r="C228">
            <v>42458</v>
          </cell>
          <cell r="D228">
            <v>31844</v>
          </cell>
        </row>
        <row r="229">
          <cell r="A229" t="str">
            <v>NETSIGHT-EM-20</v>
          </cell>
          <cell r="B229" t="str">
            <v>NetSight Element Manager bundled as a 20 CD package.</v>
          </cell>
          <cell r="C229">
            <v>79920</v>
          </cell>
          <cell r="D229">
            <v>59940</v>
          </cell>
        </row>
        <row r="230">
          <cell r="A230" t="str">
            <v>NETSIGHT-EM-5</v>
          </cell>
          <cell r="B230" t="str">
            <v>NetSight Element Manager bundled as a 5 CD package.</v>
          </cell>
          <cell r="C230">
            <v>22478</v>
          </cell>
          <cell r="D230">
            <v>16859</v>
          </cell>
        </row>
        <row r="231">
          <cell r="A231" t="str">
            <v>NETSIGHT-EST</v>
          </cell>
          <cell r="B231" t="str">
            <v>NetSight Bundle EM+SM/TM</v>
          </cell>
          <cell r="C231">
            <v>13995</v>
          </cell>
          <cell r="D231">
            <v>10496</v>
          </cell>
        </row>
        <row r="232">
          <cell r="A232" t="str">
            <v>NETSIGHT-SM-TM</v>
          </cell>
          <cell r="B232" t="str">
            <v>Netsight Switch and Topology Manager</v>
          </cell>
          <cell r="C232">
            <v>10995</v>
          </cell>
          <cell r="D232">
            <v>8246</v>
          </cell>
        </row>
        <row r="233">
          <cell r="A233" t="str">
            <v>NS-EM-CD</v>
          </cell>
          <cell r="B233" t="str">
            <v>NetSight Element Manager physical copy of the CD with no license key.(REQUIRES AT LEAST 1 NS-EM-LIC-1 TO USE BEYOND 60 DAYS)</v>
          </cell>
          <cell r="C233">
            <v>35.950000000000003</v>
          </cell>
          <cell r="D233">
            <v>26.96</v>
          </cell>
        </row>
        <row r="234">
          <cell r="A234" t="str">
            <v>NS-EM-LIC-1</v>
          </cell>
          <cell r="B234" t="str">
            <v>NetSight Element Manager one software license to use one copy of the software.</v>
          </cell>
          <cell r="C234">
            <v>4995</v>
          </cell>
          <cell r="D234">
            <v>3746</v>
          </cell>
        </row>
        <row r="235">
          <cell r="A235" t="str">
            <v>NS-EM-LIC-10</v>
          </cell>
          <cell r="B235" t="str">
            <v>NetSight Element Manager 10 software license to use 10 copies of the software.</v>
          </cell>
          <cell r="C235">
            <v>42458</v>
          </cell>
          <cell r="D235">
            <v>31844</v>
          </cell>
        </row>
        <row r="236">
          <cell r="A236" t="str">
            <v>NS-EM-LIC-20</v>
          </cell>
          <cell r="B236" t="str">
            <v>NetSight Element Manager 20 software license to use 20 copies of the software.</v>
          </cell>
          <cell r="C236">
            <v>79920</v>
          </cell>
          <cell r="D236">
            <v>59940</v>
          </cell>
        </row>
        <row r="237">
          <cell r="A237" t="str">
            <v>NS-EM-LIC-5</v>
          </cell>
          <cell r="B237" t="str">
            <v>NetSight Element Manager 5 software license to use 5 copies of the software.</v>
          </cell>
          <cell r="C237">
            <v>22478</v>
          </cell>
          <cell r="D237">
            <v>16859</v>
          </cell>
        </row>
        <row r="238">
          <cell r="A238" t="str">
            <v>NS-PM-CD</v>
          </cell>
          <cell r="B238" t="str">
            <v>NetSight PM eval copy of the CD with no license key. (REQUIRES AT LEAST 1 NS-PM-LIC-1 TO USE BEYOND 60 DAYS)</v>
          </cell>
          <cell r="C238">
            <v>35.950000000000003</v>
          </cell>
          <cell r="D238">
            <v>26.96</v>
          </cell>
        </row>
        <row r="239">
          <cell r="A239" t="str">
            <v>NS-PM-LIC-1</v>
          </cell>
          <cell r="B239" t="str">
            <v>NetSight PM one software license to use one copy of the software.</v>
          </cell>
          <cell r="C239">
            <v>4995</v>
          </cell>
          <cell r="D239">
            <v>3746</v>
          </cell>
        </row>
        <row r="240">
          <cell r="A240" t="str">
            <v>SFVLAN-01NT</v>
          </cell>
          <cell r="B240" t="str">
            <v>Standalone VLAN Manager SERVER for Microsoft Windows NT (CDROM).</v>
          </cell>
          <cell r="C240">
            <v>4995</v>
          </cell>
          <cell r="D240">
            <v>2997</v>
          </cell>
        </row>
        <row r="241">
          <cell r="A241" t="str">
            <v>SFVLAN-01SOL</v>
          </cell>
          <cell r="B241" t="str">
            <v>Standalone VLAN Manager SERVER for Sun Solaris (CDROM).</v>
          </cell>
          <cell r="C241">
            <v>4995</v>
          </cell>
          <cell r="D241">
            <v>2997</v>
          </cell>
        </row>
        <row r="242">
          <cell r="A242" t="str">
            <v>SFVLAN-02NT</v>
          </cell>
          <cell r="B242" t="str">
            <v>Standalone VLAN Manager CLIENT for Microsoft Windows NT (CDROM).</v>
          </cell>
          <cell r="C242">
            <v>995</v>
          </cell>
          <cell r="D242">
            <v>597</v>
          </cell>
        </row>
        <row r="243">
          <cell r="A243" t="str">
            <v>SFVLAN-02SOL</v>
          </cell>
          <cell r="B243" t="str">
            <v>Standalone VLAN Manager CLIENT for Sun Solaris (CDROM).</v>
          </cell>
          <cell r="C243">
            <v>995</v>
          </cell>
          <cell r="D243">
            <v>597</v>
          </cell>
        </row>
        <row r="244">
          <cell r="A244" t="str">
            <v>SFVLAN-10NT</v>
          </cell>
          <cell r="B244" t="str">
            <v>VLAN Manager Bundle for Windows NT on CDROM (10 VLAN Mgr Clients, VLAN Mgr Server, VLAN Mgr SPECTRUM Integration, SmartSwitch Firmware, and SecureFast documentation).</v>
          </cell>
          <cell r="C244">
            <v>9995</v>
          </cell>
          <cell r="D244">
            <v>5997</v>
          </cell>
        </row>
        <row r="245">
          <cell r="A245" t="str">
            <v>SFVLAN-10SOL</v>
          </cell>
          <cell r="B245" t="str">
            <v>VLAN Manager Bundle for Sun Solaris on CDROM (10 VLAN Mgr Clients, VLAN Mgr Server, VLAN Mgr SPECTRUM Integration, SmartSwitch Firmware, and SecureFast documentation).</v>
          </cell>
          <cell r="C245">
            <v>9995</v>
          </cell>
          <cell r="D245">
            <v>5997</v>
          </cell>
        </row>
        <row r="247">
          <cell r="A247" t="str">
            <v>SISTEMA ROAM ABOUT WLAN</v>
          </cell>
        </row>
        <row r="248">
          <cell r="A248" t="str">
            <v>CSI40D-AA</v>
          </cell>
          <cell r="B248" t="str">
            <v>40 pack of CSIBD-AA</v>
          </cell>
          <cell r="C248">
            <v>7599</v>
          </cell>
          <cell r="D248">
            <v>5699</v>
          </cell>
        </row>
        <row r="249">
          <cell r="A249" t="str">
            <v>CSI40D-AA-128</v>
          </cell>
          <cell r="B249" t="str">
            <v>40 pack of CSIBD-AA-128</v>
          </cell>
          <cell r="C249">
            <v>7599</v>
          </cell>
          <cell r="D249">
            <v>5699</v>
          </cell>
        </row>
        <row r="250">
          <cell r="A250" t="str">
            <v>CSI40D-AB</v>
          </cell>
          <cell r="B250" t="str">
            <v>40 pack of CSIBD-AB</v>
          </cell>
          <cell r="C250">
            <v>7599</v>
          </cell>
          <cell r="D250">
            <v>5699</v>
          </cell>
        </row>
        <row r="251">
          <cell r="A251" t="str">
            <v>CSI40D-AB-128</v>
          </cell>
          <cell r="B251" t="str">
            <v>40 pack of CSIBD-AB-128</v>
          </cell>
          <cell r="C251">
            <v>7599</v>
          </cell>
          <cell r="D251">
            <v>5699</v>
          </cell>
        </row>
        <row r="252">
          <cell r="A252" t="str">
            <v>CSI6D-AA</v>
          </cell>
          <cell r="B252" t="str">
            <v>RoamAbout PC Radio Card, FCC, 6 Pack</v>
          </cell>
          <cell r="C252">
            <v>1149</v>
          </cell>
          <cell r="D252">
            <v>862</v>
          </cell>
        </row>
        <row r="253">
          <cell r="A253" t="str">
            <v>CSI6D-AA-128</v>
          </cell>
          <cell r="B253" t="str">
            <v>RoamAbout 128bit Encypt PC Radio Card, FCC, 6 Pack</v>
          </cell>
          <cell r="C253">
            <v>1449</v>
          </cell>
          <cell r="D253">
            <v>1087</v>
          </cell>
        </row>
        <row r="254">
          <cell r="A254" t="str">
            <v>CSI6D-AA-SP6</v>
          </cell>
          <cell r="B254" t="str">
            <v>RoamAbout Startup Pack, FCC, 1AP,6Cards,1Antenna</v>
          </cell>
          <cell r="C254">
            <v>1999</v>
          </cell>
          <cell r="D254">
            <v>1399</v>
          </cell>
        </row>
        <row r="255">
          <cell r="A255" t="str">
            <v>CSI6D-AB</v>
          </cell>
          <cell r="B255" t="str">
            <v>RoamAbout PC Radio Card, ESTI, 6 Pack</v>
          </cell>
          <cell r="C255">
            <v>1149</v>
          </cell>
          <cell r="D255">
            <v>862</v>
          </cell>
        </row>
        <row r="256">
          <cell r="A256" t="str">
            <v>CSI6D-AB-128</v>
          </cell>
          <cell r="B256" t="str">
            <v>RoamAbout 128bit Encypt PC Radio Card, ESTI, 6 Pack</v>
          </cell>
          <cell r="C256">
            <v>1449</v>
          </cell>
          <cell r="D256">
            <v>1087</v>
          </cell>
        </row>
        <row r="257">
          <cell r="A257" t="str">
            <v>CSI6D-AB-SP6</v>
          </cell>
          <cell r="B257" t="str">
            <v>RoamAbout Startup Pack, ESTI, 1AP,6Cards,1Antenna</v>
          </cell>
          <cell r="C257">
            <v>1999</v>
          </cell>
          <cell r="D257">
            <v>1399</v>
          </cell>
        </row>
        <row r="258">
          <cell r="A258" t="str">
            <v>CSI6D-AF</v>
          </cell>
          <cell r="B258" t="str">
            <v>RoamAbt PC Radio Crds,6Pack,France/Spain</v>
          </cell>
          <cell r="C258">
            <v>1149</v>
          </cell>
          <cell r="D258">
            <v>862</v>
          </cell>
        </row>
        <row r="259">
          <cell r="A259" t="str">
            <v>CSI6D-AF-128</v>
          </cell>
          <cell r="B259" t="str">
            <v>RoamAbt 128bit Encrypt,RadioCards,6Pk/Fr</v>
          </cell>
          <cell r="C259">
            <v>1449</v>
          </cell>
          <cell r="D259">
            <v>1087</v>
          </cell>
        </row>
        <row r="260">
          <cell r="A260" t="str">
            <v>CSI6D-AF-SP6</v>
          </cell>
          <cell r="B260" t="str">
            <v>RoamAbout Startup Package, France. 1 AP, 6 French Radio Cards, 1 Indoor Antenna (Csibb-ia)</v>
          </cell>
          <cell r="C260">
            <v>1999</v>
          </cell>
          <cell r="D260">
            <v>1399</v>
          </cell>
        </row>
        <row r="261">
          <cell r="A261" t="str">
            <v>CSI6D-AJ</v>
          </cell>
          <cell r="B261" t="str">
            <v>RoamAbout PC Radio Cards,6 Pack,Japan</v>
          </cell>
          <cell r="C261">
            <v>1149</v>
          </cell>
          <cell r="D261">
            <v>862</v>
          </cell>
        </row>
        <row r="262">
          <cell r="A262" t="str">
            <v>CSI6D-AJ-128</v>
          </cell>
          <cell r="B262" t="str">
            <v>RoamAbt 128bit Encrypt,RadioCrds,6Pk/Jpn</v>
          </cell>
          <cell r="C262">
            <v>1449</v>
          </cell>
          <cell r="D262">
            <v>1087</v>
          </cell>
        </row>
        <row r="263">
          <cell r="A263" t="str">
            <v>CSI6D-AJ-SP6</v>
          </cell>
          <cell r="B263" t="str">
            <v>RoamAbout Startup Package, Japan. 1 AP, 6 Japan Radio Cards, 1 Indoor Antenna (Csibb-ia)</v>
          </cell>
          <cell r="C263">
            <v>1999</v>
          </cell>
          <cell r="D263">
            <v>1399</v>
          </cell>
        </row>
        <row r="264">
          <cell r="A264" t="str">
            <v>CSIBB-IA</v>
          </cell>
          <cell r="B264" t="str">
            <v>SmartSwitch RoamAbout Indoor Antenna - used for wiring closet applications where you want to extend antenna above the closet.</v>
          </cell>
          <cell r="C264">
            <v>95</v>
          </cell>
          <cell r="D264">
            <v>57</v>
          </cell>
        </row>
        <row r="265">
          <cell r="A265" t="str">
            <v>CSIBB-IP</v>
          </cell>
          <cell r="B265" t="str">
            <v>SmartSwitch RoamAbout ISA Carrier (Requires one of either CSIBB-AA, AB, AF, AJ)</v>
          </cell>
          <cell r="C265">
            <v>79</v>
          </cell>
          <cell r="D265">
            <v>47</v>
          </cell>
        </row>
        <row r="266">
          <cell r="A266" t="str">
            <v>CSIBD-AA</v>
          </cell>
          <cell r="B266" t="str">
            <v>11Mbps PC Card (FCC)</v>
          </cell>
          <cell r="C266">
            <v>199</v>
          </cell>
          <cell r="D266">
            <v>149</v>
          </cell>
        </row>
        <row r="267">
          <cell r="A267" t="str">
            <v>CSIBD-AA-128</v>
          </cell>
          <cell r="B267" t="str">
            <v>128bit Encypt PC Card (FCC)</v>
          </cell>
          <cell r="C267">
            <v>249</v>
          </cell>
          <cell r="D267">
            <v>187</v>
          </cell>
        </row>
        <row r="268">
          <cell r="A268" t="str">
            <v>CSIBD-AA-SC</v>
          </cell>
          <cell r="B268" t="str">
            <v>RoamAbout Indoor Demo Case, FCC</v>
          </cell>
          <cell r="C268">
            <v>1749</v>
          </cell>
          <cell r="D268">
            <v>1224</v>
          </cell>
        </row>
        <row r="269">
          <cell r="A269" t="str">
            <v>CSIBD-AB</v>
          </cell>
          <cell r="B269" t="str">
            <v>11Mbps PC Card (ESTI)</v>
          </cell>
          <cell r="C269">
            <v>199</v>
          </cell>
          <cell r="D269">
            <v>149</v>
          </cell>
        </row>
        <row r="270">
          <cell r="A270" t="str">
            <v>CSIBD-AB-128</v>
          </cell>
          <cell r="B270" t="str">
            <v>128bit Encypt PC Card (ESTI)</v>
          </cell>
          <cell r="C270">
            <v>249</v>
          </cell>
          <cell r="D270">
            <v>187</v>
          </cell>
        </row>
        <row r="271">
          <cell r="A271" t="str">
            <v>CSIBD-AB-SC</v>
          </cell>
          <cell r="B271" t="str">
            <v>RoamAbout Indoor Demo Case, ETSI</v>
          </cell>
          <cell r="C271">
            <v>1749</v>
          </cell>
          <cell r="D271">
            <v>1224</v>
          </cell>
        </row>
        <row r="272">
          <cell r="A272" t="str">
            <v>CSIBD-AF</v>
          </cell>
          <cell r="B272" t="str">
            <v>11Mbps PC Card (France/Spain)</v>
          </cell>
          <cell r="C272">
            <v>199</v>
          </cell>
          <cell r="D272">
            <v>149</v>
          </cell>
        </row>
        <row r="273">
          <cell r="A273" t="str">
            <v>CSIBD-AF-128</v>
          </cell>
          <cell r="B273" t="str">
            <v>128bit Encypt PC Card (France)</v>
          </cell>
          <cell r="C273">
            <v>249</v>
          </cell>
          <cell r="D273">
            <v>187</v>
          </cell>
        </row>
        <row r="274">
          <cell r="A274" t="str">
            <v>CSIBD-AF-SC</v>
          </cell>
          <cell r="B274" t="str">
            <v>RoamAbout Indoor Demo Case, France. Special Bundle for demo purposes only.</v>
          </cell>
          <cell r="C274">
            <v>1999</v>
          </cell>
          <cell r="D274">
            <v>1399</v>
          </cell>
        </row>
        <row r="275">
          <cell r="A275" t="str">
            <v>CSIBD-AJ</v>
          </cell>
          <cell r="B275" t="str">
            <v>11Mbps PC Card (Japan)  For use in Client devices and Access Points</v>
          </cell>
          <cell r="C275">
            <v>199</v>
          </cell>
          <cell r="D275">
            <v>149</v>
          </cell>
        </row>
        <row r="276">
          <cell r="A276" t="str">
            <v>CSIBD-AJ-128</v>
          </cell>
          <cell r="B276" t="str">
            <v>128bit Encypt PC Card (Japan)</v>
          </cell>
          <cell r="C276">
            <v>249</v>
          </cell>
          <cell r="D276">
            <v>187</v>
          </cell>
        </row>
        <row r="277">
          <cell r="A277" t="str">
            <v>CSIBD-AJ-SC</v>
          </cell>
          <cell r="B277" t="str">
            <v>RoamAbout Indoor Demo Case, Japan. Special Bundle for demo purposes only.</v>
          </cell>
          <cell r="C277">
            <v>1999</v>
          </cell>
          <cell r="D277">
            <v>1399</v>
          </cell>
        </row>
        <row r="278">
          <cell r="A278" t="str">
            <v>CSIBD-PC</v>
          </cell>
          <cell r="B278" t="str">
            <v>PCI adapter for multiple OS</v>
          </cell>
          <cell r="C278">
            <v>79</v>
          </cell>
          <cell r="D278">
            <v>47</v>
          </cell>
        </row>
        <row r="279">
          <cell r="A279" t="str">
            <v>CSIED-AA</v>
          </cell>
          <cell r="B279" t="str">
            <v>Outdoor Solution, 11Mbps,14dBi,FCC</v>
          </cell>
          <cell r="C279">
            <v>1799</v>
          </cell>
          <cell r="D279">
            <v>1079</v>
          </cell>
        </row>
        <row r="280">
          <cell r="A280" t="str">
            <v>CSIED-AA-M07</v>
          </cell>
          <cell r="B280" t="str">
            <v>RoamAbout Omni Directional Outdoor Solution</v>
          </cell>
          <cell r="C280">
            <v>1599</v>
          </cell>
          <cell r="D280">
            <v>959</v>
          </cell>
        </row>
        <row r="281">
          <cell r="A281" t="str">
            <v>CSIED-AA-SC</v>
          </cell>
          <cell r="B281" t="str">
            <v>RoamAbout Outdoor Demo Case, FCC</v>
          </cell>
          <cell r="C281">
            <v>2799</v>
          </cell>
          <cell r="D281">
            <v>1959</v>
          </cell>
        </row>
        <row r="282">
          <cell r="A282" t="str">
            <v>CSIED-AB</v>
          </cell>
          <cell r="B282" t="str">
            <v>Outdoor Solution, 11Mbps,14dBi,ESTI</v>
          </cell>
          <cell r="C282">
            <v>2195</v>
          </cell>
          <cell r="D282">
            <v>1317</v>
          </cell>
        </row>
        <row r="283">
          <cell r="A283" t="str">
            <v>CSIED-AB-M07</v>
          </cell>
          <cell r="B283" t="str">
            <v>RoamAbout Point to Multi Point (Center) Outdoor Solution</v>
          </cell>
          <cell r="C283">
            <v>1599</v>
          </cell>
          <cell r="D283">
            <v>959</v>
          </cell>
        </row>
        <row r="284">
          <cell r="A284" t="str">
            <v>CSIED-AB-SC</v>
          </cell>
          <cell r="B284" t="str">
            <v>RoamAbout Outdoor Demo Case, ETSI</v>
          </cell>
          <cell r="C284">
            <v>2999</v>
          </cell>
          <cell r="D284">
            <v>2099</v>
          </cell>
        </row>
        <row r="285">
          <cell r="A285" t="str">
            <v>CSIED-AF</v>
          </cell>
          <cell r="B285" t="str">
            <v>Outdoor Solution, 11Mbps,14dBi,Fr/Spn</v>
          </cell>
          <cell r="C285">
            <v>2195</v>
          </cell>
          <cell r="D285">
            <v>1317</v>
          </cell>
        </row>
        <row r="286">
          <cell r="A286" t="str">
            <v>CSIED-AF-SC</v>
          </cell>
          <cell r="B286" t="str">
            <v>RoamAbout Outdoor Demo Case, France. Special Bundle for demo purposes only.</v>
          </cell>
          <cell r="C286">
            <v>2999</v>
          </cell>
          <cell r="D286">
            <v>2099</v>
          </cell>
        </row>
        <row r="287">
          <cell r="A287" t="str">
            <v>CSIED-AJ</v>
          </cell>
          <cell r="B287" t="str">
            <v>Outdoor Solution, 11Mbps,14dBi,Japan</v>
          </cell>
          <cell r="C287">
            <v>2195</v>
          </cell>
          <cell r="D287">
            <v>1317</v>
          </cell>
        </row>
        <row r="288">
          <cell r="A288" t="str">
            <v>CSIED-AP-ETSI</v>
          </cell>
          <cell r="B288" t="str">
            <v>RoamAbout Outdoor Bundle ETSI with International Power and Full Power Radio Yagi 14</v>
          </cell>
          <cell r="C288">
            <v>1799</v>
          </cell>
          <cell r="D288">
            <v>1079</v>
          </cell>
        </row>
        <row r="289">
          <cell r="A289" t="str">
            <v>CSIED-AP-FCC</v>
          </cell>
          <cell r="B289" t="str">
            <v>RoamAbout Outdoor Bundle FCC with International Power Yagi 14</v>
          </cell>
          <cell r="C289">
            <v>1799</v>
          </cell>
          <cell r="D289">
            <v>1079</v>
          </cell>
        </row>
        <row r="290">
          <cell r="A290" t="str">
            <v>CSIED-APFCCM7</v>
          </cell>
          <cell r="B290" t="str">
            <v>RoamAbout Outdoor Bundle FCC with International Power Omni 7</v>
          </cell>
          <cell r="C290">
            <v>1599</v>
          </cell>
          <cell r="D290">
            <v>959</v>
          </cell>
        </row>
        <row r="291">
          <cell r="A291" t="str">
            <v>CSIES-AA-C20</v>
          </cell>
          <cell r="B291" t="str">
            <v>Low Loss Cable, 20 ft, Reverse PolarityN</v>
          </cell>
          <cell r="C291">
            <v>85</v>
          </cell>
          <cell r="D291">
            <v>51</v>
          </cell>
        </row>
        <row r="292">
          <cell r="A292" t="str">
            <v>CSIES-AA-C50</v>
          </cell>
          <cell r="B292" t="str">
            <v>Low Loss Cable, 50 ft, Reverse PolarityN</v>
          </cell>
          <cell r="C292">
            <v>175</v>
          </cell>
          <cell r="D292">
            <v>105</v>
          </cell>
        </row>
        <row r="293">
          <cell r="A293" t="str">
            <v>CSIES-AA-C75</v>
          </cell>
          <cell r="B293" t="str">
            <v>Low Loss Cable, 75 ft, Reverse PolarityN</v>
          </cell>
          <cell r="C293">
            <v>195</v>
          </cell>
          <cell r="D293">
            <v>117</v>
          </cell>
        </row>
        <row r="294">
          <cell r="A294" t="str">
            <v>CSIES-AA-LP</v>
          </cell>
          <cell r="B294" t="str">
            <v>Lightning Protector - Reverse Polarity N</v>
          </cell>
          <cell r="C294">
            <v>165</v>
          </cell>
          <cell r="D294">
            <v>99</v>
          </cell>
        </row>
        <row r="295">
          <cell r="A295" t="str">
            <v>CSIES-AA-M05</v>
          </cell>
          <cell r="B295" t="str">
            <v>Omni Antenna, 5 dBi, Reverse Polarity N</v>
          </cell>
          <cell r="C295">
            <v>85</v>
          </cell>
          <cell r="D295">
            <v>51</v>
          </cell>
        </row>
        <row r="296">
          <cell r="A296" t="str">
            <v>CSIES-AA-M07</v>
          </cell>
          <cell r="B296" t="str">
            <v>Omni Antenna, 7 dBi, Reverse Polarity N</v>
          </cell>
          <cell r="C296">
            <v>225</v>
          </cell>
          <cell r="D296">
            <v>135</v>
          </cell>
        </row>
        <row r="297">
          <cell r="A297" t="str">
            <v>CSIES-AA-PT250</v>
          </cell>
          <cell r="B297" t="str">
            <v>Cable Assy- Reverse Polarity, 250CM</v>
          </cell>
          <cell r="C297">
            <v>149</v>
          </cell>
          <cell r="D297">
            <v>112</v>
          </cell>
        </row>
        <row r="298">
          <cell r="A298" t="str">
            <v>CSIES-AA-PT50</v>
          </cell>
          <cell r="B298" t="str">
            <v>Cable Assy- Reverse Polarity N, 50cm</v>
          </cell>
          <cell r="C298">
            <v>95</v>
          </cell>
          <cell r="D298">
            <v>57</v>
          </cell>
        </row>
        <row r="299">
          <cell r="A299" t="str">
            <v>CSIES-AA-Y14</v>
          </cell>
          <cell r="B299" t="str">
            <v>Yagi Antenna, 14dBi, Reverse Polarity N</v>
          </cell>
          <cell r="C299">
            <v>375</v>
          </cell>
          <cell r="D299">
            <v>225</v>
          </cell>
        </row>
        <row r="300">
          <cell r="A300" t="str">
            <v>CSIES-AB-C20</v>
          </cell>
          <cell r="B300" t="str">
            <v>Low Loss Cable, 20 ft, Standard N</v>
          </cell>
          <cell r="C300">
            <v>85</v>
          </cell>
          <cell r="D300">
            <v>51</v>
          </cell>
        </row>
        <row r="301">
          <cell r="A301" t="str">
            <v>CSIES-AB-C50</v>
          </cell>
          <cell r="B301" t="str">
            <v>Low Loss Cable, 50 ft, Standard N</v>
          </cell>
          <cell r="C301">
            <v>175</v>
          </cell>
          <cell r="D301">
            <v>105</v>
          </cell>
        </row>
        <row r="302">
          <cell r="A302" t="str">
            <v>CSIES-AB-C75</v>
          </cell>
          <cell r="B302" t="str">
            <v>Low Loss Cable, 75 ft, Standard N</v>
          </cell>
          <cell r="C302">
            <v>195</v>
          </cell>
          <cell r="D302">
            <v>117</v>
          </cell>
        </row>
        <row r="303">
          <cell r="A303" t="str">
            <v>CSIES-AB-LP</v>
          </cell>
          <cell r="B303" t="str">
            <v>Lightning Protector - Standard N</v>
          </cell>
          <cell r="C303">
            <v>165</v>
          </cell>
          <cell r="D303">
            <v>99</v>
          </cell>
        </row>
        <row r="304">
          <cell r="A304" t="str">
            <v>CSIES-AB-M05</v>
          </cell>
          <cell r="B304" t="str">
            <v>Omni Antenna, 5 dBi, Standard Polarity N</v>
          </cell>
          <cell r="C304">
            <v>85</v>
          </cell>
          <cell r="D304">
            <v>51</v>
          </cell>
        </row>
        <row r="305">
          <cell r="A305" t="str">
            <v>CSIES-AB-M07</v>
          </cell>
          <cell r="B305" t="str">
            <v>Omni Antenna, 7 dBi, Standard Polarity N</v>
          </cell>
          <cell r="C305">
            <v>225</v>
          </cell>
          <cell r="D305">
            <v>135</v>
          </cell>
        </row>
        <row r="306">
          <cell r="A306" t="str">
            <v>CSIES-AB-PT250</v>
          </cell>
          <cell r="B306" t="str">
            <v>Cable Assy- Standard Polarity, 250CM</v>
          </cell>
          <cell r="C306">
            <v>149</v>
          </cell>
          <cell r="D306">
            <v>112</v>
          </cell>
        </row>
        <row r="307">
          <cell r="A307" t="str">
            <v>CSIES-AB-PT50</v>
          </cell>
          <cell r="B307" t="str">
            <v>Cable Assy - Standard N, 50cm</v>
          </cell>
          <cell r="C307">
            <v>95</v>
          </cell>
          <cell r="D307">
            <v>57</v>
          </cell>
        </row>
        <row r="308">
          <cell r="A308" t="str">
            <v>CSIES-AB-Y14</v>
          </cell>
          <cell r="B308" t="str">
            <v>Yagi Antenna, 14dBi, Standard Polarity N</v>
          </cell>
          <cell r="C308">
            <v>375</v>
          </cell>
          <cell r="D308">
            <v>225</v>
          </cell>
        </row>
        <row r="309">
          <cell r="A309" t="str">
            <v>CSILD-AB</v>
          </cell>
          <cell r="B309" t="str">
            <v>11Mbps Low Power PC Card (ESTI) with 40 bit encryption for building to building applications</v>
          </cell>
          <cell r="C309">
            <v>595</v>
          </cell>
          <cell r="D309">
            <v>357</v>
          </cell>
        </row>
        <row r="310">
          <cell r="A310" t="str">
            <v>CSILD-AB-128</v>
          </cell>
          <cell r="B310" t="str">
            <v>Low Pwr,11Mbps PC Crd,128bit Encypt,ETSI</v>
          </cell>
          <cell r="C310">
            <v>645</v>
          </cell>
          <cell r="D310">
            <v>387</v>
          </cell>
        </row>
        <row r="311">
          <cell r="A311" t="str">
            <v>CSILD-AF</v>
          </cell>
          <cell r="B311" t="str">
            <v>11Mbps Low Power PC Card, France/Spain</v>
          </cell>
          <cell r="C311">
            <v>595</v>
          </cell>
          <cell r="D311">
            <v>357</v>
          </cell>
        </row>
        <row r="312">
          <cell r="A312" t="str">
            <v>CSILD-AF-128</v>
          </cell>
          <cell r="B312" t="str">
            <v>L Pwr,11Mbps PC Card,w128bitEncypt,Fr/Sp</v>
          </cell>
          <cell r="C312">
            <v>645</v>
          </cell>
          <cell r="D312">
            <v>387</v>
          </cell>
        </row>
        <row r="313">
          <cell r="A313" t="str">
            <v>CSILD-AJ-128</v>
          </cell>
          <cell r="B313" t="str">
            <v>Low Pwr,11Mbps PCCard,w128bit Encypt,Jpn</v>
          </cell>
          <cell r="C313">
            <v>645</v>
          </cell>
          <cell r="D313">
            <v>387</v>
          </cell>
        </row>
        <row r="314">
          <cell r="A314" t="str">
            <v>CSIPT-MP</v>
          </cell>
          <cell r="B314" t="str">
            <v>RoamAbout Point to Multi Point Software License</v>
          </cell>
          <cell r="C314">
            <v>495</v>
          </cell>
          <cell r="D314">
            <v>297</v>
          </cell>
        </row>
        <row r="315">
          <cell r="A315" t="str">
            <v>CSISA-AX</v>
          </cell>
          <cell r="B315" t="str">
            <v>RoamAbout 11MB wireless to Ethernet station</v>
          </cell>
          <cell r="C315">
            <v>379</v>
          </cell>
          <cell r="D315">
            <v>227</v>
          </cell>
        </row>
        <row r="316">
          <cell r="A316" t="str">
            <v>CSIWS-AA</v>
          </cell>
          <cell r="B316" t="str">
            <v>RoamAbout Access Point (North American Model)</v>
          </cell>
          <cell r="C316">
            <v>999</v>
          </cell>
          <cell r="D316">
            <v>599</v>
          </cell>
        </row>
        <row r="317">
          <cell r="A317" t="str">
            <v>CSIWS-AA-128</v>
          </cell>
          <cell r="B317" t="str">
            <v>CSIWS-AA plus 128 bit radio card</v>
          </cell>
          <cell r="C317">
            <v>1079</v>
          </cell>
          <cell r="D317">
            <v>647</v>
          </cell>
        </row>
        <row r="318">
          <cell r="A318" t="str">
            <v>CSIWS-AB</v>
          </cell>
          <cell r="B318" t="str">
            <v>RoamAbout Access Point (for sale outside North America)</v>
          </cell>
          <cell r="C318">
            <v>999</v>
          </cell>
          <cell r="D318">
            <v>599</v>
          </cell>
        </row>
        <row r="319">
          <cell r="A319" t="str">
            <v>CSIWS-PS1</v>
          </cell>
          <cell r="B319" t="str">
            <v>Redundant Power Supply for CSIWS</v>
          </cell>
          <cell r="C319">
            <v>59</v>
          </cell>
          <cell r="D319">
            <v>35</v>
          </cell>
        </row>
        <row r="320">
          <cell r="A320" t="str">
            <v>CSIWS-RM</v>
          </cell>
          <cell r="B320" t="str">
            <v>Remote Power Adapter Rackmount Option</v>
          </cell>
          <cell r="C320">
            <v>39</v>
          </cell>
          <cell r="D320">
            <v>23</v>
          </cell>
        </row>
        <row r="321">
          <cell r="A321" t="str">
            <v>CSIWS-RMPER</v>
          </cell>
          <cell r="B321" t="str">
            <v>CSIWS remote power adapter</v>
          </cell>
          <cell r="C321">
            <v>39</v>
          </cell>
          <cell r="D321">
            <v>29</v>
          </cell>
        </row>
        <row r="322">
          <cell r="A322" t="str">
            <v>CSIWS-WM</v>
          </cell>
          <cell r="B322" t="str">
            <v>Wall Mount Kit for CSIWS and cabling for building to building applications</v>
          </cell>
          <cell r="C322">
            <v>99</v>
          </cell>
          <cell r="D322">
            <v>59</v>
          </cell>
        </row>
        <row r="323">
          <cell r="A323" t="str">
            <v>RBTR2-AA</v>
          </cell>
          <cell r="B323" t="str">
            <v>Wireless Access Platform</v>
          </cell>
          <cell r="C323">
            <v>1349</v>
          </cell>
          <cell r="D323">
            <v>809</v>
          </cell>
        </row>
        <row r="324">
          <cell r="A324" t="str">
            <v>RBTR2-AB</v>
          </cell>
          <cell r="B324" t="str">
            <v>Wireless Access Platform (220V) For sale outside of North America</v>
          </cell>
          <cell r="C324">
            <v>1349</v>
          </cell>
          <cell r="D324">
            <v>809</v>
          </cell>
        </row>
        <row r="325">
          <cell r="A325" t="str">
            <v>RBTR2-PS2</v>
          </cell>
          <cell r="B325" t="str">
            <v>Universal Power Supply for the R2 Access Point and A/P 2000. (field replacement unit)</v>
          </cell>
          <cell r="C325">
            <v>49</v>
          </cell>
          <cell r="D325">
            <v>37</v>
          </cell>
        </row>
        <row r="326">
          <cell r="A326" t="str">
            <v>RBTRC-MZ</v>
          </cell>
          <cell r="B326" t="str">
            <v>Radio Card Add on Slot for RBTR2</v>
          </cell>
          <cell r="C326">
            <v>149</v>
          </cell>
          <cell r="D326">
            <v>89</v>
          </cell>
        </row>
        <row r="328">
          <cell r="A328" t="str">
            <v>SISTEMA CABLES Y ACCESORIOS</v>
          </cell>
        </row>
        <row r="329">
          <cell r="A329" t="str">
            <v>9300006-10M</v>
          </cell>
          <cell r="B329" t="str">
            <v>802.3 IEEE AUI 15 Pos 90 Male to 180 Female</v>
          </cell>
          <cell r="C329">
            <v>32.159999999999997</v>
          </cell>
          <cell r="D329">
            <v>28.943999999999999</v>
          </cell>
        </row>
        <row r="330">
          <cell r="A330" t="str">
            <v>9300010-20M</v>
          </cell>
          <cell r="B330" t="str">
            <v>Transceiver cable, 4 pair/drain, ethernet version 2/802.3 (FEP).  D15 male to D15 female.  Straight male/lock post to straight female/slide latch.  20 meters.</v>
          </cell>
          <cell r="C330">
            <v>142.47999999999999</v>
          </cell>
          <cell r="D330">
            <v>128.232</v>
          </cell>
        </row>
        <row r="331">
          <cell r="A331" t="str">
            <v>9300011-10M</v>
          </cell>
          <cell r="B331" t="str">
            <v>Transceiver cable, 4 pair/drain, ethernet version 2/802.3 (PVC).  D15 male to D15 female.  Straight male/lock post to straight female/slide latch. 10 meters.</v>
          </cell>
          <cell r="C331">
            <v>30.09</v>
          </cell>
          <cell r="D331">
            <v>27.081</v>
          </cell>
        </row>
        <row r="332">
          <cell r="A332" t="str">
            <v>9300011-15M</v>
          </cell>
          <cell r="B332" t="str">
            <v>Transceiver cable, 4 pair/drain, ethernet version 2/802.3 (PVC).  D15 male to D15 female.  Straight male/lock post to straight female/slide latch. 15 meters.</v>
          </cell>
          <cell r="C332">
            <v>39.15</v>
          </cell>
          <cell r="D332">
            <v>35.234999999999999</v>
          </cell>
        </row>
        <row r="333">
          <cell r="A333" t="str">
            <v>9300011-3M</v>
          </cell>
          <cell r="B333" t="str">
            <v>Transceiver cable, 4 pair/drain, ethernet version 2/802.3 (PVC).  D15 male to D15 female.  Straight male/lock post to straight female/slide latch. 3 meters.</v>
          </cell>
          <cell r="C333">
            <v>17.39</v>
          </cell>
          <cell r="D333">
            <v>15.651</v>
          </cell>
        </row>
        <row r="334">
          <cell r="A334" t="str">
            <v>9300011-5M</v>
          </cell>
          <cell r="B334" t="str">
            <v>Transceiver cable, 4 pair/drain, ethernet version 2/802.3 (PVC).  D15 male to D15 female.  Straight male/lock post to straight female/slide latch. 5 meters.</v>
          </cell>
          <cell r="C334">
            <v>21.02</v>
          </cell>
          <cell r="D334">
            <v>18.917999999999999</v>
          </cell>
        </row>
        <row r="335">
          <cell r="A335" t="str">
            <v>9300044-1M</v>
          </cell>
          <cell r="B335" t="str">
            <v>Transceiver cable, 4 pair/drain, ethernet version 2/802.3 (Office). D15 male to D15 female.  Straight male/lock post to straight female/slide latch. 1 meter.</v>
          </cell>
          <cell r="C335">
            <v>14.42</v>
          </cell>
          <cell r="D335">
            <v>12.978</v>
          </cell>
        </row>
        <row r="336">
          <cell r="A336" t="str">
            <v>9300044-2M</v>
          </cell>
          <cell r="B336" t="str">
            <v>Transceiver cable, 4 pair/drain, ethernet version 2/802.3 (Office). D15 male to D15 female.  Straight male/lock post to straight female/slide latch. 2 meters.</v>
          </cell>
          <cell r="C336">
            <v>15.58</v>
          </cell>
          <cell r="D336">
            <v>14.022</v>
          </cell>
        </row>
        <row r="337">
          <cell r="A337" t="str">
            <v>9300182-1M</v>
          </cell>
          <cell r="B337" t="str">
            <v>802.3 IEEE Office 15 Pos 90 Male to 90 Female</v>
          </cell>
          <cell r="C337">
            <v>19.690000000000001</v>
          </cell>
          <cell r="D337">
            <v>17.721</v>
          </cell>
        </row>
        <row r="338">
          <cell r="A338" t="str">
            <v>9300182-2M</v>
          </cell>
          <cell r="B338" t="str">
            <v>802.3 IEEE Office 15 Pos 90 Male to 90 Female</v>
          </cell>
          <cell r="C338">
            <v>20.93</v>
          </cell>
          <cell r="D338">
            <v>18.837</v>
          </cell>
        </row>
        <row r="339">
          <cell r="A339" t="str">
            <v>9300247-15M</v>
          </cell>
          <cell r="B339" t="str">
            <v>802.3 IEEE AUI 15 Pos. Male to Female (TANDEM ONLY)</v>
          </cell>
          <cell r="C339">
            <v>32.94</v>
          </cell>
          <cell r="D339">
            <v>29.646000000000001</v>
          </cell>
        </row>
        <row r="340">
          <cell r="A340" t="str">
            <v>9310012-3M</v>
          </cell>
          <cell r="B340" t="str">
            <v>BNC Plug to BNC Plug, RG58, PVC</v>
          </cell>
          <cell r="C340">
            <v>7.52</v>
          </cell>
          <cell r="D340">
            <v>6.7679999999999998</v>
          </cell>
        </row>
        <row r="341">
          <cell r="A341" t="str">
            <v>9310012-5M</v>
          </cell>
          <cell r="B341" t="str">
            <v>50 Ohm thin coaxial cable, stranded conductor, PVC.  BNC plug to BNC plug.     5 meters.</v>
          </cell>
          <cell r="C341">
            <v>8.99</v>
          </cell>
          <cell r="D341">
            <v>8.0909999999999993</v>
          </cell>
        </row>
        <row r="342">
          <cell r="A342" t="str">
            <v>9342011-10M</v>
          </cell>
          <cell r="B342" t="str">
            <v>(2) ST to (2) ST Duplex M.M. Fiber, PVC</v>
          </cell>
          <cell r="C342">
            <v>33.119999999999997</v>
          </cell>
          <cell r="D342">
            <v>29.808</v>
          </cell>
        </row>
        <row r="343">
          <cell r="A343" t="str">
            <v>9342011-1M</v>
          </cell>
          <cell r="B343" t="str">
            <v>Fiber optic cabling, multimode, 2 channel 62.5/125 Micron (PVC).  2 ST connectors to 2 STs. 1 meter.</v>
          </cell>
          <cell r="C343">
            <v>18.89</v>
          </cell>
          <cell r="D343">
            <v>17.001000000000001</v>
          </cell>
        </row>
        <row r="344">
          <cell r="A344" t="str">
            <v>9342011-2M</v>
          </cell>
          <cell r="B344" t="str">
            <v>(2) ST to (2) ST Duplex M.M. Fiber, PVC</v>
          </cell>
          <cell r="C344">
            <v>20.48</v>
          </cell>
          <cell r="D344">
            <v>18.431999999999999</v>
          </cell>
        </row>
        <row r="345">
          <cell r="A345" t="str">
            <v>9342011-3M</v>
          </cell>
          <cell r="B345" t="str">
            <v>Fiber optic cabling, multimode, 2 channel 62.5/125 Micron (PVC).  2 ST connectors to 2 STs. 3 meters.</v>
          </cell>
          <cell r="C345">
            <v>22.06</v>
          </cell>
          <cell r="D345">
            <v>19.853999999999999</v>
          </cell>
        </row>
        <row r="346">
          <cell r="A346" t="str">
            <v>9342011-5M</v>
          </cell>
          <cell r="B346" t="str">
            <v>Fiber optic cabling, multimode, 2 channel 62.5/125 Micron (PVC).  2 ST connectors to 2 STs. 5 meters.</v>
          </cell>
          <cell r="C346">
            <v>25.22</v>
          </cell>
          <cell r="D346">
            <v>22.698</v>
          </cell>
        </row>
        <row r="347">
          <cell r="A347" t="str">
            <v>9342111-10M</v>
          </cell>
          <cell r="B347" t="str">
            <v>(2) ST to (2) ST Duplex M.M. Fiber, FEP</v>
          </cell>
          <cell r="C347">
            <v>45.01</v>
          </cell>
          <cell r="D347">
            <v>40.51</v>
          </cell>
        </row>
        <row r="348">
          <cell r="A348" t="str">
            <v>9342111-1M</v>
          </cell>
          <cell r="B348" t="str">
            <v>(2) ST to (2) ST Duplex M.M. Fiber, FEP</v>
          </cell>
          <cell r="C348">
            <v>29.25</v>
          </cell>
          <cell r="D348">
            <v>26.33</v>
          </cell>
        </row>
        <row r="349">
          <cell r="A349" t="str">
            <v>9342111-3M</v>
          </cell>
          <cell r="B349" t="str">
            <v>(2) ST to (2) ST Duplex M.M. Fiber, FEP</v>
          </cell>
          <cell r="C349">
            <v>32.75</v>
          </cell>
          <cell r="D349">
            <v>29.475000000000001</v>
          </cell>
        </row>
        <row r="350">
          <cell r="A350" t="str">
            <v>9342115-2M</v>
          </cell>
          <cell r="B350" t="str">
            <v>FDDI MIC to FDDI MIC M.M. Fiber, PVC</v>
          </cell>
          <cell r="C350">
            <v>55.37</v>
          </cell>
          <cell r="D350">
            <v>49.832999999999998</v>
          </cell>
        </row>
        <row r="351">
          <cell r="A351" t="str">
            <v>9342115-3M</v>
          </cell>
          <cell r="B351" t="str">
            <v>Fiber optic cabling, multimode, 2 channel 62.5/125 Micron (PVC).  FDDI MIC to FDDI MIC. 3 meters.</v>
          </cell>
          <cell r="C351">
            <v>56.95</v>
          </cell>
          <cell r="D351">
            <v>51.255000000000003</v>
          </cell>
        </row>
        <row r="352">
          <cell r="A352" t="str">
            <v>9342115-5M</v>
          </cell>
          <cell r="B352" t="str">
            <v>Fiber optic cabling, multimode, 2 channel 62.5/125 Micron (PVC).  FDDI MIC to FDDI MIC. 5 meters.</v>
          </cell>
          <cell r="C352">
            <v>60.11</v>
          </cell>
          <cell r="D352">
            <v>54.098999999999997</v>
          </cell>
        </row>
        <row r="353">
          <cell r="A353" t="str">
            <v>9342117-2M</v>
          </cell>
          <cell r="B353" t="str">
            <v>FDDI MIC to (2) ST M.M. Fiber, PVC</v>
          </cell>
          <cell r="C353">
            <v>45.35</v>
          </cell>
          <cell r="D353">
            <v>40.814999999999998</v>
          </cell>
        </row>
        <row r="354">
          <cell r="A354" t="str">
            <v>9342117-3M</v>
          </cell>
          <cell r="B354" t="str">
            <v>Fiber optic cabling, multimode, 2 channel 62.5/125 Micron (PVC).  FDDI MIC to 2 STs. 3 meters.</v>
          </cell>
          <cell r="C354">
            <v>46.93</v>
          </cell>
          <cell r="D354">
            <v>42.237000000000002</v>
          </cell>
        </row>
        <row r="355">
          <cell r="A355" t="str">
            <v>9342117-5M</v>
          </cell>
          <cell r="B355" t="str">
            <v>Fiber optic cabling, multimode, 2 channel 62.5/125 Micron (PVC).  FDDI MIC to 2 STs. 5 meters.</v>
          </cell>
          <cell r="C355">
            <v>50.1</v>
          </cell>
          <cell r="D355">
            <v>45.09</v>
          </cell>
        </row>
        <row r="356">
          <cell r="A356" t="str">
            <v>9342124-.5M</v>
          </cell>
          <cell r="B356" t="str">
            <v>(2) ST to (1) SC Duplex M.M. Fiber, PVC</v>
          </cell>
          <cell r="C356">
            <v>24.13</v>
          </cell>
          <cell r="D356">
            <v>21.716999999999999</v>
          </cell>
        </row>
        <row r="357">
          <cell r="A357" t="str">
            <v>9342124-10M</v>
          </cell>
          <cell r="B357" t="str">
            <v>(2) ST to (1) SC Duplex M.M. Fiber, PVC</v>
          </cell>
          <cell r="C357">
            <v>39.14</v>
          </cell>
          <cell r="D357">
            <v>35.225999999999999</v>
          </cell>
        </row>
        <row r="358">
          <cell r="A358" t="str">
            <v>9342124-1M</v>
          </cell>
          <cell r="B358" t="str">
            <v>(2) ST to (1) SC Duplex M.M. Fiber, PVC</v>
          </cell>
          <cell r="C358">
            <v>24.91</v>
          </cell>
          <cell r="D358">
            <v>22.419</v>
          </cell>
        </row>
        <row r="359">
          <cell r="A359" t="str">
            <v>9342124-2M</v>
          </cell>
          <cell r="B359" t="str">
            <v>Fiber optic cabling, multimode, 2 channel 62.5/125 Micron (PVC).  2 STs to 1 SC duplex. 2 Meters.</v>
          </cell>
          <cell r="C359">
            <v>26.49</v>
          </cell>
          <cell r="D359">
            <v>23.841000000000001</v>
          </cell>
        </row>
        <row r="360">
          <cell r="A360" t="str">
            <v>9342124-3M</v>
          </cell>
          <cell r="B360" t="str">
            <v>(2) ST to (1) SC Duplex M.M. Fiber, PVC</v>
          </cell>
          <cell r="C360">
            <v>28.07</v>
          </cell>
          <cell r="D360">
            <v>25.263000000000002</v>
          </cell>
        </row>
        <row r="361">
          <cell r="A361" t="str">
            <v>9342124-5M</v>
          </cell>
          <cell r="B361" t="str">
            <v>(2) ST to (1) SC Duplex M.M. Fiber, PVC</v>
          </cell>
          <cell r="C361">
            <v>31.23</v>
          </cell>
          <cell r="D361">
            <v>28.106999999999999</v>
          </cell>
        </row>
        <row r="362">
          <cell r="A362" t="str">
            <v>9342125-10M</v>
          </cell>
          <cell r="B362" t="str">
            <v>(1) SC Duplex to (1) SC Duplex M.M. Fiber, PVC</v>
          </cell>
          <cell r="C362">
            <v>44.18</v>
          </cell>
          <cell r="D362">
            <v>39.762</v>
          </cell>
        </row>
        <row r="363">
          <cell r="A363" t="str">
            <v>9342125-1M</v>
          </cell>
          <cell r="B363" t="str">
            <v>(1) SC Duplex to (1) SC Duplex M.M. Fiber, PVC</v>
          </cell>
          <cell r="C363">
            <v>29.95</v>
          </cell>
          <cell r="D363">
            <v>26.954999999999998</v>
          </cell>
        </row>
        <row r="364">
          <cell r="A364" t="str">
            <v>9342125-2M</v>
          </cell>
          <cell r="B364" t="str">
            <v>(1) SC Duplex to (1) SC Duplex M.M. Fiber, PVC</v>
          </cell>
          <cell r="C364">
            <v>31.53</v>
          </cell>
          <cell r="D364">
            <v>28.376999999999999</v>
          </cell>
        </row>
        <row r="365">
          <cell r="A365" t="str">
            <v>9342125-3M</v>
          </cell>
          <cell r="B365" t="str">
            <v>Fiber optic cabling, multimode, 2 channel 62.5/125 Micron (PVC).  1 SC duplex to 1 SC duplex. 3 Meters.</v>
          </cell>
          <cell r="C365">
            <v>33.11</v>
          </cell>
          <cell r="D365">
            <v>29.798999999999999</v>
          </cell>
        </row>
        <row r="366">
          <cell r="A366" t="str">
            <v>9342125-5M</v>
          </cell>
          <cell r="B366" t="str">
            <v>(1) SC Duplex to (1) SC Duplex M.M. Fiber, PVC</v>
          </cell>
          <cell r="C366">
            <v>36.270000000000003</v>
          </cell>
          <cell r="D366">
            <v>32.643000000000001</v>
          </cell>
        </row>
        <row r="367">
          <cell r="A367" t="str">
            <v>9342129-10M</v>
          </cell>
          <cell r="B367" t="str">
            <v>(1) SC Duplex to (1) SC Duplex M.M. Fiber, FEP</v>
          </cell>
          <cell r="C367">
            <v>52.13</v>
          </cell>
          <cell r="D367">
            <v>46.92</v>
          </cell>
        </row>
        <row r="368">
          <cell r="A368" t="str">
            <v>9342129-1M</v>
          </cell>
          <cell r="B368" t="str">
            <v>(1) SC Duplex to (1) SC Duplex M.M. Fiber, FEP</v>
          </cell>
          <cell r="C368">
            <v>36.36</v>
          </cell>
          <cell r="D368">
            <v>32.723999999999997</v>
          </cell>
        </row>
        <row r="369">
          <cell r="A369" t="str">
            <v>9342129-3M</v>
          </cell>
          <cell r="B369" t="str">
            <v>(1) SC Duplex to (1) SC Duplex M.M. Fiber, FEP</v>
          </cell>
          <cell r="C369">
            <v>39.869999999999997</v>
          </cell>
          <cell r="D369">
            <v>35.883000000000003</v>
          </cell>
        </row>
        <row r="370">
          <cell r="A370" t="str">
            <v>9342130-10M</v>
          </cell>
          <cell r="B370" t="str">
            <v>(2) ST to (1) SC Duplex M.M. Fiber, FEP</v>
          </cell>
          <cell r="C370">
            <v>47.23</v>
          </cell>
          <cell r="D370">
            <v>42.506999999999998</v>
          </cell>
        </row>
        <row r="371">
          <cell r="A371" t="str">
            <v>9342130-1M</v>
          </cell>
          <cell r="B371" t="str">
            <v>(2) ST to (1) SC Duplex M.M. Fiber, FEP</v>
          </cell>
          <cell r="C371">
            <v>31.47</v>
          </cell>
          <cell r="D371">
            <v>28.323</v>
          </cell>
        </row>
        <row r="372">
          <cell r="A372" t="str">
            <v>9342130-3M</v>
          </cell>
          <cell r="B372" t="str">
            <v>(2) ST to (1) SC Duplex M.M. Fiber, FEP</v>
          </cell>
          <cell r="C372">
            <v>34.97</v>
          </cell>
          <cell r="D372">
            <v>31.472999999999999</v>
          </cell>
        </row>
        <row r="373">
          <cell r="A373" t="str">
            <v>9344001-10M</v>
          </cell>
          <cell r="B373" t="str">
            <v>(2) ST TO (2) ST Duplex S.M. Fiber PVC</v>
          </cell>
          <cell r="C373">
            <v>68.22</v>
          </cell>
          <cell r="D373">
            <v>61.4</v>
          </cell>
        </row>
        <row r="374">
          <cell r="A374" t="str">
            <v>9344001-3M</v>
          </cell>
          <cell r="B374" t="str">
            <v>(2) ST TO (2) ST Duplex S.M. Fiber PVC</v>
          </cell>
          <cell r="C374">
            <v>59.75</v>
          </cell>
          <cell r="D374">
            <v>53.774999999999999</v>
          </cell>
        </row>
        <row r="375">
          <cell r="A375" t="str">
            <v>9344001-5M</v>
          </cell>
          <cell r="B375" t="str">
            <v>(2) ST TO (2) ST Duplex S.M. Fiber PVC</v>
          </cell>
          <cell r="C375">
            <v>62.17</v>
          </cell>
          <cell r="D375">
            <v>55.953000000000003</v>
          </cell>
        </row>
        <row r="376">
          <cell r="A376" t="str">
            <v>9344003-3M</v>
          </cell>
          <cell r="B376" t="str">
            <v>FDDI MIC to (1) SC Duplex S.M. Fiber, PVC</v>
          </cell>
          <cell r="C376">
            <v>83.84</v>
          </cell>
          <cell r="D376">
            <v>75.456000000000003</v>
          </cell>
        </row>
        <row r="377">
          <cell r="A377" t="str">
            <v>9344008-.5M</v>
          </cell>
          <cell r="B377" t="str">
            <v>(2) ST to (1) SC Duplex S.M. Fiber, PVC</v>
          </cell>
          <cell r="C377">
            <v>60.17</v>
          </cell>
          <cell r="D377">
            <v>54.152999999999999</v>
          </cell>
        </row>
        <row r="378">
          <cell r="A378" t="str">
            <v>9344008-10M</v>
          </cell>
          <cell r="B378" t="str">
            <v>(2) ST to (1) SC Duplex S.M. Fiber, PVC</v>
          </cell>
          <cell r="C378">
            <v>71.66</v>
          </cell>
          <cell r="D378">
            <v>64.494</v>
          </cell>
        </row>
        <row r="379">
          <cell r="A379" t="str">
            <v>9344008-3M</v>
          </cell>
          <cell r="B379" t="str">
            <v>(2) ST to (1) SC Duplex S.M. Fiber, PVC</v>
          </cell>
          <cell r="C379">
            <v>63.19</v>
          </cell>
          <cell r="D379">
            <v>56.871000000000002</v>
          </cell>
        </row>
        <row r="380">
          <cell r="A380" t="str">
            <v>6200001</v>
          </cell>
          <cell r="B380" t="str">
            <v>BNC series connector, male, 50 Ohms, RG58 terminator.</v>
          </cell>
          <cell r="C380">
            <v>5.63</v>
          </cell>
          <cell r="D380">
            <v>5.0670000000000002</v>
          </cell>
        </row>
        <row r="381">
          <cell r="A381" t="str">
            <v>6200003</v>
          </cell>
          <cell r="B381" t="str">
            <v>BNC series, RG58, T-adapter (Jack-plug-jack).</v>
          </cell>
          <cell r="C381">
            <v>3.38</v>
          </cell>
          <cell r="D381">
            <v>3.0419999999999998</v>
          </cell>
        </row>
        <row r="382">
          <cell r="A382" t="str">
            <v>6700006</v>
          </cell>
          <cell r="B382" t="str">
            <v>ST to ST barrel adapter (jack-jack).</v>
          </cell>
          <cell r="C382">
            <v>7.4</v>
          </cell>
          <cell r="D382">
            <v>6.66</v>
          </cell>
        </row>
        <row r="383">
          <cell r="A383" t="str">
            <v>8950083</v>
          </cell>
          <cell r="B383" t="str">
            <v>19" Rack-mountable 100BaseT, CAT 5 compliant patch panel w/48 ports via four(4) RJ21 Telcos on the back and 48 RJ45 on the front.</v>
          </cell>
          <cell r="C383">
            <v>350</v>
          </cell>
          <cell r="D383">
            <v>315</v>
          </cell>
        </row>
        <row r="384">
          <cell r="A384" t="str">
            <v>9060466</v>
          </cell>
          <cell r="B384" t="str">
            <v>replacement brackets for EMC38-12</v>
          </cell>
          <cell r="C384">
            <v>29</v>
          </cell>
          <cell r="D384">
            <v>26.1</v>
          </cell>
        </row>
        <row r="385">
          <cell r="A385" t="str">
            <v>9060900</v>
          </cell>
          <cell r="B385" t="str">
            <v>18.5" UNI rackmount kit</v>
          </cell>
          <cell r="C385">
            <v>21</v>
          </cell>
          <cell r="D385">
            <v>18.899999999999999</v>
          </cell>
        </row>
        <row r="386">
          <cell r="A386" t="str">
            <v>9300006-10M</v>
          </cell>
          <cell r="B386" t="str">
            <v>802.3 IEEE AUI 15 Pos 90 Male to 180 Female</v>
          </cell>
          <cell r="C386">
            <v>32.159999999999997</v>
          </cell>
          <cell r="D386">
            <v>28.943999999999999</v>
          </cell>
        </row>
        <row r="387">
          <cell r="A387" t="str">
            <v>9344008-5M</v>
          </cell>
          <cell r="B387" t="str">
            <v>(2) ST to (1) SC Duplex S.M. Fiber, PVC</v>
          </cell>
          <cell r="C387">
            <v>65.61</v>
          </cell>
          <cell r="D387">
            <v>59.048999999999999</v>
          </cell>
        </row>
        <row r="388">
          <cell r="A388" t="str">
            <v>9344009-2M</v>
          </cell>
          <cell r="B388" t="str">
            <v>(1) SC Duplex to (1) SC Duplex S.M. Fiber, PVC</v>
          </cell>
          <cell r="C388">
            <v>63.27</v>
          </cell>
          <cell r="D388">
            <v>56.94</v>
          </cell>
        </row>
        <row r="389">
          <cell r="A389" t="str">
            <v>9344009-3M</v>
          </cell>
          <cell r="B389" t="str">
            <v>(1) SC Duplex to (1) SC Duplex S.M. Fiber, PVC</v>
          </cell>
          <cell r="C389">
            <v>64.48</v>
          </cell>
          <cell r="D389">
            <v>58.031999999999996</v>
          </cell>
        </row>
        <row r="390">
          <cell r="A390" t="str">
            <v>9344013-10M</v>
          </cell>
          <cell r="B390" t="str">
            <v>FC to SC SM DUPLEX,  FIBER, PVC, 10M</v>
          </cell>
          <cell r="C390">
            <v>72.41</v>
          </cell>
          <cell r="D390">
            <v>65.168999999999997</v>
          </cell>
        </row>
        <row r="391">
          <cell r="A391" t="str">
            <v>9360002-10M</v>
          </cell>
          <cell r="B391" t="str">
            <v>10 Base-T Telco 90 Both Ends, PVC</v>
          </cell>
          <cell r="C391">
            <v>47.79</v>
          </cell>
          <cell r="D391">
            <v>43.011000000000003</v>
          </cell>
        </row>
        <row r="392">
          <cell r="A392" t="str">
            <v>9360002-3M</v>
          </cell>
          <cell r="B392" t="str">
            <v>10 Base-T Telco 90 Both Ends, PVC</v>
          </cell>
          <cell r="C392">
            <v>23.27</v>
          </cell>
          <cell r="D392">
            <v>20.943000000000001</v>
          </cell>
        </row>
        <row r="393">
          <cell r="A393" t="str">
            <v>9360019-2M</v>
          </cell>
          <cell r="B393" t="str">
            <v>TPPMD/FDDI Cross RJ45, UTP, PVC</v>
          </cell>
          <cell r="C393">
            <v>3.15</v>
          </cell>
          <cell r="D393">
            <v>2.835</v>
          </cell>
        </row>
        <row r="394">
          <cell r="A394" t="str">
            <v>9360019-3M</v>
          </cell>
          <cell r="B394" t="str">
            <v>TPPMD/FDDI Cross RJ45, UTP, PVC</v>
          </cell>
          <cell r="C394">
            <v>3.58</v>
          </cell>
          <cell r="D394">
            <v>3.222</v>
          </cell>
        </row>
        <row r="395">
          <cell r="A395" t="str">
            <v>9360034-3M</v>
          </cell>
          <cell r="B395" t="str">
            <v>10 Base-T Cross Patch, PVC</v>
          </cell>
          <cell r="C395">
            <v>3.46</v>
          </cell>
          <cell r="D395">
            <v>3.1139999999999999</v>
          </cell>
        </row>
        <row r="396">
          <cell r="A396" t="str">
            <v>9360062-2M</v>
          </cell>
          <cell r="B396" t="str">
            <v>10 Base-T Telco 90 to Hydra, PVC</v>
          </cell>
          <cell r="C396">
            <v>38.08</v>
          </cell>
          <cell r="D396">
            <v>34.271999999999998</v>
          </cell>
        </row>
        <row r="397">
          <cell r="A397" t="str">
            <v>9360062-3M</v>
          </cell>
          <cell r="B397" t="str">
            <v>10 Base-T Telco 90 to Hydra, PVC</v>
          </cell>
          <cell r="C397">
            <v>41.65</v>
          </cell>
          <cell r="D397">
            <v>37.484999999999999</v>
          </cell>
        </row>
        <row r="398">
          <cell r="A398" t="str">
            <v>9360062-5M</v>
          </cell>
          <cell r="B398" t="str">
            <v>10 Base-T Telco 90 to Hydra, PVC</v>
          </cell>
          <cell r="C398">
            <v>48.73</v>
          </cell>
          <cell r="D398">
            <v>43.856999999999999</v>
          </cell>
        </row>
        <row r="399">
          <cell r="A399" t="str">
            <v>9360119-10M</v>
          </cell>
          <cell r="B399" t="str">
            <v>258A/568B Cat 5, PVC, Patch (10/100 BASE-T)</v>
          </cell>
          <cell r="C399">
            <v>5.83</v>
          </cell>
          <cell r="D399">
            <v>5.2469999999999999</v>
          </cell>
        </row>
        <row r="400">
          <cell r="A400" t="str">
            <v>9360119-15M</v>
          </cell>
          <cell r="B400" t="str">
            <v>258A/568B Cat 5, PVC, Patch (10/100 BASE-T)</v>
          </cell>
          <cell r="C400">
            <v>7.36</v>
          </cell>
          <cell r="D400">
            <v>6.6239999999999997</v>
          </cell>
        </row>
        <row r="401">
          <cell r="A401" t="str">
            <v>9360119-1M</v>
          </cell>
          <cell r="B401" t="str">
            <v>Unshielded twisted pair cable, 4 pair, 24 Gauge, Stranded conductor, category 5 (PVC) patch.  RJ45 plug to RJ45 plug, 258A/568B. 1 meter.</v>
          </cell>
          <cell r="C401">
            <v>2.7</v>
          </cell>
          <cell r="D401">
            <v>2.4300000000000002</v>
          </cell>
        </row>
        <row r="402">
          <cell r="A402" t="str">
            <v>9360119-2M</v>
          </cell>
          <cell r="B402" t="str">
            <v>258A/568B Cat 5, PVC, Patch (10/100 BASE-T)</v>
          </cell>
          <cell r="C402">
            <v>2.99</v>
          </cell>
          <cell r="D402">
            <v>2.6909999999999998</v>
          </cell>
        </row>
        <row r="403">
          <cell r="A403" t="str">
            <v>9360119-3M</v>
          </cell>
          <cell r="B403" t="str">
            <v>258A/568B Cat 5, PVC, Patch (10/100 BASE-T)</v>
          </cell>
          <cell r="C403">
            <v>3.35</v>
          </cell>
          <cell r="D403">
            <v>3.0150000000000001</v>
          </cell>
        </row>
        <row r="404">
          <cell r="A404" t="str">
            <v>9360119-5M</v>
          </cell>
          <cell r="B404" t="str">
            <v>258A/568B Cat 5, PVC, Patch (10/100 BASE-T)</v>
          </cell>
          <cell r="C404">
            <v>3.89</v>
          </cell>
          <cell r="D404">
            <v>3.5009999999999999</v>
          </cell>
        </row>
        <row r="405">
          <cell r="A405" t="str">
            <v>9360130-10M</v>
          </cell>
          <cell r="B405" t="str">
            <v>10 Base-T Telco 90 to Hydra, Cat 5 Cable, PVC</v>
          </cell>
          <cell r="C405">
            <v>68.08</v>
          </cell>
          <cell r="D405">
            <v>61.271999999999998</v>
          </cell>
        </row>
        <row r="406">
          <cell r="A406" t="str">
            <v>9360130-2M</v>
          </cell>
          <cell r="B406" t="str">
            <v>10 Base-T Telco 90 to Hydra, Cat 5 Cable, PVC</v>
          </cell>
          <cell r="C406">
            <v>40.18</v>
          </cell>
          <cell r="D406">
            <v>36.161999999999999</v>
          </cell>
        </row>
        <row r="407">
          <cell r="A407" t="str">
            <v>9360130-3M</v>
          </cell>
          <cell r="B407" t="str">
            <v>10 Base-T Telco 90 to Hydra, Cat 5 Cable, PVC</v>
          </cell>
          <cell r="C407">
            <v>41.31</v>
          </cell>
          <cell r="D407">
            <v>37.179000000000002</v>
          </cell>
        </row>
        <row r="408">
          <cell r="A408" t="str">
            <v>9360130-5M</v>
          </cell>
          <cell r="B408" t="str">
            <v>10 Base-T Telco 90 to Hydra, Cat 5 Cable, PVC</v>
          </cell>
          <cell r="C408">
            <v>50.03</v>
          </cell>
          <cell r="D408">
            <v>45.027000000000001</v>
          </cell>
        </row>
        <row r="409">
          <cell r="A409" t="str">
            <v>9360144-1M</v>
          </cell>
          <cell r="B409" t="str">
            <v>258A/568B Cat 5 RJ45 FEP Patch (10/100 Base-T)</v>
          </cell>
          <cell r="C409">
            <v>3.5</v>
          </cell>
          <cell r="D409">
            <v>3.15</v>
          </cell>
        </row>
        <row r="410">
          <cell r="A410" t="str">
            <v>9360149-2M</v>
          </cell>
          <cell r="B410" t="str">
            <v>10 Base-T Telco 90 Both Ends, PVC</v>
          </cell>
          <cell r="C410">
            <v>19.809999999999999</v>
          </cell>
          <cell r="D410">
            <v>17.829000000000001</v>
          </cell>
        </row>
        <row r="411">
          <cell r="A411" t="str">
            <v>9360149-3M</v>
          </cell>
          <cell r="B411" t="str">
            <v>10 Base-T Telco 90 Both Ends, PVC</v>
          </cell>
          <cell r="C411">
            <v>24.15</v>
          </cell>
          <cell r="D411">
            <v>21.734999999999999</v>
          </cell>
        </row>
        <row r="412">
          <cell r="A412" t="str">
            <v>9360152-2M</v>
          </cell>
          <cell r="B412" t="str">
            <v>10 Base-T Telco 180 Both Ends, PVC</v>
          </cell>
          <cell r="C412">
            <v>20.66</v>
          </cell>
          <cell r="D412">
            <v>18.594000000000001</v>
          </cell>
        </row>
        <row r="413">
          <cell r="A413" t="str">
            <v>9360152-3M</v>
          </cell>
          <cell r="B413" t="str">
            <v>10 Base-T Telco 180 Both Ends, PVC</v>
          </cell>
          <cell r="C413">
            <v>24.29</v>
          </cell>
          <cell r="D413">
            <v>21.861000000000001</v>
          </cell>
        </row>
        <row r="414">
          <cell r="A414" t="str">
            <v>9360169-.5M</v>
          </cell>
          <cell r="B414" t="str">
            <v>10/100 Base-T Cross Patch, PVC</v>
          </cell>
          <cell r="C414">
            <v>2.85</v>
          </cell>
          <cell r="D414">
            <v>2.5649999999999999</v>
          </cell>
        </row>
        <row r="415">
          <cell r="A415" t="str">
            <v>9360169-1M</v>
          </cell>
          <cell r="B415" t="str">
            <v>10/100 Base-T Cross Patch, PVC</v>
          </cell>
          <cell r="C415">
            <v>2.99</v>
          </cell>
          <cell r="D415">
            <v>2.6909999999999998</v>
          </cell>
        </row>
        <row r="416">
          <cell r="A416" t="str">
            <v>9360169-3M</v>
          </cell>
          <cell r="B416" t="str">
            <v>10/100 Base-T Cross Patch, PVC</v>
          </cell>
          <cell r="C416">
            <v>3.58</v>
          </cell>
          <cell r="D416">
            <v>3.222</v>
          </cell>
        </row>
        <row r="417">
          <cell r="A417" t="str">
            <v>9360174-2M</v>
          </cell>
          <cell r="B417" t="str">
            <v>10 Base-T Telco 180 to Hydra, Cat 5 Cable, PVC</v>
          </cell>
          <cell r="C417">
            <v>39.200000000000003</v>
          </cell>
          <cell r="D417">
            <v>35.28</v>
          </cell>
        </row>
        <row r="418">
          <cell r="A418" t="str">
            <v>9360174-3M</v>
          </cell>
          <cell r="B418" t="str">
            <v>10 Base-T Telco 180 to Hydra, Cat 5 Cable, PVC</v>
          </cell>
          <cell r="C418">
            <v>42.81</v>
          </cell>
          <cell r="D418">
            <v>38.529000000000003</v>
          </cell>
        </row>
        <row r="419">
          <cell r="A419" t="str">
            <v>9360174-5M</v>
          </cell>
          <cell r="B419" t="str">
            <v>10 Base-T Telco 180 to Hydra, Cat 5 Cable, PVC</v>
          </cell>
          <cell r="C419">
            <v>50.03</v>
          </cell>
          <cell r="D419">
            <v>45.027000000000001</v>
          </cell>
        </row>
        <row r="420">
          <cell r="A420" t="str">
            <v>9360177-3M</v>
          </cell>
          <cell r="B420" t="str">
            <v>10/100 Base-T Cross Patch (BLUE)</v>
          </cell>
          <cell r="C420">
            <v>3.77</v>
          </cell>
          <cell r="D420">
            <v>3.3929999999999998</v>
          </cell>
        </row>
        <row r="421">
          <cell r="A421" t="str">
            <v>9360181-100M</v>
          </cell>
          <cell r="B421" t="str">
            <v>258A/568B Cat 5, PVC Horizontal</v>
          </cell>
          <cell r="C421">
            <v>50.22</v>
          </cell>
          <cell r="D421">
            <v>45.2</v>
          </cell>
        </row>
        <row r="422">
          <cell r="A422" t="str">
            <v>9360214-9M</v>
          </cell>
          <cell r="B422" t="str">
            <v>10 Base-T Cross Patch, PVC (TANDEM)</v>
          </cell>
          <cell r="C422">
            <v>9.41</v>
          </cell>
          <cell r="D422">
            <v>8.4689999999999994</v>
          </cell>
        </row>
        <row r="423">
          <cell r="A423" t="str">
            <v>9360218</v>
          </cell>
          <cell r="B423" t="str">
            <v>DECserver/CSMIM2 converter</v>
          </cell>
          <cell r="C423">
            <v>7.7</v>
          </cell>
          <cell r="D423">
            <v>6.93</v>
          </cell>
        </row>
        <row r="424">
          <cell r="A424" t="str">
            <v>9360300-10M</v>
          </cell>
          <cell r="B424" t="str">
            <v>100 MB Telco 120 Both Ends, PVC</v>
          </cell>
          <cell r="C424">
            <v>72.08</v>
          </cell>
          <cell r="D424">
            <v>64.872</v>
          </cell>
        </row>
        <row r="425">
          <cell r="A425" t="str">
            <v>9360300-1M</v>
          </cell>
          <cell r="B425" t="str">
            <v>100 MB Telco 120 Both Ends, PVC</v>
          </cell>
          <cell r="C425">
            <v>39.35</v>
          </cell>
          <cell r="D425">
            <v>35.414999999999999</v>
          </cell>
        </row>
        <row r="426">
          <cell r="A426" t="str">
            <v>9360300-2M</v>
          </cell>
          <cell r="B426" t="str">
            <v>100 MB Telco 120 Both Ends, PVC</v>
          </cell>
          <cell r="C426">
            <v>41.45</v>
          </cell>
          <cell r="D426">
            <v>37.305</v>
          </cell>
        </row>
        <row r="427">
          <cell r="A427" t="str">
            <v>9360300-3M</v>
          </cell>
          <cell r="B427" t="str">
            <v>100 MB Telco 120 Both Ends, PVC</v>
          </cell>
          <cell r="C427">
            <v>43.4</v>
          </cell>
          <cell r="D427">
            <v>39.06</v>
          </cell>
        </row>
        <row r="428">
          <cell r="A428" t="str">
            <v>9360300-5M</v>
          </cell>
          <cell r="B428" t="str">
            <v>100 MB Telco 120 Both Ends, PVC</v>
          </cell>
          <cell r="C428">
            <v>53.79</v>
          </cell>
          <cell r="D428">
            <v>48.411000000000001</v>
          </cell>
        </row>
        <row r="429">
          <cell r="A429" t="str">
            <v>9360301-10M</v>
          </cell>
          <cell r="B429" t="str">
            <v>100 MB Telco 180 Both Ends, PVC</v>
          </cell>
          <cell r="C429">
            <v>72.08</v>
          </cell>
          <cell r="D429">
            <v>64.872</v>
          </cell>
        </row>
        <row r="430">
          <cell r="A430" t="str">
            <v>9360301-1M</v>
          </cell>
          <cell r="B430" t="str">
            <v>100 MB Telco 180 Both Ends, PVC</v>
          </cell>
          <cell r="C430">
            <v>37.979999999999997</v>
          </cell>
          <cell r="D430">
            <v>34.182000000000002</v>
          </cell>
        </row>
        <row r="431">
          <cell r="A431" t="str">
            <v>9360301-2M</v>
          </cell>
          <cell r="B431" t="str">
            <v>100 MB Telco 180 Both Ends, PVC</v>
          </cell>
          <cell r="C431">
            <v>41.45</v>
          </cell>
          <cell r="D431">
            <v>37.305</v>
          </cell>
        </row>
        <row r="432">
          <cell r="A432" t="str">
            <v>9360301-3M</v>
          </cell>
          <cell r="B432" t="str">
            <v>100 MB Telco 180 Both Ends, PVC</v>
          </cell>
          <cell r="C432">
            <v>43.4</v>
          </cell>
          <cell r="D432">
            <v>39.06</v>
          </cell>
        </row>
        <row r="433">
          <cell r="A433" t="str">
            <v>9360301-5M</v>
          </cell>
          <cell r="B433" t="str">
            <v>100 MB Telco 180 Both Ends, PVC</v>
          </cell>
          <cell r="C433">
            <v>53.79</v>
          </cell>
          <cell r="D433">
            <v>48.411000000000001</v>
          </cell>
        </row>
        <row r="434">
          <cell r="A434" t="str">
            <v>9360303-2M</v>
          </cell>
          <cell r="B434" t="str">
            <v>100 MB Telco 90 to 180, PVC</v>
          </cell>
          <cell r="C434">
            <v>42.97</v>
          </cell>
          <cell r="D434">
            <v>38.673000000000002</v>
          </cell>
        </row>
        <row r="435">
          <cell r="A435" t="str">
            <v>9360303-3M</v>
          </cell>
          <cell r="B435" t="str">
            <v>100 MB Telco 90 to 180, PVC</v>
          </cell>
          <cell r="C435">
            <v>46.58</v>
          </cell>
          <cell r="D435">
            <v>41.921999999999997</v>
          </cell>
        </row>
        <row r="436">
          <cell r="A436" t="str">
            <v>9360304-2M</v>
          </cell>
          <cell r="B436" t="str">
            <v>100 MB Telco 120 to 180, PVC</v>
          </cell>
          <cell r="C436">
            <v>42.97</v>
          </cell>
          <cell r="D436">
            <v>38.673000000000002</v>
          </cell>
        </row>
        <row r="437">
          <cell r="A437" t="str">
            <v>9360304-3M</v>
          </cell>
          <cell r="B437" t="str">
            <v>100 MB Telco 120 to 180, PVC</v>
          </cell>
          <cell r="C437">
            <v>44.93</v>
          </cell>
          <cell r="D437">
            <v>40.436999999999998</v>
          </cell>
        </row>
        <row r="438">
          <cell r="A438" t="str">
            <v>9360304-5M</v>
          </cell>
          <cell r="B438" t="str">
            <v>100 MB Telco 120 to 180, PVC</v>
          </cell>
          <cell r="C438">
            <v>53.79</v>
          </cell>
          <cell r="D438">
            <v>48.411000000000001</v>
          </cell>
        </row>
        <row r="439">
          <cell r="A439" t="str">
            <v>9360305-2M</v>
          </cell>
          <cell r="B439" t="str">
            <v>100 MB Telco 120 to 90, PVC</v>
          </cell>
          <cell r="C439">
            <v>42.97</v>
          </cell>
          <cell r="D439">
            <v>38.673000000000002</v>
          </cell>
        </row>
        <row r="440">
          <cell r="A440" t="str">
            <v>9360305-3M</v>
          </cell>
          <cell r="B440" t="str">
            <v>100 MB Telco 120 to 90, PVC</v>
          </cell>
          <cell r="C440">
            <v>46.58</v>
          </cell>
          <cell r="D440">
            <v>41.921999999999997</v>
          </cell>
        </row>
        <row r="441">
          <cell r="A441" t="str">
            <v>9360306-10M</v>
          </cell>
          <cell r="B441" t="str">
            <v>100 MB Telco 120 to Hydra, PVC</v>
          </cell>
          <cell r="C441">
            <v>79.650000000000006</v>
          </cell>
          <cell r="D441">
            <v>71.685000000000002</v>
          </cell>
        </row>
        <row r="442">
          <cell r="A442" t="str">
            <v>9360306-1M</v>
          </cell>
          <cell r="B442" t="str">
            <v>100 MB Telco 120 to Hydra, PVC</v>
          </cell>
          <cell r="C442">
            <v>49.8</v>
          </cell>
          <cell r="D442">
            <v>44.82</v>
          </cell>
        </row>
        <row r="443">
          <cell r="A443" t="str">
            <v>9360306-2M</v>
          </cell>
          <cell r="B443" t="str">
            <v>100 MB Telco 120 to Hydra, PVC</v>
          </cell>
          <cell r="C443">
            <v>51.77</v>
          </cell>
          <cell r="D443">
            <v>46.593000000000004</v>
          </cell>
        </row>
        <row r="444">
          <cell r="A444" t="str">
            <v>9360306-3M</v>
          </cell>
          <cell r="B444" t="str">
            <v>100 MB Telco 120 to Hydra, PVC</v>
          </cell>
          <cell r="C444">
            <v>53.13</v>
          </cell>
          <cell r="D444">
            <v>47.817</v>
          </cell>
        </row>
        <row r="445">
          <cell r="A445" t="str">
            <v>9360306-5M</v>
          </cell>
          <cell r="B445" t="str">
            <v>100 MB Telco 120 to Hydra, PVC</v>
          </cell>
          <cell r="C445">
            <v>61.97</v>
          </cell>
          <cell r="D445">
            <v>55.773000000000003</v>
          </cell>
        </row>
        <row r="446">
          <cell r="A446" t="str">
            <v>9360307-10M</v>
          </cell>
          <cell r="B446" t="str">
            <v>100 MB Telco 180 to Hydra, PVC</v>
          </cell>
          <cell r="C446">
            <v>82.57</v>
          </cell>
          <cell r="D446">
            <v>74.313000000000002</v>
          </cell>
        </row>
        <row r="447">
          <cell r="A447" t="str">
            <v>9360307-1M</v>
          </cell>
          <cell r="B447" t="str">
            <v>100 MB Telco 180 to Hydra, PVC</v>
          </cell>
          <cell r="C447">
            <v>48.05</v>
          </cell>
          <cell r="D447">
            <v>43.244999999999997</v>
          </cell>
        </row>
        <row r="448">
          <cell r="A448" t="str">
            <v>9360307-2M</v>
          </cell>
          <cell r="B448" t="str">
            <v>100 MB Telco 180 to Hydra, PVC</v>
          </cell>
          <cell r="C448">
            <v>51.52</v>
          </cell>
          <cell r="D448">
            <v>46.368000000000002</v>
          </cell>
        </row>
        <row r="449">
          <cell r="A449" t="str">
            <v>9360307-3M</v>
          </cell>
          <cell r="B449" t="str">
            <v>100 MB Telco 180 to Hydra, PVC</v>
          </cell>
          <cell r="C449">
            <v>53.13</v>
          </cell>
          <cell r="D449">
            <v>47.817</v>
          </cell>
        </row>
        <row r="450">
          <cell r="A450" t="str">
            <v>9360307-5M</v>
          </cell>
          <cell r="B450" t="str">
            <v>100 MB Telco 180 to Hydra, PVC</v>
          </cell>
          <cell r="C450">
            <v>64.23</v>
          </cell>
          <cell r="D450">
            <v>57.807000000000002</v>
          </cell>
        </row>
        <row r="451">
          <cell r="A451" t="str">
            <v>9360309-10M</v>
          </cell>
          <cell r="B451" t="str">
            <v>100 MB Telco 120 One End Only, PVC</v>
          </cell>
          <cell r="C451">
            <v>54.81</v>
          </cell>
          <cell r="D451">
            <v>49.329000000000001</v>
          </cell>
        </row>
        <row r="452">
          <cell r="A452" t="str">
            <v>9360309-3M</v>
          </cell>
          <cell r="B452" t="str">
            <v>100 MB Telco 120 One End Only, PVC</v>
          </cell>
          <cell r="C452">
            <v>29.43</v>
          </cell>
          <cell r="D452">
            <v>26.486999999999998</v>
          </cell>
        </row>
        <row r="453">
          <cell r="A453" t="str">
            <v>9360310-10M</v>
          </cell>
          <cell r="B453" t="str">
            <v>100 MB Telco 180 One End Only, PVC</v>
          </cell>
          <cell r="C453">
            <v>59.13</v>
          </cell>
          <cell r="D453">
            <v>53.216999999999999</v>
          </cell>
        </row>
        <row r="454">
          <cell r="A454" t="str">
            <v>9360310-3M</v>
          </cell>
          <cell r="B454" t="str">
            <v>100 MB Telco 180 One End Only, PVC</v>
          </cell>
          <cell r="C454">
            <v>29.43</v>
          </cell>
          <cell r="D454">
            <v>26.486999999999998</v>
          </cell>
        </row>
        <row r="455">
          <cell r="A455" t="str">
            <v>9360315-2M</v>
          </cell>
          <cell r="B455" t="str">
            <v>100 MB Telco 120 to Hydra, PVC (4 FOOT BREAK)</v>
          </cell>
          <cell r="C455">
            <v>58.14</v>
          </cell>
          <cell r="D455">
            <v>52.326000000000001</v>
          </cell>
        </row>
        <row r="456">
          <cell r="A456" t="str">
            <v>9360315-3M</v>
          </cell>
          <cell r="B456" t="str">
            <v>100 MB Telco 120 to Hydra, PVC (4 FOOT BREAK)</v>
          </cell>
          <cell r="C456">
            <v>61.74</v>
          </cell>
          <cell r="D456">
            <v>55.566000000000003</v>
          </cell>
        </row>
        <row r="457">
          <cell r="A457" t="str">
            <v>9360315-5M</v>
          </cell>
          <cell r="B457" t="str">
            <v>100 MB Telco 120 to Hydra, PVC (4 FOOT BREAK)</v>
          </cell>
          <cell r="C457">
            <v>68.959999999999994</v>
          </cell>
          <cell r="D457">
            <v>62.064</v>
          </cell>
        </row>
        <row r="458">
          <cell r="A458" t="str">
            <v>9360318-2M</v>
          </cell>
          <cell r="B458" t="str">
            <v>100 MB Telco 180 to Hydra, PVC (4 FOOT BREAK)</v>
          </cell>
          <cell r="C458">
            <v>58.14</v>
          </cell>
          <cell r="D458">
            <v>52.326000000000001</v>
          </cell>
        </row>
        <row r="459">
          <cell r="A459" t="str">
            <v>9360318-3M</v>
          </cell>
          <cell r="B459" t="str">
            <v>100 MB Telco 180 to Hydra, PVC (4 FOOT BREAK)</v>
          </cell>
          <cell r="C459">
            <v>61.74</v>
          </cell>
          <cell r="D459">
            <v>55.566000000000003</v>
          </cell>
        </row>
        <row r="460">
          <cell r="A460" t="str">
            <v>9360325-1M</v>
          </cell>
          <cell r="B460" t="str">
            <v>100 MB Telco 90 Female to Hydra, PVC</v>
          </cell>
          <cell r="C460">
            <v>40.75</v>
          </cell>
          <cell r="D460">
            <v>36.674999999999997</v>
          </cell>
        </row>
        <row r="461">
          <cell r="A461" t="str">
            <v>9372038</v>
          </cell>
          <cell r="B461" t="str">
            <v>IRM console kit (RJ45 to D9 male cable/3 adapters).</v>
          </cell>
          <cell r="C461">
            <v>9.0500000000000007</v>
          </cell>
          <cell r="D461">
            <v>8.1449999999999996</v>
          </cell>
        </row>
        <row r="462">
          <cell r="A462" t="str">
            <v>9372057-10M</v>
          </cell>
          <cell r="B462" t="str">
            <v>Token Ring RJ45 to IBM MIC Type 9, PVC</v>
          </cell>
          <cell r="C462">
            <v>13.52</v>
          </cell>
          <cell r="D462">
            <v>12.167999999999999</v>
          </cell>
        </row>
        <row r="463">
          <cell r="A463" t="str">
            <v>9372057-1M</v>
          </cell>
          <cell r="B463" t="str">
            <v>Token Ring RJ45 to IBM MIC Type 9, PVC</v>
          </cell>
          <cell r="C463">
            <v>8.2200000000000006</v>
          </cell>
          <cell r="D463">
            <v>7.3979999999999997</v>
          </cell>
        </row>
        <row r="464">
          <cell r="A464" t="str">
            <v>9372057-2M</v>
          </cell>
          <cell r="B464" t="str">
            <v>Token Ring RJ45 to IBM MIC Type 9, PVC</v>
          </cell>
          <cell r="C464">
            <v>8.84</v>
          </cell>
          <cell r="D464">
            <v>7.9560000000000004</v>
          </cell>
        </row>
        <row r="465">
          <cell r="A465" t="str">
            <v>9372065</v>
          </cell>
          <cell r="B465" t="str">
            <v>EMME, TRXI, and MRXI Console Kit</v>
          </cell>
          <cell r="C465">
            <v>4.88</v>
          </cell>
          <cell r="D465">
            <v>4.3920000000000003</v>
          </cell>
        </row>
        <row r="466">
          <cell r="A466" t="str">
            <v>9372082</v>
          </cell>
          <cell r="B466" t="str">
            <v>CSMIM DTE Adapter, RJ45 jack to DB25 male.</v>
          </cell>
          <cell r="C466">
            <v>2.4300000000000002</v>
          </cell>
          <cell r="D466">
            <v>2.1869999999999998</v>
          </cell>
        </row>
        <row r="467">
          <cell r="A467" t="str">
            <v>9372093</v>
          </cell>
          <cell r="B467" t="str">
            <v>TRMM Console Cable Kit</v>
          </cell>
          <cell r="C467">
            <v>8.23</v>
          </cell>
          <cell r="D467">
            <v>7.407</v>
          </cell>
        </row>
        <row r="468">
          <cell r="A468" t="str">
            <v>9372112</v>
          </cell>
          <cell r="B468" t="str">
            <v>Universal Modem Adapter RJ45 to D25 Male</v>
          </cell>
          <cell r="C468">
            <v>1.84</v>
          </cell>
          <cell r="D468">
            <v>1.6559999999999999</v>
          </cell>
        </row>
        <row r="469">
          <cell r="A469" t="str">
            <v>9380120</v>
          </cell>
          <cell r="B469" t="str">
            <v>CBLASSY,EIA530A ALTA TO EIA449</v>
          </cell>
          <cell r="C469">
            <v>40.299999999999997</v>
          </cell>
          <cell r="D469">
            <v>36.270000000000003</v>
          </cell>
        </row>
        <row r="470">
          <cell r="A470" t="str">
            <v>9380121</v>
          </cell>
          <cell r="B470" t="str">
            <v>CBLASSY,EIA530A,ALTA TO V.35</v>
          </cell>
          <cell r="C470">
            <v>40.97</v>
          </cell>
          <cell r="D470">
            <v>36.872999999999998</v>
          </cell>
        </row>
        <row r="471">
          <cell r="A471" t="str">
            <v>9380122</v>
          </cell>
          <cell r="B471" t="str">
            <v>CBL ASSY,EIA 530A</v>
          </cell>
          <cell r="C471">
            <v>37.6</v>
          </cell>
          <cell r="D471">
            <v>33.840000000000003</v>
          </cell>
        </row>
        <row r="472">
          <cell r="A472" t="str">
            <v>9380124</v>
          </cell>
          <cell r="B472" t="str">
            <v>CBL ASSY,EIA530A ALTA TO 530</v>
          </cell>
          <cell r="C472">
            <v>33.979999999999997</v>
          </cell>
          <cell r="D472">
            <v>30.582000000000001</v>
          </cell>
        </row>
        <row r="473">
          <cell r="A473" t="str">
            <v>9380132</v>
          </cell>
          <cell r="B473" t="str">
            <v>DB-60 to V.35 Male to Male</v>
          </cell>
          <cell r="C473">
            <v>60.79</v>
          </cell>
          <cell r="D473">
            <v>54.710999999999999</v>
          </cell>
        </row>
        <row r="474">
          <cell r="A474" t="str">
            <v>9380133</v>
          </cell>
          <cell r="B474" t="str">
            <v>SERIAL,RS232,DTE</v>
          </cell>
          <cell r="C474">
            <v>88.55</v>
          </cell>
          <cell r="D474">
            <v>79.694999999999993</v>
          </cell>
        </row>
        <row r="475">
          <cell r="A475" t="str">
            <v>9380142</v>
          </cell>
          <cell r="B475" t="str">
            <v>32 cm stacking cable</v>
          </cell>
          <cell r="C475">
            <v>55</v>
          </cell>
          <cell r="D475">
            <v>33</v>
          </cell>
        </row>
        <row r="476">
          <cell r="A476" t="str">
            <v>9380326</v>
          </cell>
          <cell r="B476" t="str">
            <v>V.35 DTE to DCE Use P/N 9372128</v>
          </cell>
          <cell r="C476">
            <v>159.38</v>
          </cell>
          <cell r="D476">
            <v>143.44</v>
          </cell>
        </row>
        <row r="477">
          <cell r="A477" t="str">
            <v>9380407</v>
          </cell>
          <cell r="B477" t="str">
            <v>50 Micron Gigabit Ethernet mode conditioning patch cord with SC connectors, 3 meter length</v>
          </cell>
          <cell r="C477">
            <v>116.25</v>
          </cell>
          <cell r="D477">
            <v>104.625</v>
          </cell>
        </row>
        <row r="478">
          <cell r="A478">
            <v>9380408</v>
          </cell>
          <cell r="B478" t="str">
            <v>62.5 Micron Gigabit Ethernet mode conditioning patch cord with SC connectors, 3 meter length</v>
          </cell>
          <cell r="C478">
            <v>116.25</v>
          </cell>
          <cell r="D478">
            <v>104.625</v>
          </cell>
        </row>
        <row r="479">
          <cell r="A479" t="str">
            <v>9380410</v>
          </cell>
          <cell r="B479" t="str">
            <v>CCITT X.21 Cable (DTE)</v>
          </cell>
          <cell r="C479">
            <v>100</v>
          </cell>
          <cell r="D479">
            <v>90</v>
          </cell>
        </row>
        <row r="480">
          <cell r="A480" t="str">
            <v>9380411</v>
          </cell>
          <cell r="B480" t="str">
            <v>EIA-530 (DTE)</v>
          </cell>
          <cell r="C480">
            <v>100</v>
          </cell>
          <cell r="D480">
            <v>90</v>
          </cell>
        </row>
        <row r="481">
          <cell r="A481" t="str">
            <v>9380412</v>
          </cell>
          <cell r="B481" t="str">
            <v>RS232 (DTE)</v>
          </cell>
          <cell r="C481">
            <v>100</v>
          </cell>
          <cell r="D481">
            <v>90</v>
          </cell>
        </row>
        <row r="482">
          <cell r="A482" t="str">
            <v>9380413</v>
          </cell>
          <cell r="B482" t="str">
            <v>CCITT V.35 (DTE)</v>
          </cell>
          <cell r="C482">
            <v>100</v>
          </cell>
          <cell r="D482">
            <v>90</v>
          </cell>
        </row>
        <row r="483">
          <cell r="A483" t="str">
            <v>9380414</v>
          </cell>
          <cell r="B483" t="str">
            <v>RS449 (DTE)</v>
          </cell>
          <cell r="C483">
            <v>100</v>
          </cell>
          <cell r="D483">
            <v>90</v>
          </cell>
        </row>
        <row r="484">
          <cell r="A484" t="str">
            <v>9380415</v>
          </cell>
          <cell r="B484" t="str">
            <v>RS232 (DCE)</v>
          </cell>
          <cell r="C484">
            <v>100</v>
          </cell>
          <cell r="D484">
            <v>90</v>
          </cell>
        </row>
        <row r="485">
          <cell r="A485" t="str">
            <v>9380416</v>
          </cell>
          <cell r="B485" t="str">
            <v>EIA-530 (DCE)</v>
          </cell>
          <cell r="C485">
            <v>100</v>
          </cell>
          <cell r="D485">
            <v>90</v>
          </cell>
        </row>
        <row r="486">
          <cell r="A486" t="str">
            <v>9380417</v>
          </cell>
          <cell r="B486" t="str">
            <v>CCITT X.21 (DCE)</v>
          </cell>
          <cell r="C486">
            <v>100</v>
          </cell>
          <cell r="D486">
            <v>90</v>
          </cell>
        </row>
        <row r="487">
          <cell r="A487" t="str">
            <v>9380418</v>
          </cell>
          <cell r="B487" t="str">
            <v>CCITT V.35 (DCE)</v>
          </cell>
          <cell r="C487">
            <v>100</v>
          </cell>
          <cell r="D487">
            <v>90</v>
          </cell>
        </row>
        <row r="488">
          <cell r="A488" t="str">
            <v>9380419</v>
          </cell>
          <cell r="B488" t="str">
            <v>RS449 (DCE)</v>
          </cell>
          <cell r="C488">
            <v>100</v>
          </cell>
          <cell r="D488">
            <v>90</v>
          </cell>
        </row>
        <row r="489">
          <cell r="A489" t="str">
            <v>9380420</v>
          </cell>
          <cell r="B489" t="str">
            <v>EIA-530A (DTE)</v>
          </cell>
          <cell r="C489">
            <v>100</v>
          </cell>
          <cell r="D489">
            <v>90</v>
          </cell>
        </row>
        <row r="490">
          <cell r="A490" t="str">
            <v>9380421</v>
          </cell>
          <cell r="B490" t="str">
            <v>EIA-530A (DCE)</v>
          </cell>
          <cell r="C490">
            <v>100</v>
          </cell>
          <cell r="D490">
            <v>90</v>
          </cell>
        </row>
        <row r="491">
          <cell r="A491" t="str">
            <v>9380513</v>
          </cell>
          <cell r="B491" t="str">
            <v>62.5 mic-mltmd sc-mt 1m</v>
          </cell>
          <cell r="C491">
            <v>24.12</v>
          </cell>
          <cell r="D491">
            <v>21.707999999999998</v>
          </cell>
        </row>
        <row r="492">
          <cell r="A492" t="str">
            <v>9380513-10</v>
          </cell>
          <cell r="B492" t="str">
            <v>62.5 mic-mltmd sc-mt 10m</v>
          </cell>
          <cell r="C492">
            <v>75.56</v>
          </cell>
          <cell r="D492">
            <v>68.004000000000005</v>
          </cell>
        </row>
        <row r="493">
          <cell r="A493" t="str">
            <v>9380513-2</v>
          </cell>
          <cell r="B493" t="str">
            <v>62.5 mic-mltmd sc-mt 2m</v>
          </cell>
          <cell r="C493">
            <v>64.430000000000007</v>
          </cell>
          <cell r="D493">
            <v>57.987000000000002</v>
          </cell>
        </row>
        <row r="494">
          <cell r="A494" t="str">
            <v>9380513-3</v>
          </cell>
          <cell r="B494" t="str">
            <v>62.5 mic-mltmd sc-mt 3m</v>
          </cell>
          <cell r="C494">
            <v>45.85</v>
          </cell>
          <cell r="D494">
            <v>41.265000000000001</v>
          </cell>
        </row>
        <row r="495">
          <cell r="A495" t="str">
            <v>9380513-5</v>
          </cell>
          <cell r="B495" t="str">
            <v>62.5 mic-mltmd sc-mt 5m</v>
          </cell>
          <cell r="C495">
            <v>73.040000000000006</v>
          </cell>
          <cell r="D495">
            <v>65.736000000000004</v>
          </cell>
        </row>
        <row r="496">
          <cell r="A496" t="str">
            <v>9380514</v>
          </cell>
          <cell r="B496" t="str">
            <v>62.5 mic-mltmd mt-mt 1m</v>
          </cell>
          <cell r="C496">
            <v>47.91</v>
          </cell>
          <cell r="D496">
            <v>43.119</v>
          </cell>
        </row>
        <row r="497">
          <cell r="A497" t="str">
            <v>9380514-2</v>
          </cell>
          <cell r="B497" t="str">
            <v>62.5 mic-mltmd mt-mt 2m</v>
          </cell>
          <cell r="C497">
            <v>58.11</v>
          </cell>
          <cell r="D497">
            <v>52.298999999999999</v>
          </cell>
        </row>
        <row r="498">
          <cell r="A498" t="str">
            <v>9380514-3</v>
          </cell>
          <cell r="B498" t="str">
            <v>62.5 mic-mltmd mt-mt 3m</v>
          </cell>
          <cell r="C498">
            <v>53.94</v>
          </cell>
          <cell r="D498">
            <v>48.545999999999999</v>
          </cell>
        </row>
        <row r="499">
          <cell r="A499" t="str">
            <v>9380515-1</v>
          </cell>
          <cell r="B499" t="str">
            <v>62.5 mtrj st mltmd 1m</v>
          </cell>
          <cell r="C499">
            <v>42.75</v>
          </cell>
          <cell r="D499">
            <v>38.475000000000001</v>
          </cell>
        </row>
        <row r="500">
          <cell r="A500" t="str">
            <v>9380515-10</v>
          </cell>
          <cell r="B500" t="str">
            <v>62.5 mtrj st mltmd 10m</v>
          </cell>
          <cell r="C500">
            <v>68.25</v>
          </cell>
          <cell r="D500">
            <v>61.424999999999997</v>
          </cell>
        </row>
        <row r="501">
          <cell r="A501" t="str">
            <v>9380515-2</v>
          </cell>
          <cell r="B501" t="str">
            <v>62.5 mtrj st mltmd 2m</v>
          </cell>
          <cell r="C501">
            <v>44.04</v>
          </cell>
          <cell r="D501">
            <v>39.636000000000003</v>
          </cell>
        </row>
        <row r="502">
          <cell r="A502" t="str">
            <v>9380515-3</v>
          </cell>
          <cell r="B502" t="str">
            <v>62.5 mtrj st mltmd 3m</v>
          </cell>
          <cell r="C502">
            <v>45.96</v>
          </cell>
          <cell r="D502">
            <v>41.363999999999997</v>
          </cell>
        </row>
        <row r="503">
          <cell r="A503" t="str">
            <v>9380515-5</v>
          </cell>
          <cell r="B503" t="str">
            <v>62.5 mtrj st mltmd 5m</v>
          </cell>
          <cell r="C503">
            <v>57.26</v>
          </cell>
          <cell r="D503">
            <v>51.533999999999999</v>
          </cell>
        </row>
        <row r="504">
          <cell r="A504" t="str">
            <v>9380516-10M</v>
          </cell>
          <cell r="B504" t="str">
            <v>mtrj sc singl md 10m</v>
          </cell>
          <cell r="C504">
            <v>154.88</v>
          </cell>
          <cell r="D504">
            <v>139.392</v>
          </cell>
        </row>
        <row r="505">
          <cell r="A505" t="str">
            <v>9380516-2M</v>
          </cell>
          <cell r="B505" t="str">
            <v>mtrj sc singl md 2m</v>
          </cell>
          <cell r="C505">
            <v>106.5</v>
          </cell>
          <cell r="D505">
            <v>95.85</v>
          </cell>
        </row>
        <row r="506">
          <cell r="A506" t="str">
            <v>9380516-5M</v>
          </cell>
          <cell r="B506" t="str">
            <v>mtrj sc singl md 5m</v>
          </cell>
          <cell r="C506">
            <v>147.97999999999999</v>
          </cell>
          <cell r="D506">
            <v>133.18199999999999</v>
          </cell>
        </row>
        <row r="507">
          <cell r="A507" t="str">
            <v>9380517-10M</v>
          </cell>
          <cell r="B507" t="str">
            <v>mtrj-mtrj singl md 10m</v>
          </cell>
          <cell r="C507">
            <v>154.88</v>
          </cell>
          <cell r="D507">
            <v>139.392</v>
          </cell>
        </row>
        <row r="508">
          <cell r="A508" t="str">
            <v>9380518-5M</v>
          </cell>
          <cell r="B508" t="str">
            <v>50mic mtrj-mtrj mltmd 5m</v>
          </cell>
          <cell r="C508">
            <v>117.8</v>
          </cell>
          <cell r="D508">
            <v>106.02</v>
          </cell>
        </row>
        <row r="509">
          <cell r="A509" t="str">
            <v>9380519-10M</v>
          </cell>
          <cell r="B509" t="str">
            <v>50mic mtrj-sc mltmd 10m</v>
          </cell>
          <cell r="C509">
            <v>83.78</v>
          </cell>
          <cell r="D509">
            <v>75.402000000000001</v>
          </cell>
        </row>
        <row r="510">
          <cell r="A510" t="str">
            <v>9380519-1M</v>
          </cell>
          <cell r="B510" t="str">
            <v>50mic mtrj-sc mltmd 1m</v>
          </cell>
          <cell r="C510">
            <v>61.09</v>
          </cell>
          <cell r="D510">
            <v>54.981000000000002</v>
          </cell>
        </row>
        <row r="511">
          <cell r="A511" t="str">
            <v>9380519-2M</v>
          </cell>
          <cell r="B511" t="str">
            <v>50mic mtrj-sc mltmd 2m</v>
          </cell>
          <cell r="C511">
            <v>64.430000000000007</v>
          </cell>
          <cell r="D511">
            <v>57.987000000000002</v>
          </cell>
        </row>
        <row r="512">
          <cell r="A512" t="str">
            <v>9380519-5M</v>
          </cell>
          <cell r="B512" t="str">
            <v>50mic mtrj-sc mltmd 5m</v>
          </cell>
          <cell r="C512">
            <v>70.86</v>
          </cell>
          <cell r="D512">
            <v>63.774000000000001</v>
          </cell>
        </row>
        <row r="513">
          <cell r="A513" t="str">
            <v>9380520</v>
          </cell>
          <cell r="B513" t="str">
            <v>VOLITION - TO ST, 62.5, 2M</v>
          </cell>
          <cell r="C513">
            <v>34.67</v>
          </cell>
          <cell r="D513">
            <v>31.202999999999999</v>
          </cell>
        </row>
        <row r="514">
          <cell r="A514" t="str">
            <v>9380521</v>
          </cell>
          <cell r="B514" t="str">
            <v>VOLITION TO SC, 62.5, 2M</v>
          </cell>
          <cell r="C514">
            <v>36.81</v>
          </cell>
          <cell r="D514">
            <v>33.128999999999998</v>
          </cell>
        </row>
        <row r="515">
          <cell r="A515" t="str">
            <v>9380522</v>
          </cell>
          <cell r="B515" t="str">
            <v>VOLITION TO VOLITION, 62.5, 2M</v>
          </cell>
          <cell r="C515">
            <v>16.850000000000001</v>
          </cell>
          <cell r="D515">
            <v>15.164999999999999</v>
          </cell>
        </row>
        <row r="516">
          <cell r="A516" t="str">
            <v>FEMC32-12</v>
          </cell>
          <cell r="B516" t="str">
            <v>Fast ethernet 10/100 media converter (telco to 12 RJ45 ports).  Cat 5 compliant.</v>
          </cell>
          <cell r="C516">
            <v>150</v>
          </cell>
          <cell r="D516">
            <v>86</v>
          </cell>
        </row>
        <row r="518">
          <cell r="A518" t="str">
            <v>SISTEMA INTERSPEED</v>
          </cell>
        </row>
        <row r="519">
          <cell r="A519" t="str">
            <v>600-00010</v>
          </cell>
          <cell r="B519" t="str">
            <v>Interspeed 1000 Chassis with ACM, Midplane, PM01 power module</v>
          </cell>
          <cell r="C519">
            <v>3950</v>
          </cell>
          <cell r="D519">
            <v>3160</v>
          </cell>
        </row>
        <row r="520">
          <cell r="A520" t="str">
            <v>600-00011</v>
          </cell>
          <cell r="B520" t="str">
            <v>Interspeed 500 Chassis with ACM, Midplane, PM01 power module</v>
          </cell>
          <cell r="C520">
            <v>2000</v>
          </cell>
          <cell r="D520">
            <v>1600</v>
          </cell>
        </row>
        <row r="521">
          <cell r="A521" t="str">
            <v>600-00012</v>
          </cell>
          <cell r="B521" t="str">
            <v>Interspeed DART with 8 SDSL, one T1/E1, one 10/100Base-T Ethernet RJ45</v>
          </cell>
          <cell r="C521">
            <v>9995</v>
          </cell>
          <cell r="D521">
            <v>7996</v>
          </cell>
        </row>
        <row r="522">
          <cell r="A522" t="str">
            <v>600-00013</v>
          </cell>
          <cell r="B522" t="str">
            <v>Interspeed 500 Chassis with ACM, Midplane, (AC Powered)</v>
          </cell>
          <cell r="C522">
            <v>2400</v>
          </cell>
          <cell r="D522">
            <v>1920</v>
          </cell>
        </row>
        <row r="523">
          <cell r="A523" t="str">
            <v>6000-IMPCTKT</v>
          </cell>
          <cell r="B523" t="str">
            <v>6000 Impact kit</v>
          </cell>
          <cell r="C523">
            <v>300</v>
          </cell>
          <cell r="D523">
            <v>180</v>
          </cell>
        </row>
        <row r="524">
          <cell r="A524" t="str">
            <v>605-00011</v>
          </cell>
          <cell r="B524" t="str">
            <v>MM01 Media Module with 50-pin telco connector</v>
          </cell>
          <cell r="C524">
            <v>450</v>
          </cell>
          <cell r="D524">
            <v>360</v>
          </cell>
        </row>
        <row r="525">
          <cell r="A525" t="str">
            <v>605-00012</v>
          </cell>
          <cell r="B525" t="str">
            <v>Interspeed 1000 Fan Tray Assembly</v>
          </cell>
          <cell r="C525">
            <v>995</v>
          </cell>
          <cell r="D525">
            <v>796</v>
          </cell>
        </row>
        <row r="526">
          <cell r="A526" t="str">
            <v>605-00013</v>
          </cell>
          <cell r="B526" t="str">
            <v>Interspeed 500 Fan Tray Assembly</v>
          </cell>
          <cell r="C526">
            <v>325</v>
          </cell>
          <cell r="D526">
            <v>260</v>
          </cell>
        </row>
        <row r="527">
          <cell r="A527" t="str">
            <v>605-00019</v>
          </cell>
          <cell r="B527" t="str">
            <v>Interspeed 500 External AC Power Supply</v>
          </cell>
          <cell r="C527">
            <v>425</v>
          </cell>
          <cell r="D527">
            <v>417</v>
          </cell>
        </row>
        <row r="528">
          <cell r="A528" t="str">
            <v>605-00020</v>
          </cell>
          <cell r="B528" t="str">
            <v>Interspeed 1000 External AC Power Supply</v>
          </cell>
          <cell r="C528">
            <v>825</v>
          </cell>
          <cell r="D528">
            <v>809</v>
          </cell>
        </row>
        <row r="529">
          <cell r="A529" t="str">
            <v>605-00022</v>
          </cell>
          <cell r="B529" t="str">
            <v>LM02 16-port SDSL Module(without MM01)</v>
          </cell>
          <cell r="C529">
            <v>8800</v>
          </cell>
          <cell r="D529">
            <v>7040</v>
          </cell>
        </row>
        <row r="530">
          <cell r="A530" t="str">
            <v>610-00010</v>
          </cell>
          <cell r="B530" t="str">
            <v>SM01 Ethernet Module with one full duplex 10/100Base-T, RJ45 and four 10Base-T RJ45</v>
          </cell>
          <cell r="C530">
            <v>9850</v>
          </cell>
          <cell r="D530">
            <v>7880</v>
          </cell>
        </row>
        <row r="531">
          <cell r="A531" t="str">
            <v>610-00011</v>
          </cell>
          <cell r="B531" t="str">
            <v>SM02 Ethernet Module with one full duplex 10/100Base-FX and four 10Base-T RJ45</v>
          </cell>
          <cell r="C531">
            <v>10350</v>
          </cell>
          <cell r="D531">
            <v>8280</v>
          </cell>
        </row>
        <row r="532">
          <cell r="A532" t="str">
            <v>610-00013</v>
          </cell>
          <cell r="B532" t="str">
            <v>PM01 Interspeed 1000/500 Power Module</v>
          </cell>
          <cell r="C532">
            <v>200</v>
          </cell>
          <cell r="D532">
            <v>160</v>
          </cell>
        </row>
        <row r="533">
          <cell r="A533" t="str">
            <v>610-00014</v>
          </cell>
          <cell r="B533" t="str">
            <v>InterSPEED 24-port RJ11 Patch Panel Kit</v>
          </cell>
          <cell r="C533">
            <v>149</v>
          </cell>
          <cell r="D533">
            <v>119</v>
          </cell>
        </row>
        <row r="534">
          <cell r="A534" t="str">
            <v>610-00016</v>
          </cell>
          <cell r="B534" t="str">
            <v>SM11 ATM Module with one 45 Mbps DS3 ATM Port, Dual BNC and one full duplex 10/100Base-T RJ45</v>
          </cell>
          <cell r="C534">
            <v>9850</v>
          </cell>
          <cell r="D534">
            <v>7880</v>
          </cell>
        </row>
        <row r="535">
          <cell r="A535" t="str">
            <v>610-00017</v>
          </cell>
          <cell r="B535" t="str">
            <v>SM21 T1/E1 Module with three T1/E1 RJ48c and one 10/100Base-T RJ45</v>
          </cell>
          <cell r="C535">
            <v>9850</v>
          </cell>
          <cell r="D535">
            <v>7880</v>
          </cell>
        </row>
        <row r="536">
          <cell r="A536" t="str">
            <v>610-00018</v>
          </cell>
          <cell r="B536" t="str">
            <v>SM12 ATM Module with one 155 Mbps OC3 ATM Port, SC Duplex Connector and one 10/100Base-T RJ45</v>
          </cell>
          <cell r="C536">
            <v>9850</v>
          </cell>
          <cell r="D536">
            <v>7880</v>
          </cell>
        </row>
        <row r="537">
          <cell r="A537" t="str">
            <v>610-00019</v>
          </cell>
          <cell r="B537" t="str">
            <v>InterSPEED 32-port RJ45 Patch Panel Kit</v>
          </cell>
          <cell r="C537">
            <v>475</v>
          </cell>
          <cell r="D537">
            <v>380</v>
          </cell>
        </row>
        <row r="538">
          <cell r="A538" t="str">
            <v>610-00020</v>
          </cell>
          <cell r="B538" t="str">
            <v>InterSPEED 1000 PS600 rack mountable 600 Watt Power Supply</v>
          </cell>
          <cell r="C538">
            <v>895</v>
          </cell>
          <cell r="D538">
            <v>716</v>
          </cell>
        </row>
        <row r="540">
          <cell r="A540" t="str">
            <v>SISTEMA AUROREAN VPN</v>
          </cell>
        </row>
        <row r="541">
          <cell r="A541" t="str">
            <v>ANG1000</v>
          </cell>
          <cell r="B541" t="str">
            <v>Aurorean 1000 Network Gateway for small office / home office connectivity</v>
          </cell>
          <cell r="C541">
            <v>650</v>
          </cell>
          <cell r="D541">
            <v>423</v>
          </cell>
        </row>
        <row r="542">
          <cell r="A542" t="str">
            <v>ANG1000-10-SB</v>
          </cell>
          <cell r="B542" t="str">
            <v>Ten ANG1000s for branch/SOHO w/ on site installation and implementation and 12 months Premium maintenance</v>
          </cell>
          <cell r="C542">
            <v>8125</v>
          </cell>
          <cell r="D542">
            <v>5281</v>
          </cell>
        </row>
        <row r="543">
          <cell r="A543" t="str">
            <v>ANG3000</v>
          </cell>
          <cell r="B543" t="str">
            <v>Aurorean 3000 Network Gateway for site-to-site applications</v>
          </cell>
          <cell r="C543">
            <v>8500</v>
          </cell>
          <cell r="D543">
            <v>5525</v>
          </cell>
        </row>
        <row r="544">
          <cell r="A544" t="str">
            <v>ANG3000-SB</v>
          </cell>
          <cell r="B544" t="str">
            <v>One ANG3000 for regional office w/ on site installation and implementation and 12 months Premium maintenance</v>
          </cell>
          <cell r="C544">
            <v>10625</v>
          </cell>
          <cell r="D544">
            <v>6906</v>
          </cell>
        </row>
        <row r="545">
          <cell r="A545" t="str">
            <v>ANG7000</v>
          </cell>
          <cell r="B545" t="str">
            <v>Aurorean 7000 Network Gateway for site-to-site applications</v>
          </cell>
          <cell r="C545">
            <v>13000</v>
          </cell>
          <cell r="D545">
            <v>8450</v>
          </cell>
        </row>
        <row r="546">
          <cell r="A546" t="str">
            <v>APS3000</v>
          </cell>
          <cell r="B546" t="str">
            <v>Aurorean 3000 Policy Server</v>
          </cell>
          <cell r="C546">
            <v>10000</v>
          </cell>
          <cell r="D546">
            <v>6500</v>
          </cell>
        </row>
        <row r="547">
          <cell r="A547" t="str">
            <v>APS7000</v>
          </cell>
          <cell r="B547" t="str">
            <v>Aurorean 7000 Policy Server</v>
          </cell>
          <cell r="C547">
            <v>18000</v>
          </cell>
          <cell r="D547">
            <v>11700</v>
          </cell>
        </row>
        <row r="548">
          <cell r="A548" t="str">
            <v>AVN3000-250</v>
          </cell>
          <cell r="B548" t="str">
            <v>Aurorean 3000 Virtual Network system supporting up to 250 simultaneous connections</v>
          </cell>
          <cell r="C548">
            <v>14000</v>
          </cell>
          <cell r="D548">
            <v>9100</v>
          </cell>
        </row>
        <row r="549">
          <cell r="A549" t="str">
            <v>AVN3000-250-SB</v>
          </cell>
          <cell r="B549" t="str">
            <v>250 user remote access bundle w/ on-site installation and implementation and 12 months Premium maintenance</v>
          </cell>
          <cell r="C549">
            <v>17500</v>
          </cell>
          <cell r="D549">
            <v>11375</v>
          </cell>
        </row>
        <row r="550">
          <cell r="A550" t="str">
            <v>AVN3000-250RB</v>
          </cell>
          <cell r="B550" t="str">
            <v>Aurorean 3000 Virtual Network redundant bundle - primary &amp; backup systems providing high availability functionality for up to 250 simultaneous connections</v>
          </cell>
          <cell r="C550">
            <v>22400</v>
          </cell>
          <cell r="D550">
            <v>14560</v>
          </cell>
        </row>
        <row r="551">
          <cell r="A551" t="str">
            <v>AVN3000-250U</v>
          </cell>
          <cell r="B551" t="str">
            <v>Upgrade from AVN3000-250 to AVN3000-500 system</v>
          </cell>
          <cell r="C551">
            <v>5000</v>
          </cell>
          <cell r="D551">
            <v>3250</v>
          </cell>
        </row>
        <row r="552">
          <cell r="A552" t="str">
            <v>AVN3000-500</v>
          </cell>
          <cell r="B552" t="str">
            <v>Aurorean 3000 Virtual Network system supporting up to 500 simultaneous connections</v>
          </cell>
          <cell r="C552">
            <v>17000</v>
          </cell>
          <cell r="D552">
            <v>11050</v>
          </cell>
        </row>
        <row r="553">
          <cell r="A553" t="str">
            <v>AVN3000-500-SB</v>
          </cell>
          <cell r="B553" t="str">
            <v>500 user remote access bundle w/ on site installation and implementation and 12 months Premium maintenance</v>
          </cell>
          <cell r="C553">
            <v>21250</v>
          </cell>
          <cell r="D553">
            <v>13813</v>
          </cell>
        </row>
        <row r="554">
          <cell r="A554" t="str">
            <v>AVN3000-500RB</v>
          </cell>
          <cell r="B554" t="str">
            <v>Aurorean 3000 Virtual Network redundant bundle - primary &amp; backup systems providing high availability functionality for up to 500 simultaneous connections</v>
          </cell>
          <cell r="C554">
            <v>27200</v>
          </cell>
          <cell r="D554">
            <v>17680</v>
          </cell>
        </row>
        <row r="555">
          <cell r="A555" t="str">
            <v>AVN7000-1000</v>
          </cell>
          <cell r="B555" t="str">
            <v>Aurorean 7000 Virtual Network system supporting up to 1,000 simultaneous connections</v>
          </cell>
          <cell r="C555">
            <v>20000</v>
          </cell>
          <cell r="D555">
            <v>13000</v>
          </cell>
        </row>
        <row r="556">
          <cell r="A556" t="str">
            <v>AVN7000-1000-SB</v>
          </cell>
          <cell r="B556" t="str">
            <v>1000 user remote access bundle w/ on site installation and implementation and 12 months Premium maintenance</v>
          </cell>
          <cell r="C556">
            <v>25000</v>
          </cell>
          <cell r="D556">
            <v>16250</v>
          </cell>
        </row>
        <row r="557">
          <cell r="A557" t="str">
            <v>AVN7000-1000RB</v>
          </cell>
          <cell r="B557" t="str">
            <v>Aurorean 7000 Virtual Network redundant bundle - primary &amp; backup systems providing high availability functionality for up to 1,000 simultaneous connections</v>
          </cell>
          <cell r="C557">
            <v>32000</v>
          </cell>
          <cell r="D557">
            <v>20800</v>
          </cell>
        </row>
        <row r="558">
          <cell r="A558" t="str">
            <v>AVN7000-1000U</v>
          </cell>
          <cell r="B558" t="str">
            <v>Upgrade from AVN7000-1000 to AVN7000-2500 system</v>
          </cell>
          <cell r="C558">
            <v>8000</v>
          </cell>
          <cell r="D558">
            <v>5200</v>
          </cell>
        </row>
        <row r="559">
          <cell r="A559" t="str">
            <v>AVN7000-1000UU</v>
          </cell>
          <cell r="B559" t="str">
            <v>Upgrade from AVN7000-1000 to AVN7000-5000 system</v>
          </cell>
          <cell r="C559">
            <v>18000</v>
          </cell>
          <cell r="D559">
            <v>11700</v>
          </cell>
        </row>
        <row r="560">
          <cell r="A560" t="str">
            <v>AVN7000-2500</v>
          </cell>
          <cell r="B560" t="str">
            <v>Aurorean 7000 Virtual Network system supporting up to 2,500 simultaneous connections</v>
          </cell>
          <cell r="C560">
            <v>25000</v>
          </cell>
          <cell r="D560">
            <v>16250</v>
          </cell>
        </row>
        <row r="561">
          <cell r="A561" t="str">
            <v>AVN7000-2500RB</v>
          </cell>
          <cell r="B561" t="str">
            <v>Aurorean 7000 Virtual Network redundant bundle - primary &amp; backup systems providing high availability functionality for up to 2,500 simultaneous connections</v>
          </cell>
          <cell r="C561">
            <v>40000</v>
          </cell>
          <cell r="D561">
            <v>26000</v>
          </cell>
        </row>
        <row r="562">
          <cell r="A562" t="str">
            <v>AVN7000-2500U</v>
          </cell>
          <cell r="B562" t="str">
            <v>Upgrade from AVN7000-2500 to AVN7000-5000 system</v>
          </cell>
          <cell r="C562">
            <v>10000</v>
          </cell>
          <cell r="D562">
            <v>6500</v>
          </cell>
        </row>
        <row r="563">
          <cell r="A563" t="str">
            <v>AVN7000-5000</v>
          </cell>
          <cell r="B563" t="str">
            <v>Aurorean 7000 Virtual Network system supporting up to 5,000 simultaneous connections</v>
          </cell>
          <cell r="C563">
            <v>30000</v>
          </cell>
          <cell r="D563">
            <v>19500</v>
          </cell>
        </row>
        <row r="564">
          <cell r="A564" t="str">
            <v>AVN7000-5000RB</v>
          </cell>
          <cell r="B564" t="str">
            <v>Aurorean 7000 Virtual Network redundant bundle - primary &amp; backup systems providing high availability functionality for up to 5,000 simultaneous connections</v>
          </cell>
          <cell r="C564">
            <v>48000</v>
          </cell>
          <cell r="D564">
            <v>31200</v>
          </cell>
        </row>
        <row r="566">
          <cell r="A566" t="str">
            <v>SISTEMA NOKIA IP SYSTEMS</v>
          </cell>
        </row>
        <row r="567">
          <cell r="A567" t="str">
            <v>BB2350</v>
          </cell>
          <cell r="B567" t="str">
            <v>Nokia IP330 Base System, incl. 256MB RAM, Hard Drive, 3  10/100 ports, Pwr kit, IPSO software, Encryption (order Encryption and Pwr Kit separate) US and Canada</v>
          </cell>
          <cell r="C567">
            <v>4950</v>
          </cell>
          <cell r="D567">
            <v>3713</v>
          </cell>
        </row>
        <row r="568">
          <cell r="A568" t="str">
            <v>BB2351</v>
          </cell>
          <cell r="B568" t="str">
            <v>Nokia IP330 Base System, incl. 256MB RAM, Hard Drive, 3  10/100 ports, Pwr kit, IPSO software, Encryption, std. analog modem, US/Canada approved (order Encryption and Pwr Kit)</v>
          </cell>
          <cell r="C568">
            <v>4995</v>
          </cell>
          <cell r="D568">
            <v>3746</v>
          </cell>
        </row>
        <row r="569">
          <cell r="A569" t="str">
            <v>BB2352</v>
          </cell>
          <cell r="B569" t="str">
            <v>Nokia IP330 Base System, incl. 256MB RAM, Hard Drive, 3  10/100 ports, Pwr kit, IPSO software, Encryption, std. analog modem, European (order Encryption and Pwr Kit)</v>
          </cell>
          <cell r="C569">
            <v>5295</v>
          </cell>
          <cell r="D569">
            <v>3971</v>
          </cell>
        </row>
        <row r="570">
          <cell r="A570" t="str">
            <v>BB2353</v>
          </cell>
          <cell r="B570" t="str">
            <v>Nokia IP330 Base System, incl. 256MB RAM, Hard Drive, 3  10/100 ports, Pwr kit, IPSO software, Encryption, std. analog modem, Japanese approved (order Encryption and Pwr Kit)</v>
          </cell>
          <cell r="C570">
            <v>5295</v>
          </cell>
          <cell r="D570">
            <v>3971</v>
          </cell>
        </row>
        <row r="571">
          <cell r="A571" t="str">
            <v>BB6077</v>
          </cell>
          <cell r="B571" t="str">
            <v>IP650 - RealSecure for Nokia</v>
          </cell>
          <cell r="C571">
            <v>29565</v>
          </cell>
          <cell r="D571">
            <v>22174</v>
          </cell>
        </row>
        <row r="572">
          <cell r="A572" t="str">
            <v>BB7450</v>
          </cell>
          <cell r="B572" t="str">
            <v>Nokia IP440 Base System, incl. 256MB RAM, Hard Drive, 1 4-port 10/100 PCI card, Pwr kit, IPSO software, Encryption (order Encryption and Pwr Kit)</v>
          </cell>
          <cell r="C572">
            <v>12495</v>
          </cell>
          <cell r="D572">
            <v>9371</v>
          </cell>
        </row>
        <row r="573">
          <cell r="A573" t="str">
            <v>BB8660</v>
          </cell>
          <cell r="B573" t="str">
            <v>Nokia IP650 Base System, incl. 256MB RAM, cPCI Hard Drive, 1 4-port 10/100 CPCI card, Pwr kit, IPSO software, Encryption (order Encryption and Pwr Kit)</v>
          </cell>
          <cell r="C573">
            <v>20995</v>
          </cell>
          <cell r="D573">
            <v>15746</v>
          </cell>
        </row>
        <row r="574">
          <cell r="A574" t="str">
            <v>CB0301</v>
          </cell>
          <cell r="B574" t="str">
            <v>Serial Cable, 2 meters, V.35 DTE Male (a)</v>
          </cell>
          <cell r="C574">
            <v>100</v>
          </cell>
          <cell r="D574">
            <v>75</v>
          </cell>
        </row>
        <row r="575">
          <cell r="A575" t="str">
            <v>CB0302</v>
          </cell>
          <cell r="B575" t="str">
            <v>Serial Cable, X.21 DTE Male</v>
          </cell>
          <cell r="C575">
            <v>100</v>
          </cell>
          <cell r="D575">
            <v>75</v>
          </cell>
        </row>
        <row r="576">
          <cell r="A576" t="str">
            <v>CB0303</v>
          </cell>
          <cell r="B576" t="str">
            <v>Straight HSSI Serial Cable:DB60m to DB50m</v>
          </cell>
          <cell r="C576">
            <v>150</v>
          </cell>
          <cell r="D576">
            <v>113</v>
          </cell>
        </row>
        <row r="577">
          <cell r="A577" t="str">
            <v>CB0306</v>
          </cell>
          <cell r="B577" t="str">
            <v>Serial Cable, Straight T1 - RJ48</v>
          </cell>
          <cell r="C577">
            <v>50</v>
          </cell>
          <cell r="D577">
            <v>38</v>
          </cell>
        </row>
        <row r="578">
          <cell r="A578" t="str">
            <v>CZ0300</v>
          </cell>
          <cell r="B578" t="str">
            <v>USA/Japan Power Kit  for IP300</v>
          </cell>
          <cell r="C578">
            <v>0</v>
          </cell>
          <cell r="D578">
            <v>0</v>
          </cell>
        </row>
        <row r="579">
          <cell r="A579" t="str">
            <v>CZ0501</v>
          </cell>
          <cell r="B579" t="str">
            <v>USA/Japan Power Kit-needed with Nokia VPN Base System Bundle</v>
          </cell>
          <cell r="C579">
            <v>0</v>
          </cell>
          <cell r="D579">
            <v>0</v>
          </cell>
        </row>
        <row r="580">
          <cell r="A580" t="str">
            <v>CZ3014</v>
          </cell>
          <cell r="B580" t="str">
            <v>Australia Power Kit for IP650</v>
          </cell>
          <cell r="C580">
            <v>0</v>
          </cell>
          <cell r="D580">
            <v>0</v>
          </cell>
        </row>
        <row r="581">
          <cell r="A581" t="str">
            <v>CZ3018</v>
          </cell>
          <cell r="B581" t="str">
            <v>France/Germany Power kit for IP650.</v>
          </cell>
          <cell r="C581">
            <v>0</v>
          </cell>
          <cell r="D581">
            <v>0</v>
          </cell>
        </row>
        <row r="582">
          <cell r="A582" t="str">
            <v>CZ3020</v>
          </cell>
          <cell r="B582" t="str">
            <v>UK power kit for IP650.</v>
          </cell>
          <cell r="C582">
            <v>0</v>
          </cell>
          <cell r="D582">
            <v>0</v>
          </cell>
        </row>
        <row r="583">
          <cell r="A583" t="str">
            <v>NBB0100000</v>
          </cell>
          <cell r="B583" t="str">
            <v>Nokia IP110 Base System, w/3 10/100, 64MB RAM, pwr cord, IPSO software 3.3. (order power cord and encryption level seperately-no charge) Unit ships w/strong encryption</v>
          </cell>
          <cell r="C583">
            <v>2495</v>
          </cell>
          <cell r="D583">
            <v>1871</v>
          </cell>
        </row>
        <row r="584">
          <cell r="A584" t="str">
            <v>NBB2350000</v>
          </cell>
          <cell r="B584" t="str">
            <v>Nokia IP330 Base System,incl 256MB RAM,Hard Drive,3  10/100 ports,IPSO software,Encryption(order Encryption and Pwr Kit) US and Canada</v>
          </cell>
          <cell r="C584">
            <v>4950</v>
          </cell>
          <cell r="D584">
            <v>3713</v>
          </cell>
        </row>
        <row r="585">
          <cell r="A585" t="str">
            <v>NBB2351000</v>
          </cell>
          <cell r="B585" t="str">
            <v>Nokia IP330 Base System,incl 256MB RAM,Hard Drive,3  10/100 ports,IPSO software,Encryption,analog modem,US and Canada approved(order Encryption and Pwr Kit)</v>
          </cell>
          <cell r="C585">
            <v>4995</v>
          </cell>
          <cell r="D585">
            <v>3746</v>
          </cell>
        </row>
        <row r="586">
          <cell r="A586" t="str">
            <v>NBB2352000</v>
          </cell>
          <cell r="B586" t="str">
            <v>Nokia IP330 Base System, incl. 256MB RAM, Hard Drive, 3  10/100 ports,IPSO software, Encryption, std. analog modem, European approved (order Encryption and Pwr Kit)</v>
          </cell>
          <cell r="C586">
            <v>5295</v>
          </cell>
          <cell r="D586">
            <v>3971</v>
          </cell>
        </row>
        <row r="587">
          <cell r="A587" t="str">
            <v>NBB2353000</v>
          </cell>
          <cell r="B587" t="str">
            <v>Nokia IP330 Base System, incl. 256MB RAM, Hard Drive, 3  10/100 ports,IPSO software, Encryption, std. analog modem, Japanese approved (order Encryption and Pwr Kit)</v>
          </cell>
          <cell r="C587">
            <v>5295</v>
          </cell>
          <cell r="D587">
            <v>3971</v>
          </cell>
        </row>
        <row r="588">
          <cell r="A588" t="str">
            <v>NBB2530000</v>
          </cell>
          <cell r="B588" t="str">
            <v>Nokia IP530 Base System, incl. 256MB RAM, 1 4-port 10/100 card, I cPCI IDE hard drive, power cord, IPSO software, documentation (order encryption and power cord separately, no charge)</v>
          </cell>
          <cell r="C588">
            <v>16495</v>
          </cell>
          <cell r="D588">
            <v>12371</v>
          </cell>
        </row>
        <row r="589">
          <cell r="A589" t="str">
            <v>NBB7450000</v>
          </cell>
          <cell r="B589" t="str">
            <v>Nokia IP440 Base System,incl 256MB RAM,Hard Drive,1 4-port 10/100 PCI card,IPSO sftwr,Encryption(order Encryption and Pwr Kit)</v>
          </cell>
          <cell r="C589">
            <v>12495</v>
          </cell>
          <cell r="D589">
            <v>9371</v>
          </cell>
        </row>
        <row r="590">
          <cell r="A590" t="str">
            <v>NBB8660000</v>
          </cell>
          <cell r="B590" t="str">
            <v>Nokia IP650 Base System incl 256MB RAM,cPCI Hard Drive,1 4-port 10/100 CPCI card,Pwr kit,IPSO software,Encryption(ordr Encryption and Pwr Kit)</v>
          </cell>
          <cell r="C590">
            <v>20995</v>
          </cell>
          <cell r="D590">
            <v>15746</v>
          </cell>
        </row>
        <row r="591">
          <cell r="A591" t="str">
            <v>NCB0301000</v>
          </cell>
          <cell r="B591" t="str">
            <v>Serial Cable, 2 meters, V.35 DTE Male (a)</v>
          </cell>
          <cell r="C591">
            <v>100</v>
          </cell>
          <cell r="D591">
            <v>75</v>
          </cell>
        </row>
        <row r="592">
          <cell r="A592" t="str">
            <v>NCB0302000</v>
          </cell>
          <cell r="B592" t="str">
            <v>Serial cable, 2 meters, X.21 DTE male.</v>
          </cell>
          <cell r="C592">
            <v>100</v>
          </cell>
          <cell r="D592">
            <v>75</v>
          </cell>
        </row>
        <row r="593">
          <cell r="A593" t="str">
            <v>NCB0303000</v>
          </cell>
          <cell r="B593" t="str">
            <v>Straight HSSI Serial Cable:DB60m to DB50m</v>
          </cell>
          <cell r="C593">
            <v>150</v>
          </cell>
          <cell r="D593">
            <v>113</v>
          </cell>
        </row>
        <row r="594">
          <cell r="A594" t="str">
            <v>NCB0306000</v>
          </cell>
          <cell r="B594" t="str">
            <v>Serial Cable, Straight T1 - RJ48</v>
          </cell>
          <cell r="C594">
            <v>50</v>
          </cell>
          <cell r="D594">
            <v>38</v>
          </cell>
        </row>
        <row r="595">
          <cell r="A595" t="str">
            <v>NCZ0300000</v>
          </cell>
          <cell r="B595" t="str">
            <v>USA/Japan Power Kit  for IP300 series products, RL2105, RL2205, RL2106, RL2206 and IP110 products</v>
          </cell>
          <cell r="C595">
            <v>0</v>
          </cell>
          <cell r="D595">
            <v>0</v>
          </cell>
        </row>
        <row r="596">
          <cell r="A596" t="str">
            <v>NCZ0300FRU</v>
          </cell>
          <cell r="B596" t="str">
            <v>USA/Japan Power Kit  10 AMP, FRU</v>
          </cell>
          <cell r="C596">
            <v>25</v>
          </cell>
          <cell r="D596">
            <v>19</v>
          </cell>
        </row>
        <row r="597">
          <cell r="A597" t="str">
            <v>NCZ0501000</v>
          </cell>
          <cell r="B597" t="str">
            <v>USA/Japan Power Kit for IP600, IP400 series products, RL2305, RL2405</v>
          </cell>
          <cell r="C597">
            <v>0</v>
          </cell>
          <cell r="D597">
            <v>0</v>
          </cell>
        </row>
        <row r="598">
          <cell r="A598" t="str">
            <v>NCZ0501FRU</v>
          </cell>
          <cell r="B598" t="str">
            <v>USA/Japan Power Kit 15 Amp, FRU</v>
          </cell>
          <cell r="C598">
            <v>25</v>
          </cell>
          <cell r="D598">
            <v>19</v>
          </cell>
        </row>
        <row r="599">
          <cell r="A599" t="str">
            <v>NCZ3014000</v>
          </cell>
          <cell r="B599" t="str">
            <v>Australia Power Kit (All IP and RL Products)</v>
          </cell>
          <cell r="C599">
            <v>0</v>
          </cell>
          <cell r="D599">
            <v>0</v>
          </cell>
        </row>
        <row r="600">
          <cell r="A600" t="str">
            <v>NCZ3014FRU</v>
          </cell>
          <cell r="B600" t="str">
            <v>Australia Power Kit (All IP and RL Products), FRU</v>
          </cell>
          <cell r="C600">
            <v>25</v>
          </cell>
          <cell r="D600">
            <v>19</v>
          </cell>
        </row>
        <row r="601">
          <cell r="A601" t="str">
            <v>NCZ3018000</v>
          </cell>
          <cell r="B601" t="str">
            <v>France/Germany Power (All IP and RL Products).</v>
          </cell>
          <cell r="C601">
            <v>0</v>
          </cell>
          <cell r="D601">
            <v>0</v>
          </cell>
        </row>
        <row r="602">
          <cell r="A602" t="str">
            <v>NCZ3018FRU</v>
          </cell>
          <cell r="B602" t="str">
            <v>France/Germany Power Kit (All IP and RL Products), FRU</v>
          </cell>
          <cell r="C602">
            <v>25</v>
          </cell>
          <cell r="D602">
            <v>19</v>
          </cell>
        </row>
        <row r="603">
          <cell r="A603" t="str">
            <v>NCZ3020000</v>
          </cell>
          <cell r="B603" t="str">
            <v>UK, South Africa Power Kit (All IP and RL Products)</v>
          </cell>
          <cell r="C603">
            <v>0</v>
          </cell>
          <cell r="D603">
            <v>0</v>
          </cell>
        </row>
        <row r="604">
          <cell r="A604" t="str">
            <v>NCZ3020FRU</v>
          </cell>
          <cell r="B604" t="str">
            <v>UK, South Africa Power Kit (All IP and RL Products), FRU</v>
          </cell>
          <cell r="C604">
            <v>25</v>
          </cell>
          <cell r="D604">
            <v>19</v>
          </cell>
        </row>
        <row r="605">
          <cell r="A605" t="str">
            <v>NCZ3023FRU</v>
          </cell>
          <cell r="B605" t="str">
            <v>IP110 power Kit US</v>
          </cell>
          <cell r="C605">
            <v>25</v>
          </cell>
          <cell r="D605">
            <v>19</v>
          </cell>
        </row>
        <row r="607">
          <cell r="A607" t="str">
            <v>SISTEMA DRAGON IDS</v>
          </cell>
        </row>
        <row r="608">
          <cell r="A608" t="str">
            <v>DS001</v>
          </cell>
          <cell r="B608" t="str">
            <v>IDS Dragon Sensor</v>
          </cell>
          <cell r="C608">
            <v>7500</v>
          </cell>
          <cell r="D608">
            <v>5250</v>
          </cell>
        </row>
        <row r="609">
          <cell r="A609" t="str">
            <v>DS001-01</v>
          </cell>
          <cell r="B609" t="str">
            <v>Dragon Sensor (5)</v>
          </cell>
          <cell r="C609">
            <v>35625</v>
          </cell>
          <cell r="D609">
            <v>24938</v>
          </cell>
        </row>
        <row r="610">
          <cell r="A610" t="str">
            <v>DS001-02</v>
          </cell>
          <cell r="B610" t="str">
            <v>Dragon Sensor (10)</v>
          </cell>
          <cell r="C610">
            <v>67500</v>
          </cell>
          <cell r="D610">
            <v>47250</v>
          </cell>
        </row>
        <row r="611">
          <cell r="A611" t="str">
            <v>DS001-03</v>
          </cell>
          <cell r="B611" t="str">
            <v>Dragon Sensor (20)</v>
          </cell>
          <cell r="C611">
            <v>127500</v>
          </cell>
          <cell r="D611">
            <v>89250</v>
          </cell>
        </row>
        <row r="612">
          <cell r="A612" t="str">
            <v>DS001-04</v>
          </cell>
          <cell r="B612" t="str">
            <v>Dragon Sensor (100)</v>
          </cell>
          <cell r="C612">
            <v>562500</v>
          </cell>
          <cell r="D612">
            <v>393750</v>
          </cell>
        </row>
        <row r="613">
          <cell r="A613" t="str">
            <v>DS001-SPS</v>
          </cell>
          <cell r="B613" t="str">
            <v>Starter Package   - 5 Sensors(DS001), 1 Server(DS005), 15 Squires(DS004)</v>
          </cell>
          <cell r="C613">
            <v>48150</v>
          </cell>
          <cell r="D613">
            <v>33705</v>
          </cell>
        </row>
        <row r="614">
          <cell r="A614" t="str">
            <v>DS002</v>
          </cell>
          <cell r="B614" t="str">
            <v>IDS Dragon Sensor Workbench</v>
          </cell>
          <cell r="C614">
            <v>6500</v>
          </cell>
          <cell r="D614">
            <v>4550</v>
          </cell>
        </row>
        <row r="615">
          <cell r="A615" t="str">
            <v>DS002-01</v>
          </cell>
          <cell r="B615" t="str">
            <v>Dragon Workbench (5)</v>
          </cell>
          <cell r="C615">
            <v>38000</v>
          </cell>
          <cell r="D615">
            <v>26600</v>
          </cell>
        </row>
        <row r="616">
          <cell r="A616" t="str">
            <v>DS002-02</v>
          </cell>
          <cell r="B616" t="str">
            <v>Dragon Workbench (10)</v>
          </cell>
          <cell r="C616">
            <v>58500</v>
          </cell>
          <cell r="D616">
            <v>40950</v>
          </cell>
        </row>
        <row r="617">
          <cell r="A617" t="str">
            <v>DS002-SPS</v>
          </cell>
          <cell r="B617" t="str">
            <v>Intermediate Package - 15 Sensors(DS001), 2 Servers(DS005), 30 Squires(DS004)</v>
          </cell>
          <cell r="C617">
            <v>119637.5</v>
          </cell>
          <cell r="D617">
            <v>83746</v>
          </cell>
        </row>
        <row r="618">
          <cell r="A618" t="str">
            <v>DS003</v>
          </cell>
          <cell r="B618" t="str">
            <v>IDS Dragon Sensor Appliance</v>
          </cell>
          <cell r="C618">
            <v>20000</v>
          </cell>
          <cell r="D618">
            <v>14000</v>
          </cell>
        </row>
        <row r="619">
          <cell r="A619" t="str">
            <v>DS003-SPS</v>
          </cell>
          <cell r="B619" t="str">
            <v>Complete Package - 25 Sensors(DS001), 3 Severs(DS005), 100 Squires(DS004)</v>
          </cell>
          <cell r="C619">
            <v>203600</v>
          </cell>
          <cell r="D619">
            <v>142520</v>
          </cell>
        </row>
        <row r="620">
          <cell r="A620" t="str">
            <v>DS004</v>
          </cell>
          <cell r="B620" t="str">
            <v>IDS Dragon Server</v>
          </cell>
          <cell r="C620">
            <v>8500</v>
          </cell>
          <cell r="D620">
            <v>5950</v>
          </cell>
        </row>
        <row r="621">
          <cell r="A621" t="str">
            <v>DS004-01</v>
          </cell>
          <cell r="B621" t="str">
            <v>Dragon Server (5)</v>
          </cell>
          <cell r="C621">
            <v>40375</v>
          </cell>
          <cell r="D621">
            <v>28263</v>
          </cell>
        </row>
        <row r="622">
          <cell r="A622" t="str">
            <v>DS004-02</v>
          </cell>
          <cell r="B622" t="str">
            <v>Dragon Server (10)</v>
          </cell>
          <cell r="C622">
            <v>76500</v>
          </cell>
          <cell r="D622">
            <v>53550</v>
          </cell>
        </row>
        <row r="623">
          <cell r="A623" t="str">
            <v>DS005</v>
          </cell>
          <cell r="B623" t="str">
            <v>IDS Dragon Squire</v>
          </cell>
          <cell r="C623">
            <v>650</v>
          </cell>
          <cell r="D623">
            <v>455</v>
          </cell>
        </row>
        <row r="624">
          <cell r="A624" t="str">
            <v>DS005-01</v>
          </cell>
          <cell r="B624" t="str">
            <v>Dragon Squire (10)</v>
          </cell>
          <cell r="C624">
            <v>4750</v>
          </cell>
          <cell r="D624">
            <v>3325</v>
          </cell>
        </row>
        <row r="625">
          <cell r="A625" t="str">
            <v>DS005-02</v>
          </cell>
          <cell r="B625" t="str">
            <v>Dragon Squire (25)</v>
          </cell>
          <cell r="C625">
            <v>11250</v>
          </cell>
          <cell r="D625">
            <v>7875</v>
          </cell>
        </row>
        <row r="626">
          <cell r="A626" t="str">
            <v>DS005-03</v>
          </cell>
          <cell r="B626" t="str">
            <v>Dragon Squire (100)</v>
          </cell>
          <cell r="C626">
            <v>42500</v>
          </cell>
          <cell r="D626">
            <v>29750</v>
          </cell>
        </row>
        <row r="627">
          <cell r="A627" t="str">
            <v>DS005-04</v>
          </cell>
          <cell r="B627" t="str">
            <v>Dragon Squire (500)</v>
          </cell>
          <cell r="C627">
            <v>187500</v>
          </cell>
          <cell r="D627">
            <v>131250</v>
          </cell>
        </row>
        <row r="628">
          <cell r="A628" t="str">
            <v>DS006</v>
          </cell>
          <cell r="B628" t="str">
            <v>IDS Dragon Server Appliance</v>
          </cell>
          <cell r="C628">
            <v>15000</v>
          </cell>
          <cell r="D628">
            <v>10500</v>
          </cell>
        </row>
        <row r="629">
          <cell r="A629" t="str">
            <v>DS007</v>
          </cell>
          <cell r="B629" t="str">
            <v>Dragon ATM Sensor Appliance</v>
          </cell>
          <cell r="C629">
            <v>20000</v>
          </cell>
          <cell r="D629">
            <v>14000</v>
          </cell>
        </row>
        <row r="631">
          <cell r="A631" t="str">
            <v>SISTEMA ROUTING</v>
          </cell>
        </row>
        <row r="632">
          <cell r="A632" t="str">
            <v>ER16-04</v>
          </cell>
          <cell r="B632" t="str">
            <v>Enterasys Routing Platform 4 Port 1000BASE 4 GBIC module</v>
          </cell>
          <cell r="C632">
            <v>11495</v>
          </cell>
          <cell r="D632">
            <v>6897</v>
          </cell>
        </row>
        <row r="633">
          <cell r="A633" t="str">
            <v>ER16-08</v>
          </cell>
          <cell r="B633" t="str">
            <v>Enterasys Routing Platform 8 Port 1000BASE-SX module</v>
          </cell>
          <cell r="C633">
            <v>17295</v>
          </cell>
          <cell r="D633">
            <v>10377</v>
          </cell>
        </row>
        <row r="634">
          <cell r="A634" t="str">
            <v>ER16-AC</v>
          </cell>
          <cell r="B634" t="str">
            <v>ERP AC Power Supply (Minimum 2 required, 3 or 4 required for redundancy)</v>
          </cell>
          <cell r="C634">
            <v>2595</v>
          </cell>
          <cell r="D634">
            <v>1557</v>
          </cell>
        </row>
        <row r="635">
          <cell r="A635" t="str">
            <v>ER16-CK</v>
          </cell>
          <cell r="B635" t="str">
            <v>Enterasys Routing Platform Clock Card Assembly (spare)</v>
          </cell>
          <cell r="C635">
            <v>1995</v>
          </cell>
          <cell r="D635">
            <v>1197</v>
          </cell>
        </row>
        <row r="636">
          <cell r="A636" t="str">
            <v>ER16-CM3-128</v>
          </cell>
          <cell r="B636" t="str">
            <v>Enterasys Routing Platform Control Module with 128 MB</v>
          </cell>
          <cell r="C636">
            <v>15995</v>
          </cell>
          <cell r="D636">
            <v>9597</v>
          </cell>
        </row>
        <row r="637">
          <cell r="A637" t="str">
            <v>ER16-CS</v>
          </cell>
          <cell r="B637" t="str">
            <v>Enterasys Routing Platform Base Chassis with one Switch Fabric Module  and a clock card</v>
          </cell>
          <cell r="C637">
            <v>21995</v>
          </cell>
          <cell r="D637">
            <v>13197</v>
          </cell>
        </row>
        <row r="638">
          <cell r="A638" t="str">
            <v>ER16-FN</v>
          </cell>
          <cell r="B638" t="str">
            <v>Enterasys Routing Platform Fan Tray Assembly (spare)</v>
          </cell>
          <cell r="C638">
            <v>3495</v>
          </cell>
          <cell r="D638">
            <v>2097</v>
          </cell>
        </row>
        <row r="639">
          <cell r="A639" t="str">
            <v>ER16-SF</v>
          </cell>
          <cell r="B639" t="str">
            <v>Enterasys Routing Platform Switching Fabric Module (spare or redundancy)</v>
          </cell>
          <cell r="C639">
            <v>11495</v>
          </cell>
          <cell r="D639">
            <v>6897</v>
          </cell>
        </row>
        <row r="640">
          <cell r="A640" t="str">
            <v>ER16-SX-08</v>
          </cell>
          <cell r="B640" t="str">
            <v>Enterasys Routing Platform 8 Port 1000BASE-SX module</v>
          </cell>
          <cell r="C640">
            <v>17295</v>
          </cell>
          <cell r="D640">
            <v>10377</v>
          </cell>
        </row>
        <row r="641">
          <cell r="A641" t="str">
            <v>ER16-TX-24</v>
          </cell>
          <cell r="B641" t="str">
            <v>Enterasys Routing Platform 24 Port 10/100 BASE-TX module</v>
          </cell>
          <cell r="C641">
            <v>12795</v>
          </cell>
          <cell r="D641">
            <v>7677</v>
          </cell>
        </row>
        <row r="642">
          <cell r="A642" t="str">
            <v>ER16-TX-32</v>
          </cell>
          <cell r="B642" t="str">
            <v>Enterasys Routing Platform 32 Port 100BASE-TX module</v>
          </cell>
          <cell r="C642">
            <v>12995</v>
          </cell>
          <cell r="D642">
            <v>7797</v>
          </cell>
        </row>
        <row r="644">
          <cell r="A644" t="str">
            <v>SISTEMA F5 - NETWORK</v>
          </cell>
        </row>
        <row r="645">
          <cell r="A645" t="str">
            <v>F5-3DNS-R</v>
          </cell>
          <cell r="B645" t="str">
            <v>3-DNS Controller Redundant 300 series</v>
          </cell>
          <cell r="C645">
            <v>60990</v>
          </cell>
          <cell r="D645">
            <v>48792</v>
          </cell>
        </row>
        <row r="646">
          <cell r="A646" t="str">
            <v>F5-BIG-3DNS-S</v>
          </cell>
          <cell r="B646" t="str">
            <v>Single Wide area controller.  Includes 300 series platform, F5 installm and first year F5 Std level svc agreement.</v>
          </cell>
          <cell r="C646">
            <v>34990</v>
          </cell>
          <cell r="D646">
            <v>27992</v>
          </cell>
        </row>
        <row r="647">
          <cell r="A647" t="str">
            <v>F5-BIG-CC-S</v>
          </cell>
          <cell r="B647" t="str">
            <v>Single Cache Controller 250 series platform, 90 day Warranty support.</v>
          </cell>
          <cell r="C647">
            <v>9990</v>
          </cell>
          <cell r="D647">
            <v>7992</v>
          </cell>
        </row>
        <row r="648">
          <cell r="A648" t="str">
            <v>F5-BIG-EC-200-S</v>
          </cell>
          <cell r="B648" t="str">
            <v>e-Commerce controller, 200, 90 day Warranty support.</v>
          </cell>
          <cell r="C648">
            <v>9990</v>
          </cell>
          <cell r="D648">
            <v>7992</v>
          </cell>
        </row>
        <row r="649">
          <cell r="A649" t="str">
            <v>F5-BIG-EC-600-S</v>
          </cell>
          <cell r="B649" t="str">
            <v>e-Commerce controller, 600, 90 day Warranty support.</v>
          </cell>
          <cell r="C649">
            <v>17990</v>
          </cell>
          <cell r="D649">
            <v>14392</v>
          </cell>
        </row>
        <row r="650">
          <cell r="A650" t="str">
            <v>F5-BIG-EN-R</v>
          </cell>
          <cell r="B650" t="str">
            <v>BIG-IP ENTERPRISE REDUNTANT, 350 series w/F5 first year Standard level service agreement, SEE-IT software, F5 installation and integration</v>
          </cell>
          <cell r="C650">
            <v>47250</v>
          </cell>
          <cell r="D650">
            <v>37800</v>
          </cell>
        </row>
        <row r="651">
          <cell r="A651" t="str">
            <v>F5-BIG-EN-S</v>
          </cell>
          <cell r="B651" t="str">
            <v>Enterprise Local Load Balancing Controller, w/SEE-IT</v>
          </cell>
          <cell r="C651">
            <v>27250</v>
          </cell>
          <cell r="D651">
            <v>21800</v>
          </cell>
        </row>
        <row r="652">
          <cell r="A652" t="str">
            <v>F5-BIG-FG</v>
          </cell>
          <cell r="B652" t="str">
            <v>Big-IP Fireguard Single controller, 250 series platform</v>
          </cell>
          <cell r="C652">
            <v>9990</v>
          </cell>
          <cell r="D652">
            <v>7992</v>
          </cell>
        </row>
        <row r="653">
          <cell r="A653" t="str">
            <v>F5-BIG-HA+-R</v>
          </cell>
          <cell r="B653" t="str">
            <v>BIG/ip HA+, Dual High Availability Controllers fully redundant.  300 series platform, F5 installation and first year F5 Standard level service agreement</v>
          </cell>
          <cell r="C653">
            <v>42250</v>
          </cell>
          <cell r="D653">
            <v>33800</v>
          </cell>
        </row>
        <row r="654">
          <cell r="A654" t="str">
            <v>F5-BIG-HA+-S</v>
          </cell>
          <cell r="B654" t="str">
            <v>BIG/ip HA+ Single High Availability Controller.  300 series platform, F5 installation, integration and first year F5 Standrad service plan.</v>
          </cell>
          <cell r="C654">
            <v>24250</v>
          </cell>
          <cell r="D654">
            <v>19400</v>
          </cell>
        </row>
        <row r="655">
          <cell r="A655" t="str">
            <v>F5-BIG-HA-R</v>
          </cell>
          <cell r="B655" t="str">
            <v>BIG/ip HA, Dual Controllers fully redundant w/250 series platform, F5 installation, integration and first year F5 Standard level service agreement</v>
          </cell>
          <cell r="C655">
            <v>37250</v>
          </cell>
          <cell r="D655">
            <v>29800</v>
          </cell>
        </row>
        <row r="656">
          <cell r="A656" t="str">
            <v>F5-BIG-HA-S</v>
          </cell>
          <cell r="B656" t="str">
            <v>BIG/ip HA Single Controller w/250 series platform, F5 installation, integration and first year F5 Standard level service agreement.</v>
          </cell>
          <cell r="C656">
            <v>21250</v>
          </cell>
          <cell r="D656">
            <v>17000</v>
          </cell>
        </row>
        <row r="657">
          <cell r="A657" t="str">
            <v>F5-BIG-LB-S</v>
          </cell>
          <cell r="B657" t="str">
            <v>BIG/ip LB, Load Balancing Controller, 250 series platform, 90 day Warranty support.</v>
          </cell>
          <cell r="C657">
            <v>9990</v>
          </cell>
          <cell r="D657">
            <v>7992</v>
          </cell>
        </row>
        <row r="658">
          <cell r="A658" t="str">
            <v>F5-DUAL-1</v>
          </cell>
          <cell r="B658" t="str">
            <v>Dual 10/100 Port Ethernet NIC upgrade (quantity 4 required for all redundant BIG/ip controllers)</v>
          </cell>
          <cell r="C658">
            <v>400</v>
          </cell>
          <cell r="D658">
            <v>360</v>
          </cell>
        </row>
        <row r="659">
          <cell r="A659" t="str">
            <v>F5-EDGE-NON-ENC</v>
          </cell>
          <cell r="B659" t="str">
            <v>Edge-Fx Cache, 250 platform, Encryption non-enabled</v>
          </cell>
          <cell r="C659">
            <v>9990</v>
          </cell>
          <cell r="D659">
            <v>7992</v>
          </cell>
        </row>
        <row r="660">
          <cell r="A660" t="str">
            <v>F5-EDGE-W-ENCP</v>
          </cell>
          <cell r="B660" t="str">
            <v>Edge-Fx Cache, 250 platform, Encryption enabled</v>
          </cell>
          <cell r="C660">
            <v>9990</v>
          </cell>
          <cell r="D660">
            <v>7992</v>
          </cell>
        </row>
        <row r="661">
          <cell r="A661" t="str">
            <v>F5-GB-1</v>
          </cell>
          <cell r="B661" t="str">
            <v>Gigabit Ethernet NIC upgrade (quantity 4 required for BIG/ip HA+ and EN controllers)</v>
          </cell>
          <cell r="C661">
            <v>990</v>
          </cell>
          <cell r="D661">
            <v>891</v>
          </cell>
        </row>
        <row r="662">
          <cell r="A662" t="str">
            <v>F5-GS-18</v>
          </cell>
          <cell r="B662" t="str">
            <v>Global-Site Controller w/ 18 GB Hard Drives, 280 Series platform</v>
          </cell>
          <cell r="C662">
            <v>29900</v>
          </cell>
          <cell r="D662">
            <v>23920</v>
          </cell>
        </row>
        <row r="663">
          <cell r="A663" t="str">
            <v>F5-GS-36</v>
          </cell>
          <cell r="B663" t="str">
            <v>Global-Site Controller w/ 36.4 GB Hard Drives, 280 Series platform</v>
          </cell>
          <cell r="C663">
            <v>33222</v>
          </cell>
          <cell r="D663">
            <v>26578</v>
          </cell>
        </row>
        <row r="664">
          <cell r="A664" t="str">
            <v>F5-INST-1</v>
          </cell>
          <cell r="B664" t="str">
            <v>Installation for all BIG-IP, EDGE-FX and SEE-IT products</v>
          </cell>
          <cell r="C664">
            <v>2000</v>
          </cell>
          <cell r="D664">
            <v>2000</v>
          </cell>
        </row>
        <row r="665">
          <cell r="A665" t="str">
            <v>F5-INST-2</v>
          </cell>
          <cell r="B665" t="str">
            <v>Installation for all 3DNS and GLOBAL-SITE products</v>
          </cell>
          <cell r="C665">
            <v>2500</v>
          </cell>
          <cell r="D665">
            <v>2500</v>
          </cell>
        </row>
        <row r="666">
          <cell r="A666" t="str">
            <v>F5-INST-OPT</v>
          </cell>
          <cell r="B666" t="str">
            <v>Installation of add-on hardware (NICs, SSL, etc.)</v>
          </cell>
          <cell r="C666">
            <v>1250</v>
          </cell>
          <cell r="D666">
            <v>1250</v>
          </cell>
        </row>
        <row r="667">
          <cell r="A667" t="str">
            <v>F5-OPT-256MMEM</v>
          </cell>
          <cell r="B667" t="str">
            <v>256 Megabyte Memory Upgrades</v>
          </cell>
          <cell r="C667">
            <v>1100</v>
          </cell>
          <cell r="D667">
            <v>880</v>
          </cell>
        </row>
        <row r="668">
          <cell r="A668" t="str">
            <v>F5-PILA-1</v>
          </cell>
          <cell r="B668" t="str">
            <v>Intel Pro single port 10/100 Ethernet NIC</v>
          </cell>
          <cell r="C668">
            <v>89</v>
          </cell>
          <cell r="D668">
            <v>80</v>
          </cell>
        </row>
        <row r="669">
          <cell r="A669" t="str">
            <v>F5-PS48-2U</v>
          </cell>
          <cell r="B669" t="str">
            <v>48 volt DC power supply for 2U chassis</v>
          </cell>
          <cell r="C669">
            <v>1000</v>
          </cell>
          <cell r="D669">
            <v>900</v>
          </cell>
        </row>
        <row r="670">
          <cell r="A670" t="str">
            <v>F5-PS48-4U</v>
          </cell>
          <cell r="B670" t="str">
            <v>48 volt DC power supply for 4U chassis</v>
          </cell>
          <cell r="C670">
            <v>1000</v>
          </cell>
          <cell r="D670">
            <v>900</v>
          </cell>
        </row>
        <row r="671">
          <cell r="A671" t="str">
            <v>F5-SEE-IT</v>
          </cell>
          <cell r="B671" t="str">
            <v>F5 Network SEE-IT Manager starter license. One year Standard level service included.</v>
          </cell>
          <cell r="C671">
            <v>9990</v>
          </cell>
          <cell r="D671">
            <v>7992</v>
          </cell>
        </row>
        <row r="672">
          <cell r="A672" t="str">
            <v>F5-SEE-IT-10PK</v>
          </cell>
          <cell r="B672" t="str">
            <v>F5 Network SEE-IT Manager 10 Pack license. One year Standard level service included.</v>
          </cell>
          <cell r="C672">
            <v>14990</v>
          </cell>
          <cell r="D672">
            <v>11992</v>
          </cell>
        </row>
        <row r="673">
          <cell r="A673" t="str">
            <v>F5-SEE-IT-CORP</v>
          </cell>
          <cell r="B673" t="str">
            <v>F5 Network SEE-IT Manager Corporate license. One year Standard level service included.</v>
          </cell>
          <cell r="C673">
            <v>49990</v>
          </cell>
          <cell r="D673">
            <v>39992</v>
          </cell>
        </row>
        <row r="674">
          <cell r="A674" t="str">
            <v>F5-SSL-200</v>
          </cell>
          <cell r="B674" t="str">
            <v>SSL Accelerator Card 200</v>
          </cell>
          <cell r="C674">
            <v>2490</v>
          </cell>
          <cell r="D674">
            <v>1992</v>
          </cell>
        </row>
        <row r="675">
          <cell r="A675" t="str">
            <v>F5-SSL-600</v>
          </cell>
          <cell r="B675" t="str">
            <v>SSL Accelerator Card 600</v>
          </cell>
          <cell r="C675">
            <v>7500</v>
          </cell>
          <cell r="D675">
            <v>6000</v>
          </cell>
        </row>
        <row r="676">
          <cell r="A676" t="str">
            <v>F5-SV-PM-3DNS-R</v>
          </cell>
          <cell r="B676" t="str">
            <v>F5 Premium Service for 3DNS Redundant controller</v>
          </cell>
          <cell r="C676">
            <v>7500</v>
          </cell>
          <cell r="D676">
            <v>6000</v>
          </cell>
        </row>
        <row r="677">
          <cell r="A677" t="str">
            <v>F5-SV-PM-3DNS-S</v>
          </cell>
          <cell r="B677" t="str">
            <v>F5 Premium Service for 3DNS single controller</v>
          </cell>
          <cell r="C677">
            <v>6000</v>
          </cell>
          <cell r="D677">
            <v>4800</v>
          </cell>
        </row>
        <row r="678">
          <cell r="A678" t="str">
            <v>F5-SV-PM-CC</v>
          </cell>
          <cell r="B678" t="str">
            <v>F5 Premium Service for Cache Controller</v>
          </cell>
          <cell r="C678">
            <v>2250</v>
          </cell>
          <cell r="D678">
            <v>1800</v>
          </cell>
        </row>
        <row r="679">
          <cell r="A679" t="str">
            <v>F5-SV-PM-E20</v>
          </cell>
          <cell r="B679" t="str">
            <v>F5 Premium Service for e-Commerce Controller 200</v>
          </cell>
          <cell r="C679">
            <v>2250</v>
          </cell>
          <cell r="D679">
            <v>1800</v>
          </cell>
        </row>
        <row r="680">
          <cell r="A680" t="str">
            <v>F5-SV-PM-E60</v>
          </cell>
          <cell r="B680" t="str">
            <v>F5 Premium Service for e-Commerce Controller 600</v>
          </cell>
          <cell r="C680">
            <v>2250</v>
          </cell>
          <cell r="D680">
            <v>1800</v>
          </cell>
        </row>
        <row r="681">
          <cell r="A681" t="str">
            <v>F5-SV-PM-EFX</v>
          </cell>
          <cell r="B681" t="str">
            <v>F5 Premium Service for Edge-FX</v>
          </cell>
          <cell r="C681">
            <v>1125</v>
          </cell>
          <cell r="D681">
            <v>900</v>
          </cell>
        </row>
        <row r="682">
          <cell r="A682" t="str">
            <v>F5-SV-PM-EN-R</v>
          </cell>
          <cell r="B682" t="str">
            <v>F5 Premium Service for BIG-IP Enterprise redundant</v>
          </cell>
          <cell r="C682">
            <v>7500</v>
          </cell>
          <cell r="D682">
            <v>6000</v>
          </cell>
        </row>
        <row r="683">
          <cell r="A683" t="str">
            <v>F5-SV-PM-EN-S</v>
          </cell>
          <cell r="B683" t="str">
            <v>F5 Premium Service for BIG-IP Enterprise single</v>
          </cell>
          <cell r="C683">
            <v>6000</v>
          </cell>
          <cell r="D683">
            <v>4800</v>
          </cell>
        </row>
        <row r="684">
          <cell r="A684" t="str">
            <v>F5-SV-PM-FG</v>
          </cell>
          <cell r="B684" t="str">
            <v>F5 Premium Service for BIG-IP Fire Guard</v>
          </cell>
          <cell r="C684">
            <v>2250</v>
          </cell>
          <cell r="D684">
            <v>1800</v>
          </cell>
        </row>
        <row r="685">
          <cell r="A685" t="str">
            <v>F5-SV-PM-GS36</v>
          </cell>
          <cell r="B685" t="str">
            <v>F5 Premium Service for Global-Site 36GB</v>
          </cell>
          <cell r="C685">
            <v>7500</v>
          </cell>
          <cell r="D685">
            <v>6000</v>
          </cell>
        </row>
        <row r="686">
          <cell r="A686" t="str">
            <v>F5-SV-PM-GS72</v>
          </cell>
          <cell r="B686" t="str">
            <v>F5 Premium Service for Global-Site 72GB</v>
          </cell>
          <cell r="C686">
            <v>7500</v>
          </cell>
          <cell r="D686">
            <v>6000</v>
          </cell>
        </row>
        <row r="687">
          <cell r="A687" t="str">
            <v>F5-SV-PM-HA+-R</v>
          </cell>
          <cell r="B687" t="str">
            <v>F5 Premium Service for BIG-IP HA+ redundant</v>
          </cell>
          <cell r="C687">
            <v>6000</v>
          </cell>
          <cell r="D687">
            <v>4800</v>
          </cell>
        </row>
        <row r="688">
          <cell r="A688" t="str">
            <v>F5-SV-PM-HA+-S</v>
          </cell>
          <cell r="B688" t="str">
            <v>F5 Premium Service for BIG-IP HA+ single</v>
          </cell>
          <cell r="C688">
            <v>4500</v>
          </cell>
          <cell r="D688">
            <v>3600</v>
          </cell>
        </row>
        <row r="689">
          <cell r="A689" t="str">
            <v>F5-SV-PM-HA-R</v>
          </cell>
          <cell r="B689" t="str">
            <v>F5 Premium Service for BIG-IP HA redundant</v>
          </cell>
          <cell r="C689">
            <v>4500</v>
          </cell>
          <cell r="D689">
            <v>3600</v>
          </cell>
        </row>
        <row r="690">
          <cell r="A690" t="str">
            <v>F5-SV-PM-HA-S</v>
          </cell>
          <cell r="B690" t="str">
            <v>F5 Premium Service for BIG-IP HA single</v>
          </cell>
          <cell r="C690">
            <v>4050</v>
          </cell>
          <cell r="D690">
            <v>3240</v>
          </cell>
        </row>
        <row r="691">
          <cell r="A691" t="str">
            <v>F5-SV-PM-LB</v>
          </cell>
          <cell r="B691" t="str">
            <v>F5 Premium Service for BIG-IP Load Balancer</v>
          </cell>
          <cell r="C691">
            <v>2250</v>
          </cell>
          <cell r="D691">
            <v>1800</v>
          </cell>
        </row>
        <row r="692">
          <cell r="A692" t="str">
            <v>F5-SV-PM-SEE-1</v>
          </cell>
          <cell r="B692" t="str">
            <v>F5 Premium Service for SEE-IT Starter Pack</v>
          </cell>
          <cell r="C692">
            <v>1500</v>
          </cell>
          <cell r="D692">
            <v>1200</v>
          </cell>
        </row>
        <row r="693">
          <cell r="A693" t="str">
            <v>F5-SV-PM-SEE-10</v>
          </cell>
          <cell r="B693" t="str">
            <v>F5 Premium Service for SEE-IT 10 Pack</v>
          </cell>
          <cell r="C693">
            <v>3000</v>
          </cell>
          <cell r="D693">
            <v>2400</v>
          </cell>
        </row>
        <row r="694">
          <cell r="A694" t="str">
            <v>F5-SV-PM-SEE-CP</v>
          </cell>
          <cell r="B694" t="str">
            <v>F5 Premium Service for SEE-IT Corporate-wide license</v>
          </cell>
          <cell r="C694">
            <v>7500</v>
          </cell>
          <cell r="D694">
            <v>6000</v>
          </cell>
        </row>
        <row r="695">
          <cell r="A695" t="str">
            <v>F5-SV-PR-3DNS-R</v>
          </cell>
          <cell r="B695" t="str">
            <v>F5 Priority Service for 3DNS Redundant controller</v>
          </cell>
          <cell r="C695">
            <v>6500</v>
          </cell>
          <cell r="D695">
            <v>5200</v>
          </cell>
        </row>
        <row r="696">
          <cell r="A696" t="str">
            <v>F5-SV-PR-3DNS-S</v>
          </cell>
          <cell r="B696" t="str">
            <v>F5 Priority Service for 3DNS single controller</v>
          </cell>
          <cell r="C696">
            <v>5200</v>
          </cell>
          <cell r="D696">
            <v>4160</v>
          </cell>
        </row>
        <row r="697">
          <cell r="A697" t="str">
            <v>F5-SV-PR-CC</v>
          </cell>
          <cell r="B697" t="str">
            <v>F5 Priority Service for Cache Controller</v>
          </cell>
          <cell r="C697">
            <v>1950</v>
          </cell>
          <cell r="D697">
            <v>1560</v>
          </cell>
        </row>
        <row r="698">
          <cell r="A698" t="str">
            <v>F5-SV-PR-E20</v>
          </cell>
          <cell r="B698" t="str">
            <v>F5 Priority Service for e-Commerce Controller 200</v>
          </cell>
          <cell r="C698">
            <v>1950</v>
          </cell>
          <cell r="D698">
            <v>1560</v>
          </cell>
        </row>
        <row r="699">
          <cell r="A699" t="str">
            <v>F5-SV-PR-E60</v>
          </cell>
          <cell r="B699" t="str">
            <v>F5 Priority Service for e-Commerce Controller 600</v>
          </cell>
          <cell r="C699">
            <v>1950</v>
          </cell>
          <cell r="D699">
            <v>1560</v>
          </cell>
        </row>
        <row r="700">
          <cell r="A700" t="str">
            <v>F5-SV-PR-EFX</v>
          </cell>
          <cell r="B700" t="str">
            <v>F5 Priority Service for Edge-FX</v>
          </cell>
          <cell r="C700">
            <v>975</v>
          </cell>
          <cell r="D700">
            <v>780</v>
          </cell>
        </row>
        <row r="701">
          <cell r="A701" t="str">
            <v>F5-SV-PR-EN-R</v>
          </cell>
          <cell r="B701" t="str">
            <v>F5 Priority Service for BIG-IP Enterprise redundant</v>
          </cell>
          <cell r="C701">
            <v>6500</v>
          </cell>
          <cell r="D701">
            <v>5200</v>
          </cell>
        </row>
        <row r="702">
          <cell r="A702" t="str">
            <v>F5-SV-PR-EN-S</v>
          </cell>
          <cell r="B702" t="str">
            <v>F5 Priority Service for BIG-IP Enterprise single</v>
          </cell>
          <cell r="C702">
            <v>5200</v>
          </cell>
          <cell r="D702">
            <v>4160</v>
          </cell>
        </row>
        <row r="703">
          <cell r="A703" t="str">
            <v>F5-SV-PR-FG</v>
          </cell>
          <cell r="B703" t="str">
            <v>F5 Priority Service for BIG-IP Fire Guard</v>
          </cell>
          <cell r="C703">
            <v>1950</v>
          </cell>
          <cell r="D703">
            <v>1560</v>
          </cell>
        </row>
        <row r="704">
          <cell r="A704" t="str">
            <v>F5-SV-PR-GS36</v>
          </cell>
          <cell r="B704" t="str">
            <v>F5 Priority Service for Global-Site 36GB</v>
          </cell>
          <cell r="C704">
            <v>6500</v>
          </cell>
          <cell r="D704">
            <v>5200</v>
          </cell>
        </row>
        <row r="705">
          <cell r="A705" t="str">
            <v>F5-SV-PR-GS72</v>
          </cell>
          <cell r="B705" t="str">
            <v>F5 Priority Service for Global-Site 72GB</v>
          </cell>
          <cell r="C705">
            <v>6500</v>
          </cell>
          <cell r="D705">
            <v>5200</v>
          </cell>
        </row>
        <row r="706">
          <cell r="A706" t="str">
            <v>F5-SV-PR-HA+-R</v>
          </cell>
          <cell r="B706" t="str">
            <v>F5 Priority Service for BIG-IP HA+ redundant</v>
          </cell>
          <cell r="C706">
            <v>5200</v>
          </cell>
          <cell r="D706">
            <v>4160</v>
          </cell>
        </row>
        <row r="707">
          <cell r="A707" t="str">
            <v>F5-SV-PR-HA+-S</v>
          </cell>
          <cell r="B707" t="str">
            <v>F5 Priority Service for BIG-IP HA+ single</v>
          </cell>
          <cell r="C707">
            <v>3900</v>
          </cell>
          <cell r="D707">
            <v>3120</v>
          </cell>
        </row>
        <row r="708">
          <cell r="A708" t="str">
            <v>F5-SV-PR-HA-R</v>
          </cell>
          <cell r="B708" t="str">
            <v>F5 Priority Service for BIG-IP HA redundant</v>
          </cell>
          <cell r="C708">
            <v>3900</v>
          </cell>
          <cell r="D708">
            <v>3120</v>
          </cell>
        </row>
        <row r="709">
          <cell r="A709" t="str">
            <v>F5-SV-PR-HA-S</v>
          </cell>
          <cell r="B709" t="str">
            <v>F5 Priority Service for BIG-IP HA single</v>
          </cell>
          <cell r="C709">
            <v>3510</v>
          </cell>
          <cell r="D709">
            <v>2808</v>
          </cell>
        </row>
        <row r="710">
          <cell r="A710" t="str">
            <v>F5-SV-PR-LB</v>
          </cell>
          <cell r="B710" t="str">
            <v>F5 Priority Service for BIG-IP Load Balancer</v>
          </cell>
          <cell r="C710">
            <v>1650</v>
          </cell>
          <cell r="D710">
            <v>1320</v>
          </cell>
        </row>
        <row r="711">
          <cell r="A711" t="str">
            <v>F5-SV-PR-SEE-1</v>
          </cell>
          <cell r="B711" t="str">
            <v>F5 Priority Service for SEE-IT Starter Pack</v>
          </cell>
          <cell r="C711">
            <v>1300</v>
          </cell>
          <cell r="D711">
            <v>1040</v>
          </cell>
        </row>
        <row r="712">
          <cell r="A712" t="str">
            <v>F5-SV-PR-SEE-10</v>
          </cell>
          <cell r="B712" t="str">
            <v>F5 Priority Service for SEE-IT 10 Pack</v>
          </cell>
          <cell r="C712">
            <v>2600</v>
          </cell>
          <cell r="D712">
            <v>2080</v>
          </cell>
        </row>
        <row r="713">
          <cell r="A713" t="str">
            <v>F5-SV-PR-SEE-CP</v>
          </cell>
          <cell r="B713" t="str">
            <v>F5 Priority Service for SEE-IT Corporate-wide license</v>
          </cell>
          <cell r="C713">
            <v>6500</v>
          </cell>
          <cell r="D713">
            <v>5200</v>
          </cell>
        </row>
        <row r="714">
          <cell r="A714" t="str">
            <v>F5-SV-ST-3DNS-R</v>
          </cell>
          <cell r="B714" t="str">
            <v>F5 Standard Service for 3DNS Redundant controller</v>
          </cell>
          <cell r="C714">
            <v>5000</v>
          </cell>
          <cell r="D714">
            <v>4000</v>
          </cell>
        </row>
        <row r="715">
          <cell r="A715" t="str">
            <v>F5-SV-ST-3DNS-S</v>
          </cell>
          <cell r="B715" t="str">
            <v>F5 Standard Service for 3DNS single controller</v>
          </cell>
          <cell r="C715">
            <v>4000</v>
          </cell>
          <cell r="D715">
            <v>3200</v>
          </cell>
        </row>
        <row r="716">
          <cell r="A716" t="str">
            <v>F5-SV-ST-CC</v>
          </cell>
          <cell r="B716" t="str">
            <v>F5 Standard Service for Cache Controller</v>
          </cell>
          <cell r="C716">
            <v>1500</v>
          </cell>
          <cell r="D716">
            <v>1200</v>
          </cell>
        </row>
        <row r="717">
          <cell r="A717" t="str">
            <v>F5-SV-ST-E20</v>
          </cell>
          <cell r="B717" t="str">
            <v>F5 Standard Service for e-Commerce Controller 200</v>
          </cell>
          <cell r="C717">
            <v>1500</v>
          </cell>
          <cell r="D717">
            <v>1200</v>
          </cell>
        </row>
        <row r="718">
          <cell r="A718" t="str">
            <v>F5-SV-ST-E60</v>
          </cell>
          <cell r="B718" t="str">
            <v>F5 Standard Service for e-Commerce Controller 600</v>
          </cell>
          <cell r="C718">
            <v>1500</v>
          </cell>
          <cell r="D718">
            <v>1200</v>
          </cell>
        </row>
        <row r="719">
          <cell r="A719" t="str">
            <v>F5-SV-ST-EFX</v>
          </cell>
          <cell r="B719" t="str">
            <v>F5 Standard Service for Edge-FX</v>
          </cell>
          <cell r="C719">
            <v>750</v>
          </cell>
          <cell r="D719">
            <v>600</v>
          </cell>
        </row>
        <row r="720">
          <cell r="A720" t="str">
            <v>F5-SV-ST-EN-R</v>
          </cell>
          <cell r="B720" t="str">
            <v>F5 Standard Service for BIG-IP Enterprise redundant</v>
          </cell>
          <cell r="C720">
            <v>5000</v>
          </cell>
          <cell r="D720">
            <v>4000</v>
          </cell>
        </row>
        <row r="721">
          <cell r="A721" t="str">
            <v>F5-SV-ST-EN-S</v>
          </cell>
          <cell r="B721" t="str">
            <v>F5 Standard Service for BIG-IP Enterprise single</v>
          </cell>
          <cell r="C721">
            <v>4000</v>
          </cell>
          <cell r="D721">
            <v>3200</v>
          </cell>
        </row>
        <row r="722">
          <cell r="A722" t="str">
            <v>F5-SV-ST-FG</v>
          </cell>
          <cell r="B722" t="str">
            <v>F5 Standard Service for BIG-IP Fire Guard</v>
          </cell>
          <cell r="C722">
            <v>1500</v>
          </cell>
          <cell r="D722">
            <v>1200</v>
          </cell>
        </row>
        <row r="723">
          <cell r="A723" t="str">
            <v>F5-SV-ST-GS36</v>
          </cell>
          <cell r="B723" t="str">
            <v>F5 Standard Service for Global-Site 36GB</v>
          </cell>
          <cell r="C723">
            <v>5000</v>
          </cell>
          <cell r="D723">
            <v>4000</v>
          </cell>
        </row>
        <row r="724">
          <cell r="A724" t="str">
            <v>F5-SV-ST-GS72</v>
          </cell>
          <cell r="B724" t="str">
            <v>F5 Standard Service for Global-Site 72GB</v>
          </cell>
          <cell r="C724">
            <v>5000</v>
          </cell>
          <cell r="D724">
            <v>4000</v>
          </cell>
        </row>
        <row r="725">
          <cell r="A725" t="str">
            <v>F5-SV-ST-HA+-R</v>
          </cell>
          <cell r="B725" t="str">
            <v>F5 Standard Service for BIG-IP HA+ redundant</v>
          </cell>
          <cell r="C725">
            <v>4000</v>
          </cell>
          <cell r="D725">
            <v>3200</v>
          </cell>
        </row>
        <row r="726">
          <cell r="A726" t="str">
            <v>F5-SV-ST-HA+-S</v>
          </cell>
          <cell r="B726" t="str">
            <v>F5 Standard Service for BIG-IP HA+ single</v>
          </cell>
          <cell r="C726">
            <v>3000</v>
          </cell>
          <cell r="D726">
            <v>2400</v>
          </cell>
        </row>
        <row r="727">
          <cell r="A727" t="str">
            <v>F5-SV-ST-HA-R</v>
          </cell>
          <cell r="B727" t="str">
            <v>F5 Standard Service for BIG-IP HA redundant</v>
          </cell>
          <cell r="C727">
            <v>3000</v>
          </cell>
          <cell r="D727">
            <v>2400</v>
          </cell>
        </row>
        <row r="728">
          <cell r="A728" t="str">
            <v>F5-SV-ST-HA-S</v>
          </cell>
          <cell r="B728" t="str">
            <v>F5 Standard Service for BIG-IP HA single</v>
          </cell>
          <cell r="C728">
            <v>2700</v>
          </cell>
          <cell r="D728">
            <v>2160</v>
          </cell>
        </row>
        <row r="729">
          <cell r="A729" t="str">
            <v>F5-SV-ST-LB</v>
          </cell>
          <cell r="B729" t="str">
            <v>F5 Standard Service for BIG-IP Load Balancer</v>
          </cell>
          <cell r="C729">
            <v>1500</v>
          </cell>
          <cell r="D729">
            <v>1200</v>
          </cell>
        </row>
        <row r="730">
          <cell r="A730" t="str">
            <v>F5-SV-ST-SEE-1</v>
          </cell>
          <cell r="B730" t="str">
            <v>F5 Standard Service for SEE-IT Starter Pack</v>
          </cell>
          <cell r="C730">
            <v>1000</v>
          </cell>
          <cell r="D730">
            <v>800</v>
          </cell>
        </row>
        <row r="731">
          <cell r="A731" t="str">
            <v>F5-SV-ST-SEE-10</v>
          </cell>
          <cell r="B731" t="str">
            <v>F5 Standard Service for SEE-IT 10 Pack</v>
          </cell>
          <cell r="C731">
            <v>2000</v>
          </cell>
          <cell r="D731">
            <v>1600</v>
          </cell>
        </row>
        <row r="732">
          <cell r="A732" t="str">
            <v>F5-SV-ST-SEE-CP</v>
          </cell>
          <cell r="B732" t="str">
            <v>F5 Standard Service for SEE-IT Corporate-wide license</v>
          </cell>
          <cell r="C732">
            <v>5000</v>
          </cell>
          <cell r="D732">
            <v>4000</v>
          </cell>
        </row>
        <row r="733">
          <cell r="A733" t="str">
            <v>F5-TR-3DNS-IL</v>
          </cell>
          <cell r="B733" t="str">
            <v>3-DNS Introduction 2-Days</v>
          </cell>
          <cell r="C733">
            <v>1995</v>
          </cell>
          <cell r="D733">
            <v>1895</v>
          </cell>
        </row>
        <row r="734">
          <cell r="A734" t="str">
            <v>F5-TR-3DNS-OS</v>
          </cell>
          <cell r="B734" t="str">
            <v>3-DNS Introduction 2-Days (On-Site)</v>
          </cell>
          <cell r="C734">
            <v>25000</v>
          </cell>
          <cell r="D734">
            <v>23750</v>
          </cell>
        </row>
        <row r="735">
          <cell r="A735" t="str">
            <v>F5-TR-CMBO1-IL</v>
          </cell>
          <cell r="B735" t="str">
            <v>Combo Pack 1- Itroduction to BIG-IP &amp; Introduction to 3-DNS, 4- Days</v>
          </cell>
          <cell r="C735">
            <v>3595</v>
          </cell>
          <cell r="D735">
            <v>3415</v>
          </cell>
        </row>
        <row r="736">
          <cell r="A736" t="str">
            <v>F5-TR-CMBO1-OS</v>
          </cell>
          <cell r="B736" t="str">
            <v>Combo Pack 1- Itroduction to BIG-IP &amp; Introduction to 3-DNS, 4- Days (ON-Site)</v>
          </cell>
          <cell r="C736">
            <v>40000</v>
          </cell>
          <cell r="D736">
            <v>38000</v>
          </cell>
        </row>
        <row r="737">
          <cell r="A737" t="str">
            <v>F5-TR-CMBO2-IL</v>
          </cell>
          <cell r="B737" t="str">
            <v>Combo Pack 1- Itroduction to BIG-IP &amp; Advanced BIG-IP, 5-Days</v>
          </cell>
          <cell r="C737">
            <v>3995</v>
          </cell>
          <cell r="D737">
            <v>3795</v>
          </cell>
        </row>
        <row r="738">
          <cell r="A738" t="str">
            <v>F5-TR-CMBO2-OS</v>
          </cell>
          <cell r="B738" t="str">
            <v>Combo Pack 1- Itroduction to BIG-IP &amp; Advanced BIG-IP, 5-Days (On-Site)</v>
          </cell>
          <cell r="C738">
            <v>50000</v>
          </cell>
          <cell r="D738">
            <v>47500</v>
          </cell>
        </row>
        <row r="739">
          <cell r="A739" t="str">
            <v>F5-TR-INSLAB-IL</v>
          </cell>
          <cell r="B739" t="str">
            <v>BIG-IP Installation Techniques and Lab 5-Day</v>
          </cell>
          <cell r="C739">
            <v>4995</v>
          </cell>
          <cell r="D739">
            <v>4745</v>
          </cell>
        </row>
        <row r="740">
          <cell r="A740" t="str">
            <v>F5-TR-IP-ADV-IL</v>
          </cell>
          <cell r="B740" t="str">
            <v>BIG-IP Advanced training 3 DAY</v>
          </cell>
          <cell r="C740">
            <v>2495</v>
          </cell>
          <cell r="D740">
            <v>2370</v>
          </cell>
        </row>
        <row r="741">
          <cell r="A741" t="str">
            <v>F5-TR-IP-ADV-OS</v>
          </cell>
          <cell r="B741" t="str">
            <v>BIG-IP Advanced training 3 DAY (On-Site)</v>
          </cell>
          <cell r="C741">
            <v>30000</v>
          </cell>
          <cell r="D741">
            <v>28500</v>
          </cell>
        </row>
        <row r="742">
          <cell r="A742" t="str">
            <v>F5-TR-IP-INT-IL</v>
          </cell>
          <cell r="B742" t="str">
            <v>BIG-IP Introduction training 2 DAY</v>
          </cell>
          <cell r="C742">
            <v>1995</v>
          </cell>
          <cell r="D742">
            <v>1895</v>
          </cell>
        </row>
        <row r="743">
          <cell r="A743" t="str">
            <v>F5-TR-IP-INT-OS</v>
          </cell>
          <cell r="B743" t="str">
            <v>BIG-IP Introduction training 2 DAY (On-Site)</v>
          </cell>
          <cell r="C743">
            <v>25000</v>
          </cell>
          <cell r="D743">
            <v>23750</v>
          </cell>
        </row>
        <row r="744">
          <cell r="A744" t="str">
            <v>F5-UP-PM-3DNS-R</v>
          </cell>
          <cell r="B744" t="str">
            <v>F5 Upgrade to Premium Service (Time of Purchase) for 3DNS Redundant controller</v>
          </cell>
          <cell r="C744">
            <v>1125</v>
          </cell>
          <cell r="D744">
            <v>900</v>
          </cell>
        </row>
        <row r="745">
          <cell r="A745" t="str">
            <v>F5-UP-PM-3DNS-S</v>
          </cell>
          <cell r="B745" t="str">
            <v>F5 Upgrade to Premium Service (Time of Purchase) for 3DNS single controller</v>
          </cell>
          <cell r="C745">
            <v>1125</v>
          </cell>
          <cell r="D745">
            <v>900</v>
          </cell>
        </row>
        <row r="746">
          <cell r="A746" t="str">
            <v>F5-UP-PM-EN-R</v>
          </cell>
          <cell r="B746" t="str">
            <v>F5 Upgrade to Premium Service (Time of Purchase) for BIG-IP Enterprise redundant</v>
          </cell>
          <cell r="C746">
            <v>3750</v>
          </cell>
          <cell r="D746">
            <v>3000</v>
          </cell>
        </row>
        <row r="747">
          <cell r="A747" t="str">
            <v>F5-UP-PM-EN-S</v>
          </cell>
          <cell r="B747" t="str">
            <v>F5 Upgrade to Premium Service (Time of Purchase) for BIG-IP Enterprise single</v>
          </cell>
          <cell r="C747">
            <v>3000</v>
          </cell>
          <cell r="D747">
            <v>2400</v>
          </cell>
        </row>
        <row r="748">
          <cell r="A748" t="str">
            <v>F5-UP-PM-GS36</v>
          </cell>
          <cell r="B748" t="str">
            <v>F5 Upgrade to Premium Service (Time of Purchase) for Global-Site 36GB</v>
          </cell>
          <cell r="C748">
            <v>1125</v>
          </cell>
          <cell r="D748">
            <v>900</v>
          </cell>
        </row>
        <row r="749">
          <cell r="A749" t="str">
            <v>F5-UP-PM-GS72</v>
          </cell>
          <cell r="B749" t="str">
            <v>F5 Upgrade to Premium Service (Time of Purchase) for Global-Site 72GB</v>
          </cell>
          <cell r="C749">
            <v>3750</v>
          </cell>
          <cell r="D749">
            <v>3000</v>
          </cell>
        </row>
        <row r="750">
          <cell r="A750" t="str">
            <v>F5-UP-PM-HA+-R</v>
          </cell>
          <cell r="B750" t="str">
            <v>F5 Upgrade to Premium Service (Time of Purchase) for BIG-IP HA+ redundant</v>
          </cell>
          <cell r="C750">
            <v>1125</v>
          </cell>
          <cell r="D750">
            <v>900</v>
          </cell>
        </row>
        <row r="751">
          <cell r="A751" t="str">
            <v>F5-UP-PM-HA+-S</v>
          </cell>
          <cell r="B751" t="str">
            <v>F5 Upgrade to Premium Service (Time of Purchase) for BIG-IP HA+ single</v>
          </cell>
          <cell r="C751">
            <v>562.5</v>
          </cell>
          <cell r="D751">
            <v>450</v>
          </cell>
        </row>
        <row r="752">
          <cell r="A752" t="str">
            <v>F5-UP-PM-HA-R</v>
          </cell>
          <cell r="B752" t="str">
            <v>F5 Upgrade to Premium Service (Time of Purchase) for BIG-IP HA redundant</v>
          </cell>
          <cell r="C752">
            <v>3750</v>
          </cell>
          <cell r="D752">
            <v>3000</v>
          </cell>
        </row>
        <row r="753">
          <cell r="A753" t="str">
            <v>F5-UP-PM-HA-S</v>
          </cell>
          <cell r="B753" t="str">
            <v>F5 Upgrade to Premium Service (Time of Purchase) for BIG-IP HA single</v>
          </cell>
          <cell r="C753">
            <v>3000</v>
          </cell>
          <cell r="D753">
            <v>2400</v>
          </cell>
        </row>
        <row r="754">
          <cell r="A754" t="str">
            <v>F5-UP-PM-SEE-1</v>
          </cell>
          <cell r="B754" t="str">
            <v>F5 Upgrade to Premium Service (Time of Purchase) for SEE-IT Starter Pack</v>
          </cell>
          <cell r="C754">
            <v>2025</v>
          </cell>
          <cell r="D754">
            <v>1620</v>
          </cell>
        </row>
        <row r="755">
          <cell r="A755" t="str">
            <v>F5-UP-PM-SEE-10</v>
          </cell>
          <cell r="B755" t="str">
            <v>F5 Upgrade to Premium Service (Time of Purchase) for SEE-IT 10 Pack</v>
          </cell>
          <cell r="C755">
            <v>1125</v>
          </cell>
          <cell r="D755">
            <v>900</v>
          </cell>
        </row>
        <row r="756">
          <cell r="A756" t="str">
            <v>F5-UP-PM-SEE-CP</v>
          </cell>
          <cell r="B756" t="str">
            <v>F5 Upgrade to Premium Service (Time of Purchase) for SEE-IT Corporate-wide license</v>
          </cell>
          <cell r="C756">
            <v>750</v>
          </cell>
          <cell r="D756">
            <v>600</v>
          </cell>
        </row>
        <row r="757">
          <cell r="A757" t="str">
            <v>F5-UP-PR-3DNS-R</v>
          </cell>
          <cell r="B757" t="str">
            <v>F5 Upgrade to Priority Service (Time of Purchase) for 3DNS Redundant controller</v>
          </cell>
          <cell r="C757">
            <v>1950</v>
          </cell>
          <cell r="D757">
            <v>1560</v>
          </cell>
        </row>
        <row r="758">
          <cell r="A758" t="str">
            <v>F5-UP-PR-3DNS-S</v>
          </cell>
          <cell r="B758" t="str">
            <v>F5 Upgrade to Priority Service (Time of Purchase) for 3DNS single controller</v>
          </cell>
          <cell r="C758">
            <v>1560</v>
          </cell>
          <cell r="D758">
            <v>1248</v>
          </cell>
        </row>
        <row r="759">
          <cell r="A759" t="str">
            <v>F5-UP-PR-EN-R</v>
          </cell>
          <cell r="B759" t="str">
            <v>F5 Upgrade to Priority Service (Time of Purchase) for BIG-IP Enterprise redundant</v>
          </cell>
          <cell r="C759">
            <v>1560</v>
          </cell>
          <cell r="D759">
            <v>1248</v>
          </cell>
        </row>
        <row r="760">
          <cell r="A760" t="str">
            <v>F5-UP-PR-EN-S</v>
          </cell>
          <cell r="B760" t="str">
            <v>F5 Upgrade to Priority Service (Time of Purchase) for BIG-IP Enterprise single</v>
          </cell>
          <cell r="C760">
            <v>585</v>
          </cell>
          <cell r="D760">
            <v>468</v>
          </cell>
        </row>
        <row r="761">
          <cell r="A761" t="str">
            <v>F5-UP-PR-GS36</v>
          </cell>
          <cell r="B761" t="str">
            <v>F5 Upgrade to Priority Service (Time of Purchase) for Global-Site 36GB</v>
          </cell>
          <cell r="C761">
            <v>495</v>
          </cell>
          <cell r="D761">
            <v>396</v>
          </cell>
        </row>
        <row r="762">
          <cell r="A762" t="str">
            <v>F5-UP-PR-GS72</v>
          </cell>
          <cell r="B762" t="str">
            <v>F5 Upgrade to Priority Service (Time of Purchase) for Global-Site 72GB</v>
          </cell>
          <cell r="C762">
            <v>390</v>
          </cell>
          <cell r="D762">
            <v>312</v>
          </cell>
        </row>
        <row r="763">
          <cell r="A763" t="str">
            <v>F5-UP-PR-HA+-R</v>
          </cell>
          <cell r="B763" t="str">
            <v>F5 Upgrade to Priority Service (Time of Purchase) for BIG-IP HA+ redundant</v>
          </cell>
          <cell r="C763">
            <v>1560</v>
          </cell>
          <cell r="D763">
            <v>1248</v>
          </cell>
        </row>
        <row r="764">
          <cell r="A764" t="str">
            <v>F5-UP-PR-HA+-S</v>
          </cell>
          <cell r="B764" t="str">
            <v>F5 Upgrade to Priority Service (Time of Purchase) for BIG-IP HA+ single</v>
          </cell>
          <cell r="C764">
            <v>1170</v>
          </cell>
          <cell r="D764">
            <v>936</v>
          </cell>
        </row>
        <row r="765">
          <cell r="A765" t="str">
            <v>F5-UP-PR-HA-R</v>
          </cell>
          <cell r="B765" t="str">
            <v>F5 Upgrade to Priority Service (Time of Purchase) for BIG-IP HA redundant</v>
          </cell>
          <cell r="C765">
            <v>1170</v>
          </cell>
          <cell r="D765">
            <v>936</v>
          </cell>
        </row>
        <row r="766">
          <cell r="A766" t="str">
            <v>F5-UP-PR-HA-S</v>
          </cell>
          <cell r="B766" t="str">
            <v>F5 Upgrade to Priority Service (Time of Purchase) for BIG-IP HA single</v>
          </cell>
          <cell r="C766">
            <v>1053</v>
          </cell>
          <cell r="D766">
            <v>842</v>
          </cell>
        </row>
        <row r="767">
          <cell r="A767" t="str">
            <v>F5-UP-PR-SEE-1</v>
          </cell>
          <cell r="B767" t="str">
            <v>F5 Upgrade to Priority Service (Time of Purchase) for SEE-IT Starter Pack</v>
          </cell>
          <cell r="C767">
            <v>450</v>
          </cell>
          <cell r="D767">
            <v>360</v>
          </cell>
        </row>
        <row r="768">
          <cell r="A768" t="str">
            <v>F5-UP-PR-SEE-10</v>
          </cell>
          <cell r="B768" t="str">
            <v>F5 Upgrade to Priority Service (Time of Purchase) for SEE-IT 10 Pack</v>
          </cell>
          <cell r="C768">
            <v>450</v>
          </cell>
          <cell r="D768">
            <v>360</v>
          </cell>
        </row>
        <row r="769">
          <cell r="A769" t="str">
            <v>F5-UP-PR-SEE-CP</v>
          </cell>
          <cell r="B769" t="str">
            <v>F5 Upgrade to Priority Service (Time of Purchase) for SEE-IT Corporate-wide license</v>
          </cell>
          <cell r="C769">
            <v>450</v>
          </cell>
          <cell r="D769">
            <v>360</v>
          </cell>
        </row>
        <row r="771">
          <cell r="A771" t="str">
            <v>SISTEMA TARJETAS DE RED</v>
          </cell>
        </row>
        <row r="772">
          <cell r="A772" t="str">
            <v>IF1101FRU</v>
          </cell>
          <cell r="B772" t="str">
            <v>Single Port 10/100 Ethernet PCI Interface Card (IP440 models IP1007/4/5)</v>
          </cell>
          <cell r="C772">
            <v>350</v>
          </cell>
          <cell r="D772">
            <v>263</v>
          </cell>
        </row>
        <row r="773">
          <cell r="A773" t="str">
            <v>IF1104</v>
          </cell>
          <cell r="B773" t="str">
            <v>Four Port 10/100 Ethernet PCI Interface Card</v>
          </cell>
          <cell r="C773">
            <v>1400</v>
          </cell>
          <cell r="D773">
            <v>1050</v>
          </cell>
        </row>
        <row r="774">
          <cell r="A774" t="str">
            <v>IF1104FRU</v>
          </cell>
          <cell r="B774" t="str">
            <v>Four Port 10/100 Ethernet PCI Interface Card (IP440 models IP1007/4/5)</v>
          </cell>
          <cell r="C774">
            <v>1400</v>
          </cell>
          <cell r="D774">
            <v>1050</v>
          </cell>
        </row>
        <row r="775">
          <cell r="A775" t="str">
            <v>IF1105</v>
          </cell>
          <cell r="B775" t="str">
            <v>Single Port T1 CSU/DSU PCI Interface Card (cable not included)</v>
          </cell>
          <cell r="C775">
            <v>1800</v>
          </cell>
          <cell r="D775">
            <v>1350</v>
          </cell>
        </row>
        <row r="776">
          <cell r="A776" t="str">
            <v>IF1105FRU</v>
          </cell>
          <cell r="B776" t="str">
            <v>Single Port T1 CSU/DSU PCI Card (IP440 models IP1007/4/5)</v>
          </cell>
          <cell r="C776">
            <v>1800</v>
          </cell>
          <cell r="D776">
            <v>1350</v>
          </cell>
        </row>
        <row r="777">
          <cell r="A777" t="str">
            <v>IF1106</v>
          </cell>
          <cell r="B777" t="str">
            <v>Single Port HSSI PCI Interface card (Requires CB0303 Cable)</v>
          </cell>
          <cell r="C777">
            <v>6000</v>
          </cell>
          <cell r="D777">
            <v>4500</v>
          </cell>
        </row>
        <row r="778">
          <cell r="A778" t="str">
            <v>IF1106FRU</v>
          </cell>
          <cell r="B778" t="str">
            <v>Single Port HSSI PCI Card (IP440 models IP1007/4/5)</v>
          </cell>
          <cell r="C778">
            <v>6000</v>
          </cell>
          <cell r="D778">
            <v>4500</v>
          </cell>
        </row>
        <row r="779">
          <cell r="A779" t="str">
            <v>IF2001</v>
          </cell>
          <cell r="B779" t="str">
            <v>FDDI PCI Interface Card (DAS)</v>
          </cell>
          <cell r="C779">
            <v>1900</v>
          </cell>
          <cell r="D779">
            <v>1425</v>
          </cell>
        </row>
        <row r="780">
          <cell r="A780" t="str">
            <v>IF2001FRU</v>
          </cell>
          <cell r="B780" t="str">
            <v>FDDI PCI Interface Card (IP440 models IP1007/4/5)</v>
          </cell>
          <cell r="C780">
            <v>1900</v>
          </cell>
          <cell r="D780">
            <v>1425</v>
          </cell>
        </row>
        <row r="781">
          <cell r="A781" t="str">
            <v>IF3019</v>
          </cell>
          <cell r="B781" t="str">
            <v>Single Port Serial PCI Interface-V.35 (Requires CB0301 Cable)</v>
          </cell>
          <cell r="C781">
            <v>995</v>
          </cell>
          <cell r="D781">
            <v>746</v>
          </cell>
        </row>
        <row r="782">
          <cell r="A782" t="str">
            <v>IF3019FRU</v>
          </cell>
          <cell r="B782" t="str">
            <v>Single Port Seriel PCI Card V.35 (IP440 models IP1007/4/5)</v>
          </cell>
          <cell r="C782">
            <v>995</v>
          </cell>
          <cell r="D782">
            <v>746</v>
          </cell>
        </row>
        <row r="783">
          <cell r="A783" t="str">
            <v>IF3020</v>
          </cell>
          <cell r="B783" t="str">
            <v>Single Port Serial PCI Interface-X.21 (Requires CB0302 Cable)</v>
          </cell>
          <cell r="C783">
            <v>995</v>
          </cell>
          <cell r="D783">
            <v>746</v>
          </cell>
        </row>
        <row r="784">
          <cell r="A784" t="str">
            <v>IF3020FRU</v>
          </cell>
          <cell r="B784" t="str">
            <v>Single Port Seriel PCI Card X.21 (IP440 models IP1007/4/5)</v>
          </cell>
          <cell r="C784">
            <v>995</v>
          </cell>
          <cell r="D784">
            <v>746</v>
          </cell>
        </row>
        <row r="785">
          <cell r="A785" t="str">
            <v>IF3021</v>
          </cell>
          <cell r="B785" t="str">
            <v>Two Port Serial PCI Interface Card - V.35 (free w/purchase of RL2101, 2201, 2301, 2401)</v>
          </cell>
          <cell r="C785">
            <v>1500</v>
          </cell>
          <cell r="D785">
            <v>1125</v>
          </cell>
        </row>
        <row r="786">
          <cell r="A786" t="str">
            <v>IF3021FRU</v>
          </cell>
          <cell r="B786" t="str">
            <v>Dual Port Seriel PCI Card V.53 (IP440 models IP1007/4/5)</v>
          </cell>
          <cell r="C786">
            <v>1500</v>
          </cell>
          <cell r="D786">
            <v>1125</v>
          </cell>
        </row>
        <row r="787">
          <cell r="A787" t="str">
            <v>IF3022</v>
          </cell>
          <cell r="B787" t="str">
            <v>Two Port Serial PCI Interface Card - X.21</v>
          </cell>
          <cell r="C787">
            <v>1500</v>
          </cell>
          <cell r="D787">
            <v>1125</v>
          </cell>
        </row>
        <row r="788">
          <cell r="A788" t="str">
            <v>IF3022FRU</v>
          </cell>
          <cell r="B788" t="str">
            <v>Dual Port Seriel PCI Card V.53 (IP440 models IP1007/4/5)</v>
          </cell>
          <cell r="C788">
            <v>1500</v>
          </cell>
          <cell r="D788">
            <v>1125</v>
          </cell>
        </row>
        <row r="789">
          <cell r="A789" t="str">
            <v>IF3023</v>
          </cell>
          <cell r="B789" t="str">
            <v>Luna VPN Accelerator PMC/CPCI Interface Card (IP440)</v>
          </cell>
          <cell r="C789">
            <v>2995</v>
          </cell>
          <cell r="D789">
            <v>2246</v>
          </cell>
        </row>
        <row r="790">
          <cell r="A790" t="str">
            <v>IF3023FRU</v>
          </cell>
          <cell r="B790" t="str">
            <v>FRU,PCI,LUNA VPN Enc NIC (IP440 Only)</v>
          </cell>
          <cell r="C790">
            <v>2995</v>
          </cell>
          <cell r="D790">
            <v>2246</v>
          </cell>
        </row>
        <row r="791">
          <cell r="A791" t="str">
            <v>IF4001FRU</v>
          </cell>
          <cell r="B791" t="str">
            <v>cPCI, four port 10/100 ethernet Card (IP600 Series FRU)</v>
          </cell>
          <cell r="C791">
            <v>3000</v>
          </cell>
          <cell r="D791">
            <v>2250</v>
          </cell>
        </row>
        <row r="792">
          <cell r="A792" t="str">
            <v>IF4002</v>
          </cell>
          <cell r="B792" t="str">
            <v>Single Port Serial CPCI Interface Card: V.35 requires order of V.35 serial cable</v>
          </cell>
          <cell r="C792">
            <v>2100</v>
          </cell>
          <cell r="D792">
            <v>1575</v>
          </cell>
        </row>
        <row r="793">
          <cell r="A793" t="str">
            <v>IF4002FRU</v>
          </cell>
          <cell r="B793" t="str">
            <v>Single Port Serial CPCI, V.35 (IP600 Series FRU)</v>
          </cell>
          <cell r="C793">
            <v>2100</v>
          </cell>
          <cell r="D793">
            <v>1575</v>
          </cell>
        </row>
        <row r="794">
          <cell r="A794" t="str">
            <v>IF4003</v>
          </cell>
          <cell r="B794" t="str">
            <v>Single Port Serial CPCI Interface Card: X.21 (Requires CB0302 Cable)</v>
          </cell>
          <cell r="C794">
            <v>2100</v>
          </cell>
          <cell r="D794">
            <v>1575</v>
          </cell>
        </row>
        <row r="795">
          <cell r="A795" t="str">
            <v>IF4003FRU</v>
          </cell>
          <cell r="B795" t="str">
            <v>Single Port Serial CPCI, X,21 (IP600 Series FRU)</v>
          </cell>
          <cell r="C795">
            <v>2100</v>
          </cell>
          <cell r="D795">
            <v>1575</v>
          </cell>
        </row>
        <row r="796">
          <cell r="A796" t="str">
            <v>IF4004</v>
          </cell>
          <cell r="B796" t="str">
            <v>Single Port T1 CSU/DSU CPCI Interface Card. Requires order of T1 serial cable</v>
          </cell>
          <cell r="C796">
            <v>3400</v>
          </cell>
          <cell r="D796">
            <v>2550</v>
          </cell>
        </row>
        <row r="797">
          <cell r="A797" t="str">
            <v>IF4004FRU</v>
          </cell>
          <cell r="B797" t="str">
            <v>cPCI, Single Port CSU/DSU Card w/out cable (IP600 Series FRU)</v>
          </cell>
          <cell r="C797">
            <v>3400</v>
          </cell>
          <cell r="D797">
            <v>2550</v>
          </cell>
        </row>
        <row r="798">
          <cell r="A798" t="str">
            <v>IF4005</v>
          </cell>
          <cell r="B798" t="str">
            <v>Single Port HSSI PCI Interface card. Requires order of HSSI cable</v>
          </cell>
          <cell r="C798">
            <v>6000</v>
          </cell>
          <cell r="D798">
            <v>4500</v>
          </cell>
        </row>
        <row r="799">
          <cell r="A799" t="str">
            <v>IF4005FRU</v>
          </cell>
          <cell r="B799" t="str">
            <v>Single Port Serial cPCI Card HSSI (IP600 Series FRU)</v>
          </cell>
          <cell r="C799">
            <v>6000</v>
          </cell>
          <cell r="D799">
            <v>4500</v>
          </cell>
        </row>
        <row r="800">
          <cell r="A800" t="str">
            <v>IF4006FRU</v>
          </cell>
          <cell r="B800" t="str">
            <v>FRU, IP650 Token Ring Board (no cables)</v>
          </cell>
          <cell r="C800">
            <v>1900</v>
          </cell>
          <cell r="D800">
            <v>1425</v>
          </cell>
        </row>
        <row r="801">
          <cell r="A801" t="str">
            <v>IF4007</v>
          </cell>
          <cell r="B801" t="str">
            <v>Dual Port V.35 CPCI Interface Card</v>
          </cell>
          <cell r="C801">
            <v>2300</v>
          </cell>
          <cell r="D801">
            <v>1725</v>
          </cell>
        </row>
        <row r="802">
          <cell r="A802" t="str">
            <v>IF4007FRU</v>
          </cell>
          <cell r="B802" t="str">
            <v>FRU, IP650 Dual Port V.35 Interface Card</v>
          </cell>
          <cell r="C802">
            <v>2300</v>
          </cell>
          <cell r="D802">
            <v>1725</v>
          </cell>
        </row>
        <row r="803">
          <cell r="A803" t="str">
            <v>IF4008</v>
          </cell>
          <cell r="B803" t="str">
            <v>Dual Port X.21 CPCI Interface Card</v>
          </cell>
          <cell r="C803">
            <v>2300</v>
          </cell>
          <cell r="D803">
            <v>1725</v>
          </cell>
        </row>
        <row r="804">
          <cell r="A804" t="str">
            <v>IF4008FRU</v>
          </cell>
          <cell r="B804" t="str">
            <v>FRU, IP650 Dual Port X.21 Interface Card</v>
          </cell>
          <cell r="C804">
            <v>2300</v>
          </cell>
          <cell r="D804">
            <v>1725</v>
          </cell>
        </row>
        <row r="805">
          <cell r="A805" t="str">
            <v>IF4009</v>
          </cell>
          <cell r="B805" t="str">
            <v>ATM-MMF Interface Card for Nokia IP650</v>
          </cell>
          <cell r="C805">
            <v>4000</v>
          </cell>
          <cell r="D805">
            <v>3000</v>
          </cell>
        </row>
        <row r="806">
          <cell r="A806" t="str">
            <v>IF4009FRU</v>
          </cell>
          <cell r="B806" t="str">
            <v>FRU, IP650 ATM-MMF Interface Card</v>
          </cell>
          <cell r="C806">
            <v>4000</v>
          </cell>
          <cell r="D806">
            <v>3000</v>
          </cell>
        </row>
        <row r="807">
          <cell r="A807" t="str">
            <v>IF4011</v>
          </cell>
          <cell r="B807" t="str">
            <v>Luna VPN Accelerator PMC/CPCI Interface Card</v>
          </cell>
          <cell r="C807">
            <v>2995</v>
          </cell>
          <cell r="D807">
            <v>2246</v>
          </cell>
        </row>
        <row r="808">
          <cell r="A808" t="str">
            <v>IF4011FRU</v>
          </cell>
          <cell r="B808" t="str">
            <v>FRU, IP650 LUNA VPN Enc NIC</v>
          </cell>
          <cell r="C808">
            <v>2995</v>
          </cell>
          <cell r="D808">
            <v>2246</v>
          </cell>
        </row>
        <row r="809">
          <cell r="A809" t="str">
            <v>IF4012</v>
          </cell>
          <cell r="B809" t="str">
            <v>cPCI, 1-port E1 CSU/DSU Card (order cable) (IP600)</v>
          </cell>
          <cell r="C809">
            <v>1600</v>
          </cell>
          <cell r="D809">
            <v>1200</v>
          </cell>
        </row>
        <row r="810">
          <cell r="A810" t="str">
            <v>IF4012FRU</v>
          </cell>
          <cell r="B810" t="str">
            <v>CPCI, Single Port E1 Card (IP650)</v>
          </cell>
          <cell r="C810">
            <v>1600</v>
          </cell>
          <cell r="D810">
            <v>1200</v>
          </cell>
        </row>
        <row r="811">
          <cell r="A811" t="str">
            <v>IF4013</v>
          </cell>
          <cell r="B811" t="str">
            <v>ISDN, BRI 1-port S/T, cPCI Interface Card (order cable) (IP600)</v>
          </cell>
          <cell r="C811">
            <v>650</v>
          </cell>
          <cell r="D811">
            <v>488</v>
          </cell>
        </row>
        <row r="812">
          <cell r="A812" t="str">
            <v>IF4013FRU</v>
          </cell>
          <cell r="B812" t="str">
            <v>ISDN, BRI Single Port S/T cPCI Card (IP600 Series FRU)</v>
          </cell>
          <cell r="C812">
            <v>650</v>
          </cell>
          <cell r="D812">
            <v>488</v>
          </cell>
        </row>
        <row r="813">
          <cell r="A813" t="str">
            <v>IF4015</v>
          </cell>
          <cell r="B813" t="str">
            <v>4 Port 10/100 Ethernet cPCI Interface Card (IP600)</v>
          </cell>
          <cell r="C813">
            <v>3000</v>
          </cell>
          <cell r="D813">
            <v>2250</v>
          </cell>
        </row>
        <row r="814">
          <cell r="A814" t="str">
            <v>IF4015FRU</v>
          </cell>
          <cell r="B814" t="str">
            <v>cPCI, Four Port 10/100 Ethernet Card (IP600 Series FRU)</v>
          </cell>
          <cell r="C814">
            <v>3000</v>
          </cell>
          <cell r="D814">
            <v>2250</v>
          </cell>
        </row>
        <row r="815">
          <cell r="A815" t="str">
            <v>IF4100</v>
          </cell>
          <cell r="B815" t="str">
            <v>1 port T1 card with CSU/DSU. Add CB0306 cable</v>
          </cell>
          <cell r="C815">
            <v>1600</v>
          </cell>
          <cell r="D815">
            <v>1200</v>
          </cell>
        </row>
        <row r="816">
          <cell r="A816" t="str">
            <v>IF4101</v>
          </cell>
          <cell r="B816" t="str">
            <v>1 port Serial Card, X.21  Add CB0302 cable.</v>
          </cell>
          <cell r="C816">
            <v>995</v>
          </cell>
          <cell r="D816">
            <v>746</v>
          </cell>
        </row>
        <row r="817">
          <cell r="A817" t="str">
            <v>IF4102</v>
          </cell>
          <cell r="B817" t="str">
            <v>1 port Serial Card, V.35  Add CB0301 cable</v>
          </cell>
          <cell r="C817">
            <v>995</v>
          </cell>
          <cell r="D817">
            <v>746</v>
          </cell>
        </row>
        <row r="818">
          <cell r="A818" t="str">
            <v>IF4105</v>
          </cell>
          <cell r="B818" t="str">
            <v>cPCI 1-port E-1 CSU/DSU Card (Cable not included) (IP300)</v>
          </cell>
          <cell r="C818">
            <v>1600</v>
          </cell>
          <cell r="D818">
            <v>1200</v>
          </cell>
        </row>
        <row r="819">
          <cell r="A819" t="str">
            <v>IF4106</v>
          </cell>
          <cell r="B819" t="str">
            <v>ISDN, BRI 1-port S/T, cPCI Interface Card (order cable) (IP300)</v>
          </cell>
          <cell r="C819">
            <v>650</v>
          </cell>
          <cell r="D819">
            <v>488</v>
          </cell>
        </row>
        <row r="820">
          <cell r="A820" t="str">
            <v>IF4107</v>
          </cell>
          <cell r="B820" t="str">
            <v>CPCI, Luna Accelerator card (for BB2350, BB2351, BB2352)</v>
          </cell>
          <cell r="C820">
            <v>2995</v>
          </cell>
          <cell r="D820">
            <v>2246</v>
          </cell>
        </row>
        <row r="821">
          <cell r="A821" t="str">
            <v>IF4108</v>
          </cell>
          <cell r="B821" t="str">
            <v>Dual Port Ethernet cPCI Interface (IP330)</v>
          </cell>
          <cell r="C821">
            <v>1300</v>
          </cell>
          <cell r="D821">
            <v>975</v>
          </cell>
        </row>
        <row r="822">
          <cell r="A822" t="str">
            <v>IF5502</v>
          </cell>
          <cell r="B822" t="str">
            <v>ATM 155 Mbps PCI Interface Card - MMF</v>
          </cell>
          <cell r="C822">
            <v>1100</v>
          </cell>
          <cell r="D822">
            <v>825</v>
          </cell>
        </row>
        <row r="823">
          <cell r="A823" t="str">
            <v>IF5502FRU</v>
          </cell>
          <cell r="B823" t="str">
            <v>ATM 155 Mbps PCI Card-MMF (IP440 models IP1007/4/5)</v>
          </cell>
          <cell r="C823">
            <v>1100</v>
          </cell>
          <cell r="D823">
            <v>825</v>
          </cell>
        </row>
        <row r="825">
          <cell r="A825" t="str">
            <v>SISTEMA IP SERIES</v>
          </cell>
        </row>
        <row r="826">
          <cell r="A826" t="str">
            <v>IM1256</v>
          </cell>
          <cell r="B826" t="str">
            <v>256MB DIMM Upgrade Kit for IP400 series (replaces factory installed 64MB DIMM)</v>
          </cell>
          <cell r="C826">
            <v>550</v>
          </cell>
          <cell r="D826">
            <v>413</v>
          </cell>
        </row>
        <row r="827">
          <cell r="A827" t="str">
            <v>IM1256FRU</v>
          </cell>
          <cell r="B827" t="str">
            <v>256MB DIMM upgrade kit for IP440</v>
          </cell>
          <cell r="C827">
            <v>1100</v>
          </cell>
          <cell r="D827">
            <v>825</v>
          </cell>
        </row>
        <row r="828">
          <cell r="A828" t="str">
            <v>IM2256</v>
          </cell>
          <cell r="B828" t="str">
            <v>256MB DIMM UPG KIT FOR IP650</v>
          </cell>
          <cell r="C828">
            <v>550</v>
          </cell>
          <cell r="D828">
            <v>413</v>
          </cell>
        </row>
        <row r="829">
          <cell r="A829" t="str">
            <v>IM2256FRU</v>
          </cell>
          <cell r="B829" t="str">
            <v>256MB DIMM Upgrade Kit for IP650</v>
          </cell>
          <cell r="C829">
            <v>1100</v>
          </cell>
          <cell r="D829">
            <v>825</v>
          </cell>
        </row>
        <row r="830">
          <cell r="A830" t="str">
            <v>IM3256FRU</v>
          </cell>
          <cell r="B830" t="str">
            <v>IP330 256MB RAM field upgrade</v>
          </cell>
          <cell r="C830">
            <v>1100</v>
          </cell>
          <cell r="D830">
            <v>825</v>
          </cell>
        </row>
        <row r="831">
          <cell r="A831" t="str">
            <v>IS1710</v>
          </cell>
          <cell r="B831" t="str">
            <v>IGRP support software.</v>
          </cell>
          <cell r="C831">
            <v>2500</v>
          </cell>
          <cell r="D831">
            <v>1875</v>
          </cell>
        </row>
        <row r="832">
          <cell r="A832" t="str">
            <v>IS1905</v>
          </cell>
          <cell r="B832" t="str">
            <v>BGP Support Software Level-1</v>
          </cell>
          <cell r="C832">
            <v>4000</v>
          </cell>
          <cell r="D832">
            <v>3000</v>
          </cell>
        </row>
        <row r="833">
          <cell r="A833" t="str">
            <v>IS1916</v>
          </cell>
          <cell r="B833" t="str">
            <v>BGP Support Software Level-2 Bundle (for IP440 and IP410 Systems) Bundle includes: IS1910-BGP Support Software Level-2 and 256MB of RAM</v>
          </cell>
          <cell r="C833">
            <v>10000</v>
          </cell>
          <cell r="D833">
            <v>7500</v>
          </cell>
        </row>
        <row r="834">
          <cell r="A834" t="str">
            <v>IS1929</v>
          </cell>
          <cell r="B834" t="str">
            <v>BGP level 2 support software bundle. Includes level 2 software and 256MB RAM</v>
          </cell>
          <cell r="C834">
            <v>10000</v>
          </cell>
          <cell r="D834">
            <v>7500</v>
          </cell>
        </row>
        <row r="835">
          <cell r="A835" t="str">
            <v>IY0602FRU</v>
          </cell>
          <cell r="B835" t="str">
            <v>IP600 Series Fan Tray</v>
          </cell>
          <cell r="C835">
            <v>295</v>
          </cell>
          <cell r="D835">
            <v>221</v>
          </cell>
        </row>
        <row r="836">
          <cell r="A836" t="str">
            <v>IY1072FRU</v>
          </cell>
          <cell r="B836" t="str">
            <v>IP400 Series Hard Drive-FRU</v>
          </cell>
          <cell r="C836">
            <v>600</v>
          </cell>
          <cell r="D836">
            <v>450</v>
          </cell>
        </row>
        <row r="837">
          <cell r="A837" t="str">
            <v>IY1085</v>
          </cell>
          <cell r="B837" t="str">
            <v>Hard Drive Redundancy Kit (for IP400)</v>
          </cell>
          <cell r="C837">
            <v>1500</v>
          </cell>
          <cell r="D837">
            <v>1125</v>
          </cell>
        </row>
        <row r="838">
          <cell r="A838" t="str">
            <v>IY1085FRU</v>
          </cell>
          <cell r="B838" t="str">
            <v>IP 440 Hard Drive Redundancy Kit for chassis Model IP1003/4/5</v>
          </cell>
          <cell r="C838">
            <v>1500</v>
          </cell>
          <cell r="D838">
            <v>1125</v>
          </cell>
        </row>
        <row r="839">
          <cell r="A839" t="str">
            <v>IY2065FRU</v>
          </cell>
          <cell r="B839" t="str">
            <v>FRU, IP650 Hard Drive w/Carrier (No Redundancy)</v>
          </cell>
          <cell r="C839">
            <v>2500</v>
          </cell>
          <cell r="D839">
            <v>1875</v>
          </cell>
        </row>
        <row r="840">
          <cell r="A840" t="str">
            <v>IY9605</v>
          </cell>
          <cell r="B840" t="str">
            <v>Internal 56k ISA modem  USA compliant only, factory installed</v>
          </cell>
          <cell r="C840">
            <v>225</v>
          </cell>
          <cell r="D840">
            <v>169</v>
          </cell>
        </row>
        <row r="841">
          <cell r="A841" t="str">
            <v>IY9605FRU</v>
          </cell>
          <cell r="B841" t="str">
            <v>FRU, IP440 Upgrade Kit, Internal 56K ISA Modem (US Only)</v>
          </cell>
          <cell r="C841">
            <v>225</v>
          </cell>
          <cell r="D841">
            <v>169</v>
          </cell>
        </row>
        <row r="842">
          <cell r="A842" t="str">
            <v>IZ0650FRU</v>
          </cell>
          <cell r="B842" t="str">
            <v>FRU, Redundant Power Supply Option (IP650)</v>
          </cell>
          <cell r="C842">
            <v>1900</v>
          </cell>
          <cell r="D842">
            <v>1425</v>
          </cell>
        </row>
        <row r="843">
          <cell r="A843" t="str">
            <v>IZ1092FRU</v>
          </cell>
          <cell r="B843" t="str">
            <v>IP400 Power Supply-FRU</v>
          </cell>
          <cell r="C843">
            <v>600</v>
          </cell>
          <cell r="D843">
            <v>450</v>
          </cell>
        </row>
        <row r="844">
          <cell r="A844" t="str">
            <v>NIF1101000</v>
          </cell>
          <cell r="B844" t="str">
            <v>Single Port 10/100 Ethernet PCI Interface Card (IP440)</v>
          </cell>
          <cell r="C844">
            <v>350</v>
          </cell>
          <cell r="D844">
            <v>263</v>
          </cell>
        </row>
        <row r="845">
          <cell r="A845" t="str">
            <v>NIF1101FRU</v>
          </cell>
          <cell r="B845" t="str">
            <v>Single Port 10/100 Ethernet PCI Interface Card (IP440 models IP1007/4/5)</v>
          </cell>
          <cell r="C845">
            <v>350</v>
          </cell>
          <cell r="D845">
            <v>263</v>
          </cell>
        </row>
        <row r="846">
          <cell r="A846" t="str">
            <v>NIF1104000</v>
          </cell>
          <cell r="B846" t="str">
            <v>Four Port 10/100 Ethernet PCI Interface Card (IP440)</v>
          </cell>
          <cell r="C846">
            <v>1400</v>
          </cell>
          <cell r="D846">
            <v>1050</v>
          </cell>
        </row>
        <row r="847">
          <cell r="A847" t="str">
            <v>NIF1104FRU</v>
          </cell>
          <cell r="B847" t="str">
            <v>Four Port 10/100 Ethernet PCI Interface Card (IP440 models IP1007/4/5)</v>
          </cell>
          <cell r="C847">
            <v>1400</v>
          </cell>
          <cell r="D847">
            <v>1050</v>
          </cell>
        </row>
        <row r="848">
          <cell r="A848" t="str">
            <v>NIF1105000</v>
          </cell>
          <cell r="B848" t="str">
            <v>Single Port T1 CSU/DSU PCI Interface Card (Requires cable CB0306) (IP440)</v>
          </cell>
          <cell r="C848">
            <v>1800</v>
          </cell>
          <cell r="D848">
            <v>1350</v>
          </cell>
        </row>
        <row r="849">
          <cell r="A849" t="str">
            <v>NIF1105FRU</v>
          </cell>
          <cell r="B849" t="str">
            <v>Single Port T1 CSU/DSU PCI Card (IP440 models IP1007/4/5)</v>
          </cell>
          <cell r="C849">
            <v>1800</v>
          </cell>
          <cell r="D849">
            <v>1350</v>
          </cell>
        </row>
        <row r="850">
          <cell r="A850" t="str">
            <v>NIF1106000</v>
          </cell>
          <cell r="B850" t="str">
            <v>Single Port HSSI PCI Interface card (Requires CB0303 Cable) (IP440)</v>
          </cell>
          <cell r="C850">
            <v>6000</v>
          </cell>
          <cell r="D850">
            <v>4500</v>
          </cell>
        </row>
        <row r="851">
          <cell r="A851" t="str">
            <v>NIF1106FRU</v>
          </cell>
          <cell r="B851" t="str">
            <v>Single Port HSSI PCI Card (IP440 models IP1007/4/5)</v>
          </cell>
          <cell r="C851">
            <v>6000</v>
          </cell>
          <cell r="D851">
            <v>4500</v>
          </cell>
        </row>
        <row r="852">
          <cell r="A852" t="str">
            <v>NIF2001000</v>
          </cell>
          <cell r="B852" t="str">
            <v>FDDI PCI Interface Card (DAS) IP440)</v>
          </cell>
          <cell r="C852">
            <v>1900</v>
          </cell>
          <cell r="D852">
            <v>1425</v>
          </cell>
        </row>
        <row r="853">
          <cell r="A853" t="str">
            <v>NIF2001FRU</v>
          </cell>
          <cell r="B853" t="str">
            <v>FDDI PCI Interface Card (IP440 models IP1007/4/5)</v>
          </cell>
          <cell r="C853">
            <v>1900</v>
          </cell>
          <cell r="D853">
            <v>1425</v>
          </cell>
        </row>
        <row r="854">
          <cell r="A854" t="str">
            <v>NIF3019000</v>
          </cell>
          <cell r="B854" t="str">
            <v>Single Port Serial PCI Interface-V.35 (Requires CB0301 Cable) (IP440)</v>
          </cell>
          <cell r="C854">
            <v>995</v>
          </cell>
          <cell r="D854">
            <v>746</v>
          </cell>
        </row>
        <row r="855">
          <cell r="A855" t="str">
            <v>NIF3019FRU</v>
          </cell>
          <cell r="B855" t="str">
            <v>Single Port Seriel PCI Card V.35 (IP440 models IP1007/4/5)</v>
          </cell>
          <cell r="C855">
            <v>995</v>
          </cell>
          <cell r="D855">
            <v>746</v>
          </cell>
        </row>
        <row r="856">
          <cell r="A856" t="str">
            <v>NIF3020000</v>
          </cell>
          <cell r="B856" t="str">
            <v>Single Port Serial PCI Interface-X.21 (Requires CB0302 Cable) (IP440)</v>
          </cell>
          <cell r="C856">
            <v>995</v>
          </cell>
          <cell r="D856">
            <v>746</v>
          </cell>
        </row>
        <row r="857">
          <cell r="A857" t="str">
            <v>NIF3020FRU</v>
          </cell>
          <cell r="B857" t="str">
            <v>Single Port Seriel PCI Card X.21 (IP440 models IP1007/4/5)</v>
          </cell>
          <cell r="C857">
            <v>995</v>
          </cell>
          <cell r="D857">
            <v>746</v>
          </cell>
        </row>
        <row r="858">
          <cell r="A858" t="str">
            <v>NIF3021000</v>
          </cell>
          <cell r="B858" t="str">
            <v>Two Port Serial PCI Interface Card - V.35 (Requires CB0302 Cable) (IP440)</v>
          </cell>
          <cell r="C858">
            <v>1500</v>
          </cell>
          <cell r="D858">
            <v>1125</v>
          </cell>
        </row>
        <row r="859">
          <cell r="A859" t="str">
            <v>NIF3021FRU</v>
          </cell>
          <cell r="B859" t="str">
            <v>Dual Port Seriel PCI Card V.53 (IP440 models IP1007/4/5)</v>
          </cell>
          <cell r="C859">
            <v>1500</v>
          </cell>
          <cell r="D859">
            <v>1125</v>
          </cell>
        </row>
        <row r="860">
          <cell r="A860" t="str">
            <v>NIF3022000</v>
          </cell>
          <cell r="B860" t="str">
            <v>Two Port Serial PCI Interface Card - X.21 (Requires CB0302 Cable) (IP440)</v>
          </cell>
          <cell r="C860">
            <v>1500</v>
          </cell>
          <cell r="D860">
            <v>1125</v>
          </cell>
        </row>
        <row r="861">
          <cell r="A861" t="str">
            <v>NIF3022FRU</v>
          </cell>
          <cell r="B861" t="str">
            <v>Dual Port Seriel PCI Card V.53 (IP440 models IP1007/4/5)</v>
          </cell>
          <cell r="C861">
            <v>1500</v>
          </cell>
          <cell r="D861">
            <v>1125</v>
          </cell>
        </row>
        <row r="862">
          <cell r="A862" t="str">
            <v>NIF3023000</v>
          </cell>
          <cell r="B862" t="str">
            <v>Luna VPN Accelerator PCI Interface Card (IP440)</v>
          </cell>
          <cell r="C862">
            <v>2995</v>
          </cell>
          <cell r="D862">
            <v>2246</v>
          </cell>
        </row>
        <row r="863">
          <cell r="A863" t="str">
            <v>NIF3023FRU</v>
          </cell>
          <cell r="B863" t="str">
            <v>FRU,PCI,LUNA VPN Enc NIC (IP440 Only)</v>
          </cell>
          <cell r="C863">
            <v>2995</v>
          </cell>
          <cell r="D863">
            <v>2246</v>
          </cell>
        </row>
        <row r="864">
          <cell r="A864" t="str">
            <v>NIF4002000</v>
          </cell>
          <cell r="B864" t="str">
            <v>Single Port Serial cPCI Interface Card: V.35 (Requires CB0301 cable) (IP650)</v>
          </cell>
          <cell r="C864">
            <v>2100</v>
          </cell>
          <cell r="D864">
            <v>1575</v>
          </cell>
        </row>
        <row r="865">
          <cell r="A865" t="str">
            <v>NIF4002FRU</v>
          </cell>
          <cell r="B865" t="str">
            <v>Single Port Serial CPCI, V.35 (IP600 Series FRU)</v>
          </cell>
          <cell r="C865">
            <v>2100</v>
          </cell>
          <cell r="D865">
            <v>1575</v>
          </cell>
        </row>
        <row r="866">
          <cell r="A866" t="str">
            <v>NIF4003000</v>
          </cell>
          <cell r="B866" t="str">
            <v>Single Port Serial cPCI Interface Card: X.21 (Requires CB0302 Cable) (IP650)</v>
          </cell>
          <cell r="C866">
            <v>2100</v>
          </cell>
          <cell r="D866">
            <v>1575</v>
          </cell>
        </row>
        <row r="867">
          <cell r="A867" t="str">
            <v>NIF4003FRU</v>
          </cell>
          <cell r="B867" t="str">
            <v>Single Port Serial CPCI, X,21 (IP600 Series FRU)</v>
          </cell>
          <cell r="C867">
            <v>2100</v>
          </cell>
          <cell r="D867">
            <v>1575</v>
          </cell>
        </row>
        <row r="868">
          <cell r="A868" t="str">
            <v>NIF4004000</v>
          </cell>
          <cell r="B868" t="str">
            <v>Single Port T1 CSU/DSU cPCI Interface Card. Requires order of T1 serial cable (IP650)</v>
          </cell>
          <cell r="C868">
            <v>3400</v>
          </cell>
          <cell r="D868">
            <v>2550</v>
          </cell>
        </row>
        <row r="869">
          <cell r="A869" t="str">
            <v>NIF4004FRU</v>
          </cell>
          <cell r="B869" t="str">
            <v>cPCI, Single Port CSU/DSU Card w/out cable (IP600 Series FRU)</v>
          </cell>
          <cell r="C869">
            <v>3400</v>
          </cell>
          <cell r="D869">
            <v>2550</v>
          </cell>
        </row>
        <row r="870">
          <cell r="A870" t="str">
            <v>NIF4005000</v>
          </cell>
          <cell r="B870" t="str">
            <v>Single Port HSSI cPCI Interface card. Requires order of HSSI cable (IP650)</v>
          </cell>
          <cell r="C870">
            <v>6000</v>
          </cell>
          <cell r="D870">
            <v>4500</v>
          </cell>
        </row>
        <row r="871">
          <cell r="A871" t="str">
            <v>NIF4005FRU</v>
          </cell>
          <cell r="B871" t="str">
            <v>Single Port Serial cPCI Card HSSI (IP600 Series FRU)</v>
          </cell>
          <cell r="C871">
            <v>6000</v>
          </cell>
          <cell r="D871">
            <v>4500</v>
          </cell>
        </row>
        <row r="872">
          <cell r="A872" t="str">
            <v>NIF4006FRU</v>
          </cell>
          <cell r="B872" t="str">
            <v>FRU, IP650 Token Ring Board (no cables)</v>
          </cell>
          <cell r="C872">
            <v>1900</v>
          </cell>
          <cell r="D872">
            <v>1425</v>
          </cell>
        </row>
        <row r="873">
          <cell r="A873" t="str">
            <v>NIF4007000</v>
          </cell>
          <cell r="B873" t="str">
            <v>Dual Port V.35 cPCI Interface Card (IP650)</v>
          </cell>
          <cell r="C873">
            <v>2300</v>
          </cell>
          <cell r="D873">
            <v>1725</v>
          </cell>
        </row>
        <row r="874">
          <cell r="A874" t="str">
            <v>NIF4007FRU</v>
          </cell>
          <cell r="B874" t="str">
            <v>FRU, IP650 Dual Port V.35 Interface Card</v>
          </cell>
          <cell r="C874">
            <v>2300</v>
          </cell>
          <cell r="D874">
            <v>1725</v>
          </cell>
        </row>
        <row r="875">
          <cell r="A875" t="str">
            <v>NIF4008000</v>
          </cell>
          <cell r="B875" t="str">
            <v>Dual Port X.21 cPCI Interface Card (IP650)</v>
          </cell>
          <cell r="C875">
            <v>2300</v>
          </cell>
          <cell r="D875">
            <v>1725</v>
          </cell>
        </row>
        <row r="876">
          <cell r="A876" t="str">
            <v>NIF4008FRU</v>
          </cell>
          <cell r="B876" t="str">
            <v>FRU, IP650 Dual Port X.21 Interface Card</v>
          </cell>
          <cell r="C876">
            <v>2300</v>
          </cell>
          <cell r="D876">
            <v>1725</v>
          </cell>
        </row>
        <row r="877">
          <cell r="A877" t="str">
            <v>NIF4009000</v>
          </cell>
          <cell r="B877" t="str">
            <v>ATM-MMF Interface Card for Nokia IP650</v>
          </cell>
          <cell r="C877">
            <v>4000</v>
          </cell>
          <cell r="D877">
            <v>3000</v>
          </cell>
        </row>
        <row r="878">
          <cell r="A878" t="str">
            <v>NIF4009FRU</v>
          </cell>
          <cell r="B878" t="str">
            <v>FRU, IP650 ATM-MMF Interface Card</v>
          </cell>
          <cell r="C878">
            <v>4000</v>
          </cell>
          <cell r="D878">
            <v>3000</v>
          </cell>
        </row>
        <row r="879">
          <cell r="A879" t="str">
            <v>NIF4011000</v>
          </cell>
          <cell r="B879" t="str">
            <v>Luna VPN Accelerator PMC/CPCI Interface Card (IP600) one per system</v>
          </cell>
          <cell r="C879">
            <v>2995</v>
          </cell>
          <cell r="D879">
            <v>2246</v>
          </cell>
        </row>
        <row r="880">
          <cell r="A880" t="str">
            <v>NIF4011FRU</v>
          </cell>
          <cell r="B880" t="str">
            <v>FRU, IP600 LUNA VPN Enc NIC</v>
          </cell>
          <cell r="C880">
            <v>2995</v>
          </cell>
          <cell r="D880">
            <v>2246</v>
          </cell>
        </row>
        <row r="881">
          <cell r="A881" t="str">
            <v>NIF4012000</v>
          </cell>
          <cell r="B881" t="str">
            <v>cPCI, 1-port E1 CSU/DSU Card (order cable) (IP600)</v>
          </cell>
          <cell r="C881">
            <v>1600</v>
          </cell>
          <cell r="D881">
            <v>1200</v>
          </cell>
        </row>
        <row r="882">
          <cell r="A882" t="str">
            <v>NIF4012FRU</v>
          </cell>
          <cell r="B882" t="str">
            <v>CPCI, Single Port E1 Card (IP650)</v>
          </cell>
          <cell r="C882">
            <v>1600</v>
          </cell>
          <cell r="D882">
            <v>1200</v>
          </cell>
        </row>
        <row r="883">
          <cell r="A883" t="str">
            <v>NIF4013000</v>
          </cell>
          <cell r="B883" t="str">
            <v>ISDN, BRI 1-port S/T, cPCI Interface Card (order cable) (IP600)</v>
          </cell>
          <cell r="C883">
            <v>650</v>
          </cell>
          <cell r="D883">
            <v>488</v>
          </cell>
        </row>
        <row r="884">
          <cell r="A884" t="str">
            <v>NIF4013FRU</v>
          </cell>
          <cell r="B884" t="str">
            <v>ISDN, BRI Single Port S/T cPCI Card (IP600 Series FRU)</v>
          </cell>
          <cell r="C884">
            <v>650</v>
          </cell>
          <cell r="D884">
            <v>488</v>
          </cell>
        </row>
        <row r="885">
          <cell r="A885" t="str">
            <v>NIF4015000</v>
          </cell>
          <cell r="B885" t="str">
            <v>4 Port 10/100 Ethernet CPCI Interface Card</v>
          </cell>
          <cell r="C885">
            <v>3000</v>
          </cell>
          <cell r="D885">
            <v>2250</v>
          </cell>
        </row>
        <row r="886">
          <cell r="A886" t="str">
            <v>NIF4015FRU</v>
          </cell>
          <cell r="B886" t="str">
            <v>cPCI, Four Port 10/100 Ethernet Card (IP600 Series FRU)</v>
          </cell>
          <cell r="C886">
            <v>3000</v>
          </cell>
          <cell r="D886">
            <v>2250</v>
          </cell>
        </row>
        <row r="887">
          <cell r="A887" t="str">
            <v>NIF4100000</v>
          </cell>
          <cell r="B887" t="str">
            <v>1-port T1 card with CSU/DSU cPCI card (Requires CB0306 cable) (IP300)</v>
          </cell>
          <cell r="C887">
            <v>1600</v>
          </cell>
          <cell r="D887">
            <v>1200</v>
          </cell>
        </row>
        <row r="888">
          <cell r="A888" t="str">
            <v>NIF4101000</v>
          </cell>
          <cell r="B888" t="str">
            <v>1-port Serial Card, X.21 (Requires CB0302 cable) (IP300)</v>
          </cell>
          <cell r="C888">
            <v>995</v>
          </cell>
          <cell r="D888">
            <v>746</v>
          </cell>
        </row>
        <row r="889">
          <cell r="A889" t="str">
            <v>NIF4102000</v>
          </cell>
          <cell r="B889" t="str">
            <v>1 port Serial Card, V.35  Add CB0301 cable (IP300)</v>
          </cell>
          <cell r="C889">
            <v>995</v>
          </cell>
          <cell r="D889">
            <v>746</v>
          </cell>
        </row>
        <row r="890">
          <cell r="A890" t="str">
            <v>NIF4104000</v>
          </cell>
          <cell r="B890" t="str">
            <v>PCMCIA Modem, 56 Kbps, for the Nokia IP530</v>
          </cell>
          <cell r="C890">
            <v>400</v>
          </cell>
          <cell r="D890">
            <v>300</v>
          </cell>
        </row>
        <row r="891">
          <cell r="A891" t="str">
            <v>NIF4105000</v>
          </cell>
          <cell r="B891" t="str">
            <v>cPCI 1-port E-1 CSU/DSU Card (Cable not included) (IP300)</v>
          </cell>
          <cell r="C891">
            <v>1600</v>
          </cell>
          <cell r="D891">
            <v>1200</v>
          </cell>
        </row>
        <row r="892">
          <cell r="A892" t="str">
            <v>NIF4106000</v>
          </cell>
          <cell r="B892" t="str">
            <v>ISDN, BRI 1-port S/T, cPCI Interface Card (order cable) (IP300)</v>
          </cell>
          <cell r="C892">
            <v>650</v>
          </cell>
          <cell r="D892">
            <v>488</v>
          </cell>
        </row>
        <row r="893">
          <cell r="A893" t="str">
            <v>NIF4107000</v>
          </cell>
          <cell r="B893" t="str">
            <v>CPCI, Luna Accelerator card (for BB2350, BB2351, BB2352)</v>
          </cell>
          <cell r="C893">
            <v>2995</v>
          </cell>
          <cell r="D893">
            <v>2246</v>
          </cell>
        </row>
        <row r="894">
          <cell r="A894" t="str">
            <v>NIF4108000</v>
          </cell>
          <cell r="B894" t="str">
            <v>Dual Port Ethernet cPCI Interface (IP330)</v>
          </cell>
          <cell r="C894">
            <v>1300</v>
          </cell>
          <cell r="D894">
            <v>975</v>
          </cell>
        </row>
        <row r="895">
          <cell r="A895" t="str">
            <v>NIF5502000</v>
          </cell>
          <cell r="B895" t="str">
            <v>ATM 155 Mbps PCI Interface Card - MMF (IP440)</v>
          </cell>
          <cell r="C895">
            <v>1100</v>
          </cell>
          <cell r="D895">
            <v>825</v>
          </cell>
        </row>
        <row r="896">
          <cell r="A896" t="str">
            <v>NIF5502FRU</v>
          </cell>
          <cell r="B896" t="str">
            <v>ATM 155 Mbps PCI Card-MMF (IP440 models IP1007/4/5)</v>
          </cell>
          <cell r="C896">
            <v>1100</v>
          </cell>
          <cell r="D896">
            <v>825</v>
          </cell>
        </row>
        <row r="897">
          <cell r="A897" t="str">
            <v>NIM1256FRU</v>
          </cell>
          <cell r="B897" t="str">
            <v>256MB DIMM Upgrade Kit for IP400 series (replaces factory installed 64MB DIMM)</v>
          </cell>
          <cell r="C897">
            <v>1100</v>
          </cell>
          <cell r="D897">
            <v>825</v>
          </cell>
        </row>
        <row r="898">
          <cell r="A898" t="str">
            <v>NIM2256FRU</v>
          </cell>
          <cell r="B898" t="str">
            <v>256MB DIMM Upgrade Kit for IP600. Replace factory installed 64MB DIMM</v>
          </cell>
          <cell r="C898">
            <v>1100</v>
          </cell>
          <cell r="D898">
            <v>825</v>
          </cell>
        </row>
        <row r="899">
          <cell r="A899" t="str">
            <v>NIM3256FRU</v>
          </cell>
          <cell r="B899" t="str">
            <v>256MB DIMM Upgrade Kit for IP330</v>
          </cell>
          <cell r="C899">
            <v>1100</v>
          </cell>
          <cell r="D899">
            <v>825</v>
          </cell>
        </row>
        <row r="900">
          <cell r="A900" t="str">
            <v>NIS1710000</v>
          </cell>
          <cell r="B900" t="str">
            <v>IGRP Support Software.</v>
          </cell>
          <cell r="C900">
            <v>2500</v>
          </cell>
          <cell r="D900">
            <v>1875</v>
          </cell>
        </row>
        <row r="901">
          <cell r="A901" t="str">
            <v>NIS1905000</v>
          </cell>
          <cell r="B901" t="str">
            <v>BGP Support Software Level-1( supports 2 BGP-peers, 50,000 routes)</v>
          </cell>
          <cell r="C901">
            <v>4000</v>
          </cell>
          <cell r="D901">
            <v>3000</v>
          </cell>
        </row>
        <row r="902">
          <cell r="A902" t="str">
            <v>NIS1916000</v>
          </cell>
          <cell r="B902" t="str">
            <v>BGP Support Software Level-2 Bundle (for IP400 Systems)</v>
          </cell>
          <cell r="C902">
            <v>10000</v>
          </cell>
          <cell r="D902">
            <v>7500</v>
          </cell>
        </row>
        <row r="903">
          <cell r="A903" t="str">
            <v>NIS1929000</v>
          </cell>
          <cell r="B903" t="str">
            <v>BGP level 2 Support Software bundle for IP650</v>
          </cell>
          <cell r="C903">
            <v>10000</v>
          </cell>
          <cell r="D903">
            <v>7500</v>
          </cell>
        </row>
        <row r="904">
          <cell r="A904" t="str">
            <v>NIY0602FRU</v>
          </cell>
          <cell r="B904" t="str">
            <v>IP600 Series Fan Tray</v>
          </cell>
          <cell r="C904">
            <v>295</v>
          </cell>
          <cell r="D904">
            <v>221</v>
          </cell>
        </row>
        <row r="905">
          <cell r="A905" t="str">
            <v>NIY1072FRU</v>
          </cell>
          <cell r="B905" t="str">
            <v>IP400 Series Hard Drive-FRU</v>
          </cell>
          <cell r="C905">
            <v>600</v>
          </cell>
          <cell r="D905">
            <v>450</v>
          </cell>
        </row>
        <row r="906">
          <cell r="A906" t="str">
            <v>NIY1085000</v>
          </cell>
          <cell r="B906" t="str">
            <v>Hard Drive Redundancy Kit (for IP400)</v>
          </cell>
          <cell r="C906">
            <v>1500</v>
          </cell>
          <cell r="D906">
            <v>1125</v>
          </cell>
        </row>
        <row r="907">
          <cell r="A907" t="str">
            <v>NIY1085FRU</v>
          </cell>
          <cell r="B907" t="str">
            <v>IP 440 Hard Drive Redundancy Kit for chassis Model IP1003/4/5</v>
          </cell>
          <cell r="C907">
            <v>1500</v>
          </cell>
          <cell r="D907">
            <v>1125</v>
          </cell>
        </row>
        <row r="908">
          <cell r="A908" t="str">
            <v>NIY2065FRU</v>
          </cell>
          <cell r="B908" t="str">
            <v>FRU, IP650 Hard Drive w/Carrier (No Redundancy)</v>
          </cell>
          <cell r="C908">
            <v>2500</v>
          </cell>
          <cell r="D908">
            <v>1875</v>
          </cell>
        </row>
        <row r="909">
          <cell r="A909" t="str">
            <v>NIY9605000</v>
          </cell>
          <cell r="B909" t="str">
            <v>Internal 56k ISA modem  USA compliant only, factory installed</v>
          </cell>
          <cell r="C909">
            <v>225</v>
          </cell>
          <cell r="D909">
            <v>169</v>
          </cell>
        </row>
        <row r="910">
          <cell r="A910" t="str">
            <v>NIY9605FRU</v>
          </cell>
          <cell r="B910" t="str">
            <v>FRU, IP440 Upgrade Kit, Internal 56K ISA Modem (US Only)</v>
          </cell>
          <cell r="C910">
            <v>225</v>
          </cell>
          <cell r="D910">
            <v>169</v>
          </cell>
        </row>
        <row r="911">
          <cell r="A911" t="str">
            <v>NIZ0650FRU</v>
          </cell>
          <cell r="B911" t="str">
            <v>FRU, Redundant Power Supply Option (IP650)</v>
          </cell>
          <cell r="C911">
            <v>1900</v>
          </cell>
          <cell r="D911">
            <v>1425</v>
          </cell>
        </row>
        <row r="912">
          <cell r="A912" t="str">
            <v>NIZ1092FRU</v>
          </cell>
          <cell r="B912" t="str">
            <v>IP400 Power Supply-FRU</v>
          </cell>
          <cell r="C912">
            <v>600</v>
          </cell>
          <cell r="D912">
            <v>450</v>
          </cell>
        </row>
        <row r="913">
          <cell r="A913" t="str">
            <v>NRZ1100000</v>
          </cell>
          <cell r="B913" t="str">
            <v>Standard Encryption IP110 (may be shipping delay)</v>
          </cell>
          <cell r="C913">
            <v>0</v>
          </cell>
          <cell r="D913">
            <v>0</v>
          </cell>
        </row>
        <row r="914">
          <cell r="A914" t="str">
            <v>NRZ1101000</v>
          </cell>
          <cell r="B914" t="str">
            <v>France Encryption IP110 (may be shipping delay)</v>
          </cell>
          <cell r="C914">
            <v>0</v>
          </cell>
          <cell r="D914">
            <v>0</v>
          </cell>
        </row>
        <row r="915">
          <cell r="A915" t="str">
            <v>NRZ1102000</v>
          </cell>
          <cell r="B915" t="str">
            <v>Strong Encryption IP110 (Default)</v>
          </cell>
          <cell r="C915">
            <v>0</v>
          </cell>
          <cell r="D915">
            <v>0</v>
          </cell>
        </row>
        <row r="916">
          <cell r="A916" t="str">
            <v>NRZ3000000</v>
          </cell>
          <cell r="B916" t="str">
            <v>Standard Worldwide Encryption (default choice for router only systems) IP300 Series</v>
          </cell>
          <cell r="C916">
            <v>0</v>
          </cell>
          <cell r="D916">
            <v>0</v>
          </cell>
        </row>
        <row r="917">
          <cell r="A917" t="str">
            <v>NRZ3001000</v>
          </cell>
          <cell r="B917" t="str">
            <v>France Encryption IP300 Series</v>
          </cell>
          <cell r="C917">
            <v>0</v>
          </cell>
          <cell r="D917">
            <v>0</v>
          </cell>
        </row>
        <row r="918">
          <cell r="A918" t="str">
            <v>NRZ3002000</v>
          </cell>
          <cell r="B918" t="str">
            <v>Strong US/Canada Encryption IP300 Series</v>
          </cell>
          <cell r="C918">
            <v>0</v>
          </cell>
          <cell r="D918">
            <v>0</v>
          </cell>
        </row>
        <row r="919">
          <cell r="A919" t="str">
            <v>NRZ4000000</v>
          </cell>
          <cell r="B919" t="str">
            <v>Standard Worldwide Encryption (default choice for router only systems) IP400 Series</v>
          </cell>
          <cell r="C919">
            <v>0</v>
          </cell>
          <cell r="D919">
            <v>0</v>
          </cell>
        </row>
        <row r="920">
          <cell r="A920" t="str">
            <v>NRZ4001000</v>
          </cell>
          <cell r="B920" t="str">
            <v>France Encryption IP400 Series</v>
          </cell>
          <cell r="C920">
            <v>0</v>
          </cell>
          <cell r="D920">
            <v>0</v>
          </cell>
        </row>
        <row r="921">
          <cell r="A921" t="str">
            <v>NRZ4002000</v>
          </cell>
          <cell r="B921" t="str">
            <v>Strong US/Canada Encryption IP400 Series</v>
          </cell>
          <cell r="C921">
            <v>0</v>
          </cell>
          <cell r="D921">
            <v>0</v>
          </cell>
        </row>
        <row r="922">
          <cell r="A922" t="str">
            <v>NRZ5000000</v>
          </cell>
          <cell r="B922" t="str">
            <v>Standard Encryption (default) IP530</v>
          </cell>
          <cell r="C922">
            <v>0</v>
          </cell>
          <cell r="D922">
            <v>0</v>
          </cell>
        </row>
        <row r="923">
          <cell r="A923" t="str">
            <v>NRZ5001000</v>
          </cell>
          <cell r="B923" t="str">
            <v>France Encryption IP530</v>
          </cell>
          <cell r="C923">
            <v>0</v>
          </cell>
          <cell r="D923">
            <v>0</v>
          </cell>
        </row>
        <row r="924">
          <cell r="A924" t="str">
            <v>NRZ5002000</v>
          </cell>
          <cell r="B924" t="str">
            <v>Strong Encryption IP530</v>
          </cell>
          <cell r="C924">
            <v>0</v>
          </cell>
          <cell r="D924">
            <v>0</v>
          </cell>
        </row>
        <row r="925">
          <cell r="A925" t="str">
            <v>NRZ6000000</v>
          </cell>
          <cell r="B925" t="str">
            <v>Standard Worldwide Encryption (default choice for router only systems) IP600 Series</v>
          </cell>
          <cell r="C925">
            <v>0</v>
          </cell>
          <cell r="D925">
            <v>0</v>
          </cell>
        </row>
        <row r="926">
          <cell r="A926" t="str">
            <v>NRZ6001000</v>
          </cell>
          <cell r="B926" t="str">
            <v>France Encryption IP600 Series</v>
          </cell>
          <cell r="C926">
            <v>0</v>
          </cell>
          <cell r="D926">
            <v>0</v>
          </cell>
        </row>
        <row r="927">
          <cell r="A927" t="str">
            <v>NRZ6002000</v>
          </cell>
          <cell r="B927" t="str">
            <v>Strong US/Canada Encryption IP600 Series</v>
          </cell>
          <cell r="C927">
            <v>0</v>
          </cell>
          <cell r="D927">
            <v>0</v>
          </cell>
        </row>
        <row r="928">
          <cell r="A928" t="str">
            <v>NS1200060L1</v>
          </cell>
          <cell r="B928" t="str">
            <v>Adtran CSU/DSU Single port T1/FT1, ac power, v.35 DTE interface (TSU)</v>
          </cell>
          <cell r="C928">
            <v>1494</v>
          </cell>
          <cell r="D928">
            <v>1195</v>
          </cell>
        </row>
        <row r="929">
          <cell r="A929" t="str">
            <v>NS1200062L1</v>
          </cell>
          <cell r="B929" t="str">
            <v>Adtran CSU/DSU, 4-wire dedicated 56k or 64k, v.35 DTE interface,sync</v>
          </cell>
          <cell r="C929">
            <v>414</v>
          </cell>
          <cell r="D929">
            <v>331</v>
          </cell>
        </row>
        <row r="930">
          <cell r="A930" t="str">
            <v>NS1200180L1</v>
          </cell>
          <cell r="B930" t="str">
            <v>Adtran ATLAS 800 Chassis w/2T1/PRI ports</v>
          </cell>
          <cell r="C930">
            <v>4995</v>
          </cell>
          <cell r="D930">
            <v>3996</v>
          </cell>
        </row>
        <row r="932">
          <cell r="A932" t="str">
            <v>SISTEMA SW GENERAL</v>
          </cell>
        </row>
        <row r="933">
          <cell r="A933" t="str">
            <v>OPC-BM100</v>
          </cell>
          <cell r="B933" t="str">
            <v>OPTICOM iView Branch Manager 100 Bundle</v>
          </cell>
          <cell r="C933">
            <v>34500</v>
          </cell>
          <cell r="D933">
            <v>25875</v>
          </cell>
        </row>
        <row r="934">
          <cell r="A934" t="str">
            <v>OPC-BM250</v>
          </cell>
          <cell r="B934" t="str">
            <v>OPTICOM iView Branch Manager 250 Bundle</v>
          </cell>
          <cell r="C934">
            <v>55000</v>
          </cell>
          <cell r="D934">
            <v>41250</v>
          </cell>
        </row>
        <row r="935">
          <cell r="A935" t="str">
            <v>OPC-BM50</v>
          </cell>
          <cell r="B935" t="str">
            <v>OPTICOM iView Branch Manager 50 Bundle</v>
          </cell>
          <cell r="C935">
            <v>20000</v>
          </cell>
          <cell r="D935">
            <v>15000</v>
          </cell>
        </row>
        <row r="936">
          <cell r="A936" t="str">
            <v>OPC-EIS-PKG</v>
          </cell>
          <cell r="B936" t="str">
            <v>Web-Based Executive Reporting Package</v>
          </cell>
          <cell r="C936">
            <v>53000</v>
          </cell>
          <cell r="D936">
            <v>39750</v>
          </cell>
        </row>
        <row r="937">
          <cell r="A937" t="str">
            <v>OPC-EIS001</v>
          </cell>
          <cell r="B937" t="str">
            <v>Opticom iView Core Collector - Foundation. Pre-requisite for all other EIS modules</v>
          </cell>
          <cell r="C937">
            <v>10000</v>
          </cell>
          <cell r="D937">
            <v>7500</v>
          </cell>
        </row>
        <row r="938">
          <cell r="A938" t="str">
            <v>OPC-EIS002</v>
          </cell>
          <cell r="B938" t="str">
            <v>Opticom iView AvailabilityView - Report on availability of network resources Requires OPC-EIS001</v>
          </cell>
          <cell r="C938">
            <v>5000</v>
          </cell>
          <cell r="D938">
            <v>3750</v>
          </cell>
        </row>
        <row r="939">
          <cell r="A939" t="str">
            <v>OPC-EIS003</v>
          </cell>
          <cell r="B939" t="str">
            <v>Opticom iView Service - Customer focused view of the performance of networking services. Requires OPC-EIS001 and OPC-EIS002</v>
          </cell>
          <cell r="C939">
            <v>10000</v>
          </cell>
          <cell r="D939">
            <v>7500</v>
          </cell>
        </row>
        <row r="940">
          <cell r="A940" t="str">
            <v>OPC-EIS004</v>
          </cell>
          <cell r="B940" t="str">
            <v>Opticom iView Asset - Daily report on network infrastructure inventory Requires OPC-EIS001. Included Systems View</v>
          </cell>
          <cell r="C940">
            <v>10000</v>
          </cell>
          <cell r="D940">
            <v>7500</v>
          </cell>
        </row>
        <row r="941">
          <cell r="A941" t="str">
            <v>OPC-EIS006</v>
          </cell>
          <cell r="B941" t="str">
            <v>Opticom iView Capacity - provides views of current and historical performance including peak-hour utilization and chronically under and over utilization. Requires OPC-EIS001</v>
          </cell>
          <cell r="C941">
            <v>10000</v>
          </cell>
          <cell r="D941">
            <v>7500</v>
          </cell>
        </row>
        <row r="942">
          <cell r="A942" t="str">
            <v>OPC-EIS008</v>
          </cell>
          <cell r="B942" t="str">
            <v>Opticom SystemsView  Provides system asset data such as installed software, versions, manufacturers, and product classes. SystemsView requires ExecutiveView and Winwatch from Metrix</v>
          </cell>
          <cell r="C942">
            <v>10000</v>
          </cell>
          <cell r="D942">
            <v>7500</v>
          </cell>
        </row>
        <row r="943">
          <cell r="A943" t="str">
            <v>OPC-EIS009</v>
          </cell>
          <cell r="B943" t="str">
            <v>Opticom iView Version Control Enterprise License</v>
          </cell>
          <cell r="C943">
            <v>5000</v>
          </cell>
          <cell r="D943">
            <v>3750</v>
          </cell>
        </row>
        <row r="944">
          <cell r="A944" t="str">
            <v>OPC-EIS051</v>
          </cell>
          <cell r="B944" t="str">
            <v>iView Reporter 250 Node License for HP</v>
          </cell>
          <cell r="C944">
            <v>2800</v>
          </cell>
          <cell r="D944">
            <v>2100</v>
          </cell>
        </row>
        <row r="945">
          <cell r="A945" t="str">
            <v>OPC-EIS052</v>
          </cell>
          <cell r="B945" t="str">
            <v>iView Reporting Connection License for HP</v>
          </cell>
          <cell r="C945">
            <v>5000</v>
          </cell>
          <cell r="D945">
            <v>3750</v>
          </cell>
        </row>
        <row r="946">
          <cell r="A946" t="str">
            <v>OPC-EIS053</v>
          </cell>
          <cell r="B946" t="str">
            <v>Opticom iView Core Collector 250 Node License for HP</v>
          </cell>
          <cell r="C946">
            <v>2800</v>
          </cell>
          <cell r="D946">
            <v>2100</v>
          </cell>
        </row>
        <row r="947">
          <cell r="A947" t="str">
            <v>OPC-EIS054</v>
          </cell>
          <cell r="B947" t="str">
            <v>Opticom iView Core Collector Enterprise License for HP</v>
          </cell>
          <cell r="C947">
            <v>10000</v>
          </cell>
          <cell r="D947">
            <v>7500</v>
          </cell>
        </row>
        <row r="948">
          <cell r="A948" t="str">
            <v>OPC-EIS055</v>
          </cell>
          <cell r="B948" t="str">
            <v>iView Availability 250 Node License for HP</v>
          </cell>
          <cell r="C948">
            <v>2800</v>
          </cell>
          <cell r="D948">
            <v>2100</v>
          </cell>
        </row>
        <row r="949">
          <cell r="A949" t="str">
            <v>OPC-EIS056</v>
          </cell>
          <cell r="B949" t="str">
            <v>iView Availability Enterprise License for HP</v>
          </cell>
          <cell r="C949">
            <v>10000</v>
          </cell>
          <cell r="D949">
            <v>7500</v>
          </cell>
        </row>
        <row r="950">
          <cell r="A950" t="str">
            <v>OPC-EIS057</v>
          </cell>
          <cell r="B950" t="str">
            <v>iView Service 250 Node License for HP</v>
          </cell>
          <cell r="C950">
            <v>2800</v>
          </cell>
          <cell r="D950">
            <v>2100</v>
          </cell>
        </row>
        <row r="951">
          <cell r="A951" t="str">
            <v>OPC-EIS058</v>
          </cell>
          <cell r="B951" t="str">
            <v>iView Service Enterprise License for HP</v>
          </cell>
          <cell r="C951">
            <v>10000</v>
          </cell>
          <cell r="D951">
            <v>7500</v>
          </cell>
        </row>
        <row r="952">
          <cell r="A952" t="str">
            <v>OPC-EIS059</v>
          </cell>
          <cell r="B952" t="str">
            <v>Opticom iView Asset and Systems 250 Node License for HP</v>
          </cell>
          <cell r="C952">
            <v>2800</v>
          </cell>
          <cell r="D952">
            <v>2100</v>
          </cell>
        </row>
        <row r="953">
          <cell r="A953" t="str">
            <v>OPC-EIS060</v>
          </cell>
          <cell r="B953" t="str">
            <v>Opticom iView Asset and Systems Enterprise License for HP</v>
          </cell>
          <cell r="C953">
            <v>10000</v>
          </cell>
          <cell r="D953">
            <v>7500</v>
          </cell>
        </row>
        <row r="954">
          <cell r="A954" t="str">
            <v>OPC-EIS061</v>
          </cell>
          <cell r="B954" t="str">
            <v>iView Capacity 250 Node License for HP</v>
          </cell>
          <cell r="C954">
            <v>2800</v>
          </cell>
          <cell r="D954">
            <v>2100</v>
          </cell>
        </row>
        <row r="955">
          <cell r="A955" t="str">
            <v>OPC-EIS062</v>
          </cell>
          <cell r="B955" t="str">
            <v>iView Capacity Enterprise License for HP</v>
          </cell>
          <cell r="C955">
            <v>10000</v>
          </cell>
          <cell r="D955">
            <v>7500</v>
          </cell>
        </row>
        <row r="956">
          <cell r="A956" t="str">
            <v>OPC-EIS064</v>
          </cell>
          <cell r="B956" t="str">
            <v>Opticom iView Version Control 250 node HP</v>
          </cell>
          <cell r="C956">
            <v>1400</v>
          </cell>
          <cell r="D956">
            <v>1050</v>
          </cell>
        </row>
        <row r="957">
          <cell r="A957" t="str">
            <v>OPC-EIS065</v>
          </cell>
          <cell r="B957" t="str">
            <v>Opticom iView Version Control HP Enterprise License</v>
          </cell>
          <cell r="C957">
            <v>5000</v>
          </cell>
          <cell r="D957">
            <v>3750</v>
          </cell>
        </row>
        <row r="958">
          <cell r="A958" t="str">
            <v>OPC-EM1000</v>
          </cell>
          <cell r="B958" t="str">
            <v>OPTICOM iView Enterprise Manager Bundle</v>
          </cell>
          <cell r="C958">
            <v>66000</v>
          </cell>
          <cell r="D958">
            <v>49500</v>
          </cell>
        </row>
        <row r="959">
          <cell r="A959" t="str">
            <v>OPC-SM250</v>
          </cell>
          <cell r="B959" t="str">
            <v>OPTICOM iView Site Manager 250 Bundle</v>
          </cell>
          <cell r="C959">
            <v>34500</v>
          </cell>
          <cell r="D959">
            <v>25875</v>
          </cell>
        </row>
        <row r="960">
          <cell r="A960" t="str">
            <v>PS-NAA800-001</v>
          </cell>
          <cell r="B960" t="str">
            <v>Network Availability Audit base charge</v>
          </cell>
          <cell r="C960">
            <v>34750</v>
          </cell>
          <cell r="D960">
            <v>31275</v>
          </cell>
        </row>
        <row r="961">
          <cell r="A961" t="str">
            <v>PS-NAA800-001SD</v>
          </cell>
          <cell r="B961" t="str">
            <v>Network Availability Audit base charge for shared delivery</v>
          </cell>
          <cell r="C961">
            <v>34750</v>
          </cell>
          <cell r="D961">
            <v>31275</v>
          </cell>
        </row>
        <row r="962">
          <cell r="A962" t="str">
            <v>PS-NAADEV-AAA</v>
          </cell>
          <cell r="B962" t="str">
            <v>Network Availability Audit device/link charge</v>
          </cell>
          <cell r="C962">
            <v>55</v>
          </cell>
          <cell r="D962">
            <v>50</v>
          </cell>
        </row>
        <row r="963">
          <cell r="A963" t="str">
            <v>PS-NAADEV-AAASD</v>
          </cell>
          <cell r="B963" t="str">
            <v>Network Availability Audit device/link charge -shared delivery</v>
          </cell>
          <cell r="C963">
            <v>55</v>
          </cell>
          <cell r="D963">
            <v>50</v>
          </cell>
        </row>
        <row r="964">
          <cell r="A964" t="str">
            <v>PS-PRM-016</v>
          </cell>
          <cell r="B964" t="str">
            <v>PRM-016 50% promotion for CPVP-VFM-U-3DES-V41, VPN-1 Module, must be purchased with second module at regular price (no ESC)</v>
          </cell>
          <cell r="C964">
            <v>4745</v>
          </cell>
          <cell r="D964">
            <v>3559</v>
          </cell>
        </row>
        <row r="965">
          <cell r="A965" t="str">
            <v>PS-SPS800-001</v>
          </cell>
          <cell r="B965" t="str">
            <v>SmartPoll for Spectrum 5.X</v>
          </cell>
          <cell r="C965">
            <v>40000</v>
          </cell>
          <cell r="D965">
            <v>36000</v>
          </cell>
        </row>
        <row r="966">
          <cell r="A966" t="str">
            <v>PS-SPS800-001SD</v>
          </cell>
          <cell r="B966" t="str">
            <v>SmartPoll for Spectrum 5.X  shared del.</v>
          </cell>
          <cell r="C966">
            <v>40000</v>
          </cell>
          <cell r="D966">
            <v>36000</v>
          </cell>
        </row>
        <row r="967">
          <cell r="A967" t="str">
            <v>PS-SPS800-002</v>
          </cell>
          <cell r="B967" t="str">
            <v>SmartPoll for Spectrum 6.X</v>
          </cell>
          <cell r="C967">
            <v>40000</v>
          </cell>
          <cell r="D967">
            <v>36000</v>
          </cell>
        </row>
        <row r="968">
          <cell r="A968" t="str">
            <v>PS-SPS800-002SD</v>
          </cell>
          <cell r="B968" t="str">
            <v>SmartPoll for Spectrum 6.X  shared del.</v>
          </cell>
          <cell r="C968">
            <v>40000</v>
          </cell>
          <cell r="D968">
            <v>36000</v>
          </cell>
        </row>
        <row r="969">
          <cell r="A969" t="str">
            <v>PS-SPS801-001</v>
          </cell>
          <cell r="B969" t="str">
            <v>SmartPoll for HP Openview</v>
          </cell>
          <cell r="C969">
            <v>40000</v>
          </cell>
          <cell r="D969">
            <v>36000</v>
          </cell>
        </row>
        <row r="970">
          <cell r="A970" t="str">
            <v>PS-SPS801-001SD</v>
          </cell>
          <cell r="B970" t="str">
            <v>SmartPoll for HP Openview  shared del.</v>
          </cell>
          <cell r="C970">
            <v>40000</v>
          </cell>
          <cell r="D970">
            <v>36000</v>
          </cell>
        </row>
        <row r="971">
          <cell r="A971" t="str">
            <v>PS-SPSDEV-AAA</v>
          </cell>
          <cell r="B971" t="str">
            <v>SmartPoll devices</v>
          </cell>
          <cell r="C971">
            <v>75</v>
          </cell>
          <cell r="D971">
            <v>68</v>
          </cell>
        </row>
        <row r="972">
          <cell r="A972" t="str">
            <v>PS-SPSDEV-AAASD</v>
          </cell>
          <cell r="B972" t="str">
            <v>SmartPoll devices, shared delivery</v>
          </cell>
          <cell r="C972">
            <v>75</v>
          </cell>
          <cell r="D972">
            <v>68</v>
          </cell>
        </row>
        <row r="973">
          <cell r="A973" t="str">
            <v>PS-SPSDT-AAA</v>
          </cell>
          <cell r="B973" t="str">
            <v>SmartPoll device type "A"</v>
          </cell>
          <cell r="C973">
            <v>10000</v>
          </cell>
          <cell r="D973">
            <v>9000</v>
          </cell>
        </row>
        <row r="974">
          <cell r="A974" t="str">
            <v>PS-SPSDT-AAASD</v>
          </cell>
          <cell r="B974" t="str">
            <v>SmartPoll devicetype "A" shared delivery</v>
          </cell>
          <cell r="C974">
            <v>10000</v>
          </cell>
          <cell r="D974">
            <v>9000</v>
          </cell>
        </row>
        <row r="975">
          <cell r="A975" t="str">
            <v>PS-SPSDT-BAA</v>
          </cell>
          <cell r="B975" t="str">
            <v>SmartPoll device type "B"</v>
          </cell>
          <cell r="C975">
            <v>10000</v>
          </cell>
          <cell r="D975">
            <v>9000</v>
          </cell>
        </row>
        <row r="976">
          <cell r="A976" t="str">
            <v>PS-SPSDT-BAASD</v>
          </cell>
          <cell r="B976" t="str">
            <v>SmartPoll device type"B"shared delivery</v>
          </cell>
          <cell r="C976">
            <v>10000</v>
          </cell>
          <cell r="D976">
            <v>9000</v>
          </cell>
        </row>
        <row r="977">
          <cell r="A977" t="str">
            <v>PS-SPSDT-CAA</v>
          </cell>
          <cell r="B977" t="str">
            <v>SmartPoll device type "C"</v>
          </cell>
          <cell r="C977">
            <v>20000</v>
          </cell>
          <cell r="D977">
            <v>18000</v>
          </cell>
        </row>
        <row r="978">
          <cell r="A978" t="str">
            <v>PS-SPSDT-CAASD</v>
          </cell>
          <cell r="B978" t="str">
            <v>SmartPoll device type"C"shared delivery</v>
          </cell>
          <cell r="C978">
            <v>20000</v>
          </cell>
          <cell r="D978">
            <v>18000</v>
          </cell>
        </row>
        <row r="979">
          <cell r="A979" t="str">
            <v>PS-SPSDT-DAA</v>
          </cell>
          <cell r="B979" t="str">
            <v>SmartPoll device type custom development</v>
          </cell>
          <cell r="C979">
            <v>20000</v>
          </cell>
          <cell r="D979">
            <v>18000</v>
          </cell>
        </row>
        <row r="980">
          <cell r="A980" t="str">
            <v>PS-SPT800-001</v>
          </cell>
          <cell r="B980" t="str">
            <v>SmartPoll&amp;Trap Spectrum 5.X</v>
          </cell>
          <cell r="C980">
            <v>60000</v>
          </cell>
          <cell r="D980">
            <v>54000</v>
          </cell>
        </row>
        <row r="981">
          <cell r="A981" t="str">
            <v>PS-SPT800-001SD</v>
          </cell>
          <cell r="B981" t="str">
            <v>SmartPoll&amp;Trap Spectrum 5.X  shared del.</v>
          </cell>
          <cell r="C981">
            <v>60000</v>
          </cell>
          <cell r="D981">
            <v>54000</v>
          </cell>
        </row>
        <row r="982">
          <cell r="A982" t="str">
            <v>PS-SPT800-002</v>
          </cell>
          <cell r="B982" t="str">
            <v>SmartPoll&amp;Trap Spectrum 6.X</v>
          </cell>
          <cell r="C982">
            <v>60000</v>
          </cell>
          <cell r="D982">
            <v>54000</v>
          </cell>
        </row>
        <row r="983">
          <cell r="A983" t="str">
            <v>PS-SPT800-002SD</v>
          </cell>
          <cell r="B983" t="str">
            <v>SmartPoll&amp;Trap Spectrum 6.X  shared del.</v>
          </cell>
          <cell r="C983">
            <v>60000</v>
          </cell>
          <cell r="D983">
            <v>54000</v>
          </cell>
        </row>
        <row r="984">
          <cell r="A984" t="str">
            <v>PS-SPT801-001</v>
          </cell>
          <cell r="B984" t="str">
            <v>SmartPoll&amp;Trap HP Openview</v>
          </cell>
          <cell r="C984">
            <v>60000</v>
          </cell>
          <cell r="D984">
            <v>54000</v>
          </cell>
        </row>
        <row r="985">
          <cell r="A985" t="str">
            <v>PS-SPT801-001SD</v>
          </cell>
          <cell r="B985" t="str">
            <v>SmartPoll&amp;Trap HP Openview  shared del.</v>
          </cell>
          <cell r="C985">
            <v>60000</v>
          </cell>
          <cell r="D985">
            <v>54000</v>
          </cell>
        </row>
        <row r="986">
          <cell r="A986" t="str">
            <v>PS-SPTDEV-AAA</v>
          </cell>
          <cell r="B986" t="str">
            <v>SmartPoll&amp;Trap devices</v>
          </cell>
          <cell r="C986">
            <v>110</v>
          </cell>
          <cell r="D986">
            <v>99</v>
          </cell>
        </row>
        <row r="987">
          <cell r="A987" t="str">
            <v>PS-SPTDEV-AAASD</v>
          </cell>
          <cell r="B987" t="str">
            <v>SmartPoll&amp;Trap devices, shared del</v>
          </cell>
          <cell r="C987">
            <v>110</v>
          </cell>
          <cell r="D987">
            <v>99</v>
          </cell>
        </row>
        <row r="988">
          <cell r="A988" t="str">
            <v>PS-SPTDT-AAA</v>
          </cell>
          <cell r="B988" t="str">
            <v>SmartPoll&amp;Trap device type "A"</v>
          </cell>
          <cell r="C988">
            <v>15000</v>
          </cell>
          <cell r="D988">
            <v>13500</v>
          </cell>
        </row>
        <row r="989">
          <cell r="A989" t="str">
            <v>PS-SPTDT-AAASD</v>
          </cell>
          <cell r="B989" t="str">
            <v>SmartPoll&amp;Trap dev.type "A" shared del</v>
          </cell>
          <cell r="C989">
            <v>15000</v>
          </cell>
          <cell r="D989">
            <v>13500</v>
          </cell>
        </row>
        <row r="990">
          <cell r="A990" t="str">
            <v>PS-SPTDT-BAA</v>
          </cell>
          <cell r="B990" t="str">
            <v>SmartPoll&amp;Trap device type "B"</v>
          </cell>
          <cell r="C990">
            <v>15000</v>
          </cell>
          <cell r="D990">
            <v>13500</v>
          </cell>
        </row>
        <row r="991">
          <cell r="A991" t="str">
            <v>PS-SPTDT-BAASD</v>
          </cell>
          <cell r="B991" t="str">
            <v>SmartPoll&amp;Trap device type"B"shared del</v>
          </cell>
          <cell r="C991">
            <v>15000</v>
          </cell>
          <cell r="D991">
            <v>13500</v>
          </cell>
        </row>
        <row r="992">
          <cell r="A992" t="str">
            <v>PS-SPTDT-CAA</v>
          </cell>
          <cell r="B992" t="str">
            <v>SmartPoll&amp;Trap device type "C"</v>
          </cell>
          <cell r="C992">
            <v>30000</v>
          </cell>
          <cell r="D992">
            <v>27000</v>
          </cell>
        </row>
        <row r="993">
          <cell r="A993" t="str">
            <v>PS-SPTDT-CAASD</v>
          </cell>
          <cell r="B993" t="str">
            <v>SmartPoll&amp;Trap device type"C"shared del</v>
          </cell>
          <cell r="C993">
            <v>30000</v>
          </cell>
          <cell r="D993">
            <v>27000</v>
          </cell>
        </row>
        <row r="994">
          <cell r="A994" t="str">
            <v>PS-STK801-001</v>
          </cell>
          <cell r="B994" t="str">
            <v>SmartTrak/Poll visit</v>
          </cell>
          <cell r="C994">
            <v>10000</v>
          </cell>
          <cell r="D994">
            <v>9000</v>
          </cell>
        </row>
        <row r="995">
          <cell r="A995" t="str">
            <v>PS-STK801-001SD</v>
          </cell>
          <cell r="B995" t="str">
            <v>SmartTrak/Poll visit, shared delivery</v>
          </cell>
          <cell r="C995">
            <v>10000</v>
          </cell>
          <cell r="D995">
            <v>9000</v>
          </cell>
        </row>
        <row r="996">
          <cell r="A996" t="str">
            <v>PS-STK802-001</v>
          </cell>
          <cell r="B996" t="str">
            <v>SmartTrak for Poll&amp;Trap visit</v>
          </cell>
          <cell r="C996">
            <v>15000</v>
          </cell>
          <cell r="D996">
            <v>13500</v>
          </cell>
        </row>
        <row r="997">
          <cell r="A997" t="str">
            <v>PS-STK802-001SD</v>
          </cell>
          <cell r="B997" t="str">
            <v>SmartTrak for Poll&amp;Trap visit shared del</v>
          </cell>
          <cell r="C997">
            <v>15000</v>
          </cell>
          <cell r="D997">
            <v>13500</v>
          </cell>
        </row>
        <row r="998">
          <cell r="A998" t="str">
            <v>PS-STK803-001</v>
          </cell>
          <cell r="B998" t="str">
            <v>OnsiteTrak for NAA service per call</v>
          </cell>
          <cell r="C998">
            <v>23750</v>
          </cell>
          <cell r="D998">
            <v>21375</v>
          </cell>
        </row>
        <row r="999">
          <cell r="A999" t="str">
            <v>PS-STK803-001SD</v>
          </cell>
          <cell r="B999" t="str">
            <v>OnsiteTrak for NAA service per call-shared delivery</v>
          </cell>
          <cell r="C999">
            <v>23750</v>
          </cell>
          <cell r="D999">
            <v>21375</v>
          </cell>
        </row>
        <row r="1000">
          <cell r="A1000" t="str">
            <v>PS-STK804-012</v>
          </cell>
          <cell r="B1000" t="str">
            <v>RemoteTrak for NAA annual contract</v>
          </cell>
          <cell r="C1000">
            <v>165000</v>
          </cell>
          <cell r="D1000">
            <v>148500</v>
          </cell>
        </row>
        <row r="1001">
          <cell r="A1001" t="str">
            <v>PS-STK804-012SD</v>
          </cell>
          <cell r="B1001" t="str">
            <v>RemoteTrak for NAA annual contract shared delivery</v>
          </cell>
          <cell r="C1001">
            <v>165000</v>
          </cell>
          <cell r="D1001">
            <v>148500</v>
          </cell>
        </row>
        <row r="1002">
          <cell r="A1002" t="str">
            <v>PS-STKDEV-AAB</v>
          </cell>
          <cell r="B1002" t="str">
            <v>SmartTrak devices for Poll&amp;Trap</v>
          </cell>
          <cell r="C1002">
            <v>30</v>
          </cell>
          <cell r="D1002">
            <v>27</v>
          </cell>
        </row>
        <row r="1003">
          <cell r="A1003" t="str">
            <v>PS-STKDEV-AAC</v>
          </cell>
          <cell r="B1003" t="str">
            <v>OnsiteTrak Device charge for NAA service</v>
          </cell>
          <cell r="C1003">
            <v>24</v>
          </cell>
          <cell r="D1003">
            <v>22</v>
          </cell>
        </row>
        <row r="1004">
          <cell r="A1004" t="str">
            <v>PS-STKDEV-AACSD</v>
          </cell>
          <cell r="B1004" t="str">
            <v>Onsite Trak Device charge for NAA service shared delivery</v>
          </cell>
          <cell r="C1004">
            <v>24</v>
          </cell>
          <cell r="D1004">
            <v>22</v>
          </cell>
        </row>
        <row r="1005">
          <cell r="A1005" t="str">
            <v>PS-STKDEV-AAD</v>
          </cell>
          <cell r="B1005" t="str">
            <v>RemoteTrak device charge for NAA annual contract</v>
          </cell>
          <cell r="C1005">
            <v>175</v>
          </cell>
          <cell r="D1005">
            <v>158</v>
          </cell>
        </row>
        <row r="1006">
          <cell r="A1006" t="str">
            <v>PS-STKDEV-AADSD</v>
          </cell>
          <cell r="B1006" t="str">
            <v>RemoteTrak device charge for NAA annual contract shared delivery</v>
          </cell>
          <cell r="C1006">
            <v>175</v>
          </cell>
          <cell r="D1006">
            <v>158</v>
          </cell>
        </row>
        <row r="1007">
          <cell r="A1007" t="str">
            <v>PS-STS800-002</v>
          </cell>
          <cell r="B1007" t="str">
            <v>SmartTrap for Spectrum 6.X</v>
          </cell>
          <cell r="C1007">
            <v>40000</v>
          </cell>
          <cell r="D1007">
            <v>36000</v>
          </cell>
        </row>
        <row r="1008">
          <cell r="A1008" t="str">
            <v>PS-STS800-002SD</v>
          </cell>
          <cell r="B1008" t="str">
            <v>SmartTrap for Spectrum 6.X  shared del.</v>
          </cell>
          <cell r="C1008">
            <v>40000</v>
          </cell>
          <cell r="D1008">
            <v>36000</v>
          </cell>
        </row>
        <row r="1009">
          <cell r="A1009" t="str">
            <v>PS-STSDT-DAA</v>
          </cell>
          <cell r="B1009" t="str">
            <v>SmartTrap device type custom development</v>
          </cell>
          <cell r="C1009">
            <v>20000</v>
          </cell>
          <cell r="D1009">
            <v>18000</v>
          </cell>
        </row>
        <row r="1010">
          <cell r="A1010" t="str">
            <v>PS2020</v>
          </cell>
          <cell r="B1010" t="str">
            <v>Real Secure for Nokia single license</v>
          </cell>
          <cell r="C1010">
            <v>8995</v>
          </cell>
          <cell r="D1010">
            <v>6746</v>
          </cell>
        </row>
        <row r="1011">
          <cell r="A1011" t="str">
            <v>PS3290001</v>
          </cell>
          <cell r="B1011" t="str">
            <v>CPFW-AM-1-V41 Account Management Module for storgae and retrival of Firewall-1/VPN-1 user attributes on LDAP server (w/single enforcement point only)</v>
          </cell>
          <cell r="C1011">
            <v>1995</v>
          </cell>
          <cell r="D1011">
            <v>1496</v>
          </cell>
        </row>
        <row r="1013">
          <cell r="A1013" t="str">
            <v>SISTEMA FIREWALL</v>
          </cell>
        </row>
        <row r="1014">
          <cell r="A1014" t="str">
            <v>PS4102001</v>
          </cell>
          <cell r="B1014" t="str">
            <v>CPMP-ESC-U-V41Firewall-1 Enterprise Security Console (W/O VPN Module)</v>
          </cell>
          <cell r="C1014">
            <v>11995</v>
          </cell>
          <cell r="D1014">
            <v>8996</v>
          </cell>
        </row>
        <row r="1015">
          <cell r="A1015" t="str">
            <v>PS4105001</v>
          </cell>
          <cell r="B1015" t="str">
            <v>CPFW-FM-50-V41 Firewall-1 Module for 50 IP Addresses</v>
          </cell>
          <cell r="C1015">
            <v>3995</v>
          </cell>
          <cell r="D1015">
            <v>2996</v>
          </cell>
        </row>
        <row r="1016">
          <cell r="A1016" t="str">
            <v>PS4106001</v>
          </cell>
          <cell r="B1016" t="str">
            <v>CPFW-FM-U-V41 Firewall-1 Module for Unlimited IP Addresses</v>
          </cell>
          <cell r="C1016">
            <v>6995</v>
          </cell>
          <cell r="D1016">
            <v>5246</v>
          </cell>
        </row>
        <row r="1017">
          <cell r="A1017" t="str">
            <v>PS4110001</v>
          </cell>
          <cell r="B1017" t="str">
            <v>CPFW-DOCS-V41-Check Point Doc V4.1</v>
          </cell>
          <cell r="C1017">
            <v>95</v>
          </cell>
          <cell r="D1017">
            <v>71</v>
          </cell>
        </row>
        <row r="1018">
          <cell r="A1018" t="str">
            <v>PS4110002</v>
          </cell>
          <cell r="B1018" t="str">
            <v>CPFW-DOCS-1-V41-Check Point Doc V4.1</v>
          </cell>
          <cell r="C1018">
            <v>95</v>
          </cell>
          <cell r="D1018">
            <v>71</v>
          </cell>
        </row>
        <row r="1019">
          <cell r="A1019" t="str">
            <v>PS4114001</v>
          </cell>
          <cell r="B1019" t="str">
            <v>CPFW-FM-25-V41 Firewall-1 Module for 25 IP Addresses</v>
          </cell>
          <cell r="C1019">
            <v>1995</v>
          </cell>
          <cell r="D1019">
            <v>1496</v>
          </cell>
        </row>
        <row r="1020">
          <cell r="A1020" t="str">
            <v>PS4115001</v>
          </cell>
          <cell r="B1020" t="str">
            <v>CPFW-EPC-U-V41 Firewall-1 Enterprise Center</v>
          </cell>
          <cell r="C1020">
            <v>18990</v>
          </cell>
          <cell r="D1020">
            <v>14243</v>
          </cell>
        </row>
        <row r="1021">
          <cell r="A1021" t="str">
            <v>PS4122001</v>
          </cell>
          <cell r="B1021" t="str">
            <v>CPFW-FIG-25-V41 Firewall Internet Gateway for 25 IP Addresses</v>
          </cell>
          <cell r="C1021">
            <v>2995</v>
          </cell>
          <cell r="D1021">
            <v>2246</v>
          </cell>
        </row>
        <row r="1022">
          <cell r="A1022" t="str">
            <v>PS4123001</v>
          </cell>
          <cell r="B1022" t="str">
            <v>CPFW-FIG-50-V41 Firewall Internet Gateway for 50 IP Addresses</v>
          </cell>
          <cell r="C1022">
            <v>4995</v>
          </cell>
          <cell r="D1022">
            <v>3746</v>
          </cell>
        </row>
        <row r="1023">
          <cell r="A1023" t="str">
            <v>PS4124001</v>
          </cell>
          <cell r="B1023" t="str">
            <v>CPFW-FIG-100-V41 Firewall Internet Gateway for 100 IP Addresses</v>
          </cell>
          <cell r="C1023">
            <v>7995</v>
          </cell>
          <cell r="D1023">
            <v>5996</v>
          </cell>
        </row>
        <row r="1024">
          <cell r="A1024" t="str">
            <v>PS4125001</v>
          </cell>
          <cell r="B1024" t="str">
            <v>CPFW-FIG-250-V41 Firewall Internet Gateway for 250 IP Addresses</v>
          </cell>
          <cell r="C1024">
            <v>9995</v>
          </cell>
          <cell r="D1024">
            <v>7496</v>
          </cell>
        </row>
        <row r="1025">
          <cell r="A1025" t="str">
            <v>PS4157001</v>
          </cell>
          <cell r="B1025" t="str">
            <v>CPFW-ENC-U-DES-V41 Firewall-1 Encryption Module for Unlimited IP Addresses</v>
          </cell>
          <cell r="C1025">
            <v>3995</v>
          </cell>
          <cell r="D1025">
            <v>2996</v>
          </cell>
        </row>
        <row r="1026">
          <cell r="A1026" t="str">
            <v>PS4160001</v>
          </cell>
          <cell r="B1026" t="str">
            <v>CPMP-EVAL-ES-1-DES-V41 (Slimpack) - Eval for DES ENC</v>
          </cell>
          <cell r="C1026">
            <v>95</v>
          </cell>
          <cell r="D1026">
            <v>71</v>
          </cell>
        </row>
        <row r="1027">
          <cell r="A1027" t="str">
            <v>PS4160002</v>
          </cell>
          <cell r="B1027" t="str">
            <v>CPMP-EVAL2000-1-3DES-V4.1.2</v>
          </cell>
          <cell r="C1027">
            <v>95</v>
          </cell>
          <cell r="D1027">
            <v>71</v>
          </cell>
        </row>
        <row r="1028">
          <cell r="A1028" t="str">
            <v>PS4161001</v>
          </cell>
          <cell r="B1028" t="str">
            <v>CPMP-EVAL-ES-10-DES-V41- Eval for DES ENC (10 Slimpacks)</v>
          </cell>
          <cell r="C1028">
            <v>195</v>
          </cell>
          <cell r="D1028">
            <v>146</v>
          </cell>
        </row>
        <row r="1029">
          <cell r="A1029" t="str">
            <v>PS4161002</v>
          </cell>
          <cell r="B1029" t="str">
            <v>CPMP-EVAL2000-10-3DES-V4.1.2</v>
          </cell>
          <cell r="C1029">
            <v>195</v>
          </cell>
          <cell r="D1029">
            <v>146</v>
          </cell>
        </row>
        <row r="1030">
          <cell r="A1030" t="str">
            <v>PS4162001</v>
          </cell>
          <cell r="B1030" t="str">
            <v>CPMP-EVAL-ES-10-3DES-V41 - Eval for 3DES ENC (10 Slimpacks)</v>
          </cell>
          <cell r="C1030">
            <v>195</v>
          </cell>
          <cell r="D1030">
            <v>146</v>
          </cell>
        </row>
        <row r="1031">
          <cell r="A1031" t="str">
            <v>PS4162002</v>
          </cell>
          <cell r="B1031" t="str">
            <v>CPMP-EVAL2000-ADD-10-3DES-V4.1.2</v>
          </cell>
          <cell r="C1031">
            <v>45</v>
          </cell>
          <cell r="D1031">
            <v>34</v>
          </cell>
        </row>
        <row r="1032">
          <cell r="A1032" t="str">
            <v>PS4166001</v>
          </cell>
          <cell r="B1032" t="str">
            <v>CPVP-VEE-U-DES-V41 VPN-1 Enterprise Encryption Center</v>
          </cell>
          <cell r="C1032">
            <v>19995</v>
          </cell>
          <cell r="D1032">
            <v>14996</v>
          </cell>
        </row>
        <row r="1033">
          <cell r="A1033" t="str">
            <v>PS4175001</v>
          </cell>
          <cell r="B1033" t="str">
            <v>CPMP-EVAL-ES-1-3DES-V41 (Slimpack) - Eval for 3DES ENC</v>
          </cell>
          <cell r="C1033">
            <v>95</v>
          </cell>
          <cell r="D1033">
            <v>71</v>
          </cell>
        </row>
        <row r="1034">
          <cell r="A1034" t="str">
            <v>PS4177001</v>
          </cell>
          <cell r="B1034" t="str">
            <v>CPFW-FM-100-V41 Firewall-1 Module for 100 IP Addresses</v>
          </cell>
          <cell r="C1034">
            <v>4995</v>
          </cell>
          <cell r="D1034">
            <v>3746</v>
          </cell>
        </row>
        <row r="1035">
          <cell r="A1035" t="str">
            <v>PS4178001</v>
          </cell>
          <cell r="B1035" t="str">
            <v>CPFW-FM-250-V41 Firewall-1 Module for 250 IP Addresses</v>
          </cell>
          <cell r="C1035">
            <v>5995</v>
          </cell>
          <cell r="D1035">
            <v>4496</v>
          </cell>
        </row>
        <row r="1036">
          <cell r="A1036" t="str">
            <v>PS4179001</v>
          </cell>
          <cell r="B1036" t="str">
            <v>CPFW-ENC-25-3DES-V41 Firewall-1 Encryption Module for 25 IP Addresses</v>
          </cell>
          <cell r="C1036">
            <v>995</v>
          </cell>
          <cell r="D1036">
            <v>746</v>
          </cell>
        </row>
        <row r="1037">
          <cell r="A1037" t="str">
            <v>PS4180001</v>
          </cell>
          <cell r="B1037" t="str">
            <v>CPFW-ENC-50-3DES-V41 Firewall-1 Encryption Module for 50 IP Addresses</v>
          </cell>
          <cell r="C1037">
            <v>1495</v>
          </cell>
          <cell r="D1037">
            <v>1121</v>
          </cell>
        </row>
        <row r="1038">
          <cell r="A1038" t="str">
            <v>PS4181001</v>
          </cell>
          <cell r="B1038" t="str">
            <v>CPFW-ENC-100-3DES-V41 Firewall-1 Encryption Module for 100 IP Addresses</v>
          </cell>
          <cell r="C1038">
            <v>1995</v>
          </cell>
          <cell r="D1038">
            <v>1496</v>
          </cell>
        </row>
        <row r="1039">
          <cell r="A1039" t="str">
            <v>PS4182001</v>
          </cell>
          <cell r="B1039" t="str">
            <v>CPFW-ENC-250-3DES-V41 Firewall-1 Encryption Module for 250 IP Addresses</v>
          </cell>
          <cell r="C1039">
            <v>2995</v>
          </cell>
          <cell r="D1039">
            <v>2246</v>
          </cell>
        </row>
        <row r="1040">
          <cell r="A1040" t="str">
            <v>PS4183001</v>
          </cell>
          <cell r="B1040" t="str">
            <v>CPFW-ENC-U-3DES-V41 Firewall-1 Encryption Module for Unlimited IP Addresses</v>
          </cell>
          <cell r="C1040">
            <v>3995</v>
          </cell>
          <cell r="D1040">
            <v>2996</v>
          </cell>
        </row>
        <row r="1041">
          <cell r="A1041" t="str">
            <v>PS4184001</v>
          </cell>
          <cell r="B1041" t="str">
            <v>CPFW-ENC-25-DES-V41 Firewall-1 Encryption Module for 25 IP Addresses</v>
          </cell>
          <cell r="C1041">
            <v>995</v>
          </cell>
          <cell r="D1041">
            <v>746</v>
          </cell>
        </row>
        <row r="1042">
          <cell r="A1042" t="str">
            <v>PS4185001</v>
          </cell>
          <cell r="B1042" t="str">
            <v>CPFW-ENC-50-DES-V41 Firewall-1 Encryption Module for 50 IP Addresses</v>
          </cell>
          <cell r="C1042">
            <v>1495</v>
          </cell>
          <cell r="D1042">
            <v>1121</v>
          </cell>
        </row>
        <row r="1043">
          <cell r="A1043" t="str">
            <v>PS4186001</v>
          </cell>
          <cell r="B1043" t="str">
            <v>CPFW-ENC-100-DES-V41 Firewall-1 Encryption Module for 100 Addresses</v>
          </cell>
          <cell r="C1043">
            <v>1995</v>
          </cell>
          <cell r="D1043">
            <v>1496</v>
          </cell>
        </row>
        <row r="1044">
          <cell r="A1044" t="str">
            <v>PS4187001</v>
          </cell>
          <cell r="B1044" t="str">
            <v>CPFW-ENC-250-DES-V41 Firewall-1 Encryption Module for 250 IP Addresses</v>
          </cell>
          <cell r="C1044">
            <v>2995</v>
          </cell>
          <cell r="D1044">
            <v>2246</v>
          </cell>
        </row>
        <row r="1045">
          <cell r="A1045" t="str">
            <v>PS4198001</v>
          </cell>
          <cell r="B1045" t="str">
            <v>CPVP-VEE-U-3DES-V41 VPN-1 Enterprise Encryption Center</v>
          </cell>
          <cell r="C1045">
            <v>19995</v>
          </cell>
          <cell r="D1045">
            <v>14996</v>
          </cell>
        </row>
        <row r="1046">
          <cell r="A1046" t="str">
            <v>PS4210001</v>
          </cell>
          <cell r="B1046" t="str">
            <v>CPVP-VIG-25-3DES-V41 VPN-1 Internet Gateway for 25 IP Addresses</v>
          </cell>
          <cell r="C1046">
            <v>3495</v>
          </cell>
          <cell r="D1046">
            <v>2621</v>
          </cell>
        </row>
        <row r="1047">
          <cell r="A1047" t="str">
            <v>PS4211001</v>
          </cell>
          <cell r="B1047" t="str">
            <v>CPVP-VIG-50-3DES-V41 VPN-1 Internet Gateway for 50 IP Addresses</v>
          </cell>
          <cell r="C1047">
            <v>5495</v>
          </cell>
          <cell r="D1047">
            <v>4121</v>
          </cell>
        </row>
        <row r="1048">
          <cell r="A1048" t="str">
            <v>PS4212001</v>
          </cell>
          <cell r="B1048" t="str">
            <v>CPVP-VIG-100-3DES-V41 VPN-1 Internet Gateway for 100 IP Addresses</v>
          </cell>
          <cell r="C1048">
            <v>8495</v>
          </cell>
          <cell r="D1048">
            <v>6371</v>
          </cell>
        </row>
        <row r="1049">
          <cell r="A1049" t="str">
            <v>PS4213001</v>
          </cell>
          <cell r="B1049" t="str">
            <v>CPVP-VIG-250-3DES-V41 VPN-1 Internet Gateway for 250 IP Addresses</v>
          </cell>
          <cell r="C1049">
            <v>10995</v>
          </cell>
          <cell r="D1049">
            <v>8246</v>
          </cell>
        </row>
        <row r="1050">
          <cell r="A1050" t="str">
            <v>PS4214001</v>
          </cell>
          <cell r="B1050" t="str">
            <v>CPVP-VIG-25-DES-V41 VPN-1 Internet Gateway for 25 IP Addresses</v>
          </cell>
          <cell r="C1050">
            <v>3495</v>
          </cell>
          <cell r="D1050">
            <v>2621</v>
          </cell>
        </row>
        <row r="1051">
          <cell r="A1051" t="str">
            <v>PS4215001</v>
          </cell>
          <cell r="B1051" t="str">
            <v>CPVP-VIG-50-DES-V41 VPN-1 Internet Gateway for 50 IP Addresses</v>
          </cell>
          <cell r="C1051">
            <v>5495</v>
          </cell>
          <cell r="D1051">
            <v>4121</v>
          </cell>
        </row>
        <row r="1052">
          <cell r="A1052" t="str">
            <v>PS4216001</v>
          </cell>
          <cell r="B1052" t="str">
            <v>CPVP-VIG-100-DES-V41 VPN-1 Internet Gateway for 100 IP Addresses</v>
          </cell>
          <cell r="C1052">
            <v>8495</v>
          </cell>
          <cell r="D1052">
            <v>6371</v>
          </cell>
        </row>
        <row r="1053">
          <cell r="A1053" t="str">
            <v>PS4217001</v>
          </cell>
          <cell r="B1053" t="str">
            <v>CPVP-VIG-250-DES-V41 VPN-1 Internet Gateway for 250 IP Addresses</v>
          </cell>
          <cell r="C1053">
            <v>10995</v>
          </cell>
          <cell r="D1053">
            <v>8246</v>
          </cell>
        </row>
        <row r="1054">
          <cell r="A1054" t="str">
            <v>PS4260001</v>
          </cell>
          <cell r="B1054" t="str">
            <v>CPVP-VFM-25-3DES-V41 VPN-1 Module for 25 IP Addresses</v>
          </cell>
          <cell r="C1054">
            <v>2495</v>
          </cell>
          <cell r="D1054">
            <v>1871</v>
          </cell>
        </row>
        <row r="1055">
          <cell r="A1055" t="str">
            <v>PS4261-UGK</v>
          </cell>
          <cell r="B1055" t="str">
            <v>Nokia (PS4261) CPVP-VFM-50-3DES-V40 Upgrade Must have customer key or PO#</v>
          </cell>
          <cell r="C1055">
            <v>2375</v>
          </cell>
          <cell r="D1055">
            <v>1781</v>
          </cell>
        </row>
        <row r="1056">
          <cell r="A1056" t="str">
            <v>PS4261001</v>
          </cell>
          <cell r="B1056" t="str">
            <v>CPVP-VFM-50-3DES-V41 VPN-1 Module for 50 IP Addresses</v>
          </cell>
          <cell r="C1056">
            <v>4495</v>
          </cell>
          <cell r="D1056">
            <v>3371</v>
          </cell>
        </row>
        <row r="1057">
          <cell r="A1057" t="str">
            <v>PS4262001</v>
          </cell>
          <cell r="B1057" t="str">
            <v>CPVP-VFM-100-3DES-V41 VPN-1 Module for 100 IP Addresses</v>
          </cell>
          <cell r="C1057">
            <v>5995</v>
          </cell>
          <cell r="D1057">
            <v>4496</v>
          </cell>
        </row>
        <row r="1058">
          <cell r="A1058" t="str">
            <v>PS4263001</v>
          </cell>
          <cell r="B1058" t="str">
            <v>CPVP-VFM-250-3DES-V41 VPN-1 Module for 250 IP Addresses</v>
          </cell>
          <cell r="C1058">
            <v>7495</v>
          </cell>
          <cell r="D1058">
            <v>5621</v>
          </cell>
        </row>
        <row r="1059">
          <cell r="A1059" t="str">
            <v>PS4264001</v>
          </cell>
          <cell r="B1059" t="str">
            <v>CPVP-VFM-U-3DES-V41 VPN-1 Module for Unlimited IP Addresses</v>
          </cell>
          <cell r="C1059">
            <v>9495</v>
          </cell>
          <cell r="D1059">
            <v>7121</v>
          </cell>
        </row>
        <row r="1060">
          <cell r="A1060" t="str">
            <v>PS4265001</v>
          </cell>
          <cell r="B1060" t="str">
            <v>CPVP-VFM-25-DES-V41 VPN-1 Module for 25 IP Addresses</v>
          </cell>
          <cell r="C1060">
            <v>2495</v>
          </cell>
          <cell r="D1060">
            <v>1871</v>
          </cell>
        </row>
        <row r="1061">
          <cell r="A1061" t="str">
            <v>PS4266001</v>
          </cell>
          <cell r="B1061" t="str">
            <v>CPVP-VFM-50-DES-V41 VPN-1 Module for 50 IP Addresses</v>
          </cell>
          <cell r="C1061">
            <v>4495</v>
          </cell>
          <cell r="D1061">
            <v>3371</v>
          </cell>
        </row>
        <row r="1062">
          <cell r="A1062" t="str">
            <v>PS4267001</v>
          </cell>
          <cell r="B1062" t="str">
            <v>CPVP-VFM-100-DES-V41 VPN-1 Module for 100 IP Addresses</v>
          </cell>
          <cell r="C1062">
            <v>5995</v>
          </cell>
          <cell r="D1062">
            <v>4496</v>
          </cell>
        </row>
        <row r="1063">
          <cell r="A1063" t="str">
            <v>PS4268001</v>
          </cell>
          <cell r="B1063" t="str">
            <v>CPVP-VFM-250-DES-V41 VPN-1 Module for 250 IP Addresses</v>
          </cell>
          <cell r="C1063">
            <v>7495</v>
          </cell>
          <cell r="D1063">
            <v>5621</v>
          </cell>
        </row>
        <row r="1064">
          <cell r="A1064" t="str">
            <v>PS4269001</v>
          </cell>
          <cell r="B1064" t="str">
            <v>CPVP-VFM-U-DES-V41 VPN-1 Module for Unlimited IP Addresses</v>
          </cell>
          <cell r="C1064">
            <v>9495</v>
          </cell>
          <cell r="D1064">
            <v>7121</v>
          </cell>
        </row>
        <row r="1065">
          <cell r="A1065" t="str">
            <v>PS4291000</v>
          </cell>
          <cell r="B1065" t="str">
            <v>CPTC-FGM-U-V41 FloodGate-1 Module w/ unlimited IP addresses</v>
          </cell>
          <cell r="C1065">
            <v>6995</v>
          </cell>
          <cell r="D1065">
            <v>5246</v>
          </cell>
        </row>
        <row r="1066">
          <cell r="A1066" t="str">
            <v>PS4291001</v>
          </cell>
          <cell r="B1066" t="str">
            <v>Nokia Account Mgt Module  unlimited lic.</v>
          </cell>
          <cell r="C1066">
            <v>4995</v>
          </cell>
          <cell r="D1066">
            <v>3746</v>
          </cell>
        </row>
        <row r="1067">
          <cell r="A1067" t="str">
            <v>PS4351000</v>
          </cell>
          <cell r="B1067" t="str">
            <v>CPMP-MOTIF-GUI-1-V40 Check Point Unix Motif GUI</v>
          </cell>
          <cell r="C1067">
            <v>995</v>
          </cell>
          <cell r="D1067">
            <v>746</v>
          </cell>
        </row>
        <row r="1068">
          <cell r="A1068" t="str">
            <v>PS4351001</v>
          </cell>
          <cell r="B1068" t="str">
            <v>CPMP-MOTIF-GUI-1-V41 Check Point Unix Motif GUI</v>
          </cell>
          <cell r="C1068">
            <v>995</v>
          </cell>
          <cell r="D1068">
            <v>746</v>
          </cell>
        </row>
        <row r="1069">
          <cell r="A1069" t="str">
            <v>PS4352001</v>
          </cell>
          <cell r="B1069" t="str">
            <v>CPFW-DOCS-5-V41-Check Point Doc V4.1 (5 Pack)</v>
          </cell>
          <cell r="C1069">
            <v>195</v>
          </cell>
          <cell r="D1069">
            <v>146</v>
          </cell>
        </row>
        <row r="1070">
          <cell r="A1070" t="str">
            <v>PS4353001</v>
          </cell>
          <cell r="B1070" t="str">
            <v>CPMP-ESC-U-3DES-V41 Firewall-1 Enterprise Security Console</v>
          </cell>
          <cell r="C1070">
            <v>11995</v>
          </cell>
          <cell r="D1070">
            <v>8996</v>
          </cell>
        </row>
        <row r="1071">
          <cell r="A1071" t="str">
            <v>PS4354001</v>
          </cell>
          <cell r="B1071" t="str">
            <v>CPMP-ESC-U-DES-V41 Firewall-1 Enterprise Security Console</v>
          </cell>
          <cell r="C1071">
            <v>11995</v>
          </cell>
          <cell r="D1071">
            <v>8996</v>
          </cell>
        </row>
        <row r="1072">
          <cell r="A1072" t="str">
            <v>PS4355001</v>
          </cell>
          <cell r="B1072" t="str">
            <v>CPVP-VSC-5-3DES-V41 VPN SecureClient for 5 Users</v>
          </cell>
          <cell r="C1072">
            <v>495</v>
          </cell>
          <cell r="D1072">
            <v>371</v>
          </cell>
        </row>
        <row r="1073">
          <cell r="A1073" t="str">
            <v>PS4356001</v>
          </cell>
          <cell r="B1073" t="str">
            <v>CPVP-VSC-50-3DES-V41 VPN SecureClient for 50 Users</v>
          </cell>
          <cell r="C1073">
            <v>3995</v>
          </cell>
          <cell r="D1073">
            <v>2996</v>
          </cell>
        </row>
        <row r="1074">
          <cell r="A1074" t="str">
            <v>PS4357001</v>
          </cell>
          <cell r="B1074" t="str">
            <v>CPVP-VSC-100-3DES-V41 VPN SecureClient for 100 Users</v>
          </cell>
          <cell r="C1074">
            <v>6995</v>
          </cell>
          <cell r="D1074">
            <v>5246</v>
          </cell>
        </row>
        <row r="1075">
          <cell r="A1075" t="str">
            <v>PS4358001</v>
          </cell>
          <cell r="B1075" t="str">
            <v>CPVP-VSC-500-3DES-V41 VPN SecureClient for 500 Users</v>
          </cell>
          <cell r="C1075">
            <v>24995</v>
          </cell>
          <cell r="D1075">
            <v>18746</v>
          </cell>
        </row>
        <row r="1076">
          <cell r="A1076" t="str">
            <v>PS4358002</v>
          </cell>
          <cell r="B1076" t="str">
            <v>CPVP-VSC-1000-V41 VPN SecureClient for 1000 Users</v>
          </cell>
          <cell r="C1076">
            <v>39995</v>
          </cell>
          <cell r="D1076">
            <v>29996</v>
          </cell>
        </row>
        <row r="1077">
          <cell r="A1077" t="str">
            <v>PS4359001</v>
          </cell>
          <cell r="B1077" t="str">
            <v>CPVP-VSC-5-DES-V41 VPN SecureClient for 5 Users</v>
          </cell>
          <cell r="C1077">
            <v>495</v>
          </cell>
          <cell r="D1077">
            <v>371</v>
          </cell>
        </row>
        <row r="1078">
          <cell r="A1078" t="str">
            <v>PS4360001</v>
          </cell>
          <cell r="B1078" t="str">
            <v>CPVP-VSC-50-DES-V41 VPN SecureClient for 50 Users</v>
          </cell>
          <cell r="C1078">
            <v>3995</v>
          </cell>
          <cell r="D1078">
            <v>2996</v>
          </cell>
        </row>
        <row r="1079">
          <cell r="A1079" t="str">
            <v>PS4361001</v>
          </cell>
          <cell r="B1079" t="str">
            <v>CPVP-VSC-100-DES-V41 VPN SecureClient for 100 Users</v>
          </cell>
          <cell r="C1079">
            <v>6995</v>
          </cell>
          <cell r="D1079">
            <v>5246</v>
          </cell>
        </row>
        <row r="1080">
          <cell r="A1080" t="str">
            <v>PS4362001</v>
          </cell>
          <cell r="B1080" t="str">
            <v>CPVP-VSC-500-DES-V41 VPN SecureClient for 500 Users</v>
          </cell>
          <cell r="C1080">
            <v>24995</v>
          </cell>
          <cell r="D1080">
            <v>18746</v>
          </cell>
        </row>
        <row r="1081">
          <cell r="A1081" t="str">
            <v>PS4406001</v>
          </cell>
          <cell r="B1081" t="str">
            <v>CPVP-CM-25-V10 VPN-1 Certificate Manager, Entrust Certificate Authority and Netscape Directory Server for Generation of digital certificates for Checkpoint IP/Sec/IKE</v>
          </cell>
          <cell r="C1081">
            <v>3295</v>
          </cell>
          <cell r="D1081">
            <v>2471</v>
          </cell>
        </row>
        <row r="1082">
          <cell r="A1082" t="str">
            <v>PS4407001</v>
          </cell>
          <cell r="B1082" t="str">
            <v>CPVP-CM-50-V10 Certificate Manager, entrust Certificate Authority and Netscape Directory Server for Generation of digital certificates for Checkpoint IP/Sec/IKE</v>
          </cell>
          <cell r="C1082">
            <v>5495</v>
          </cell>
          <cell r="D1082">
            <v>4121</v>
          </cell>
        </row>
        <row r="1083">
          <cell r="A1083" t="str">
            <v>PS4408001</v>
          </cell>
          <cell r="B1083" t="str">
            <v>CPVP-CM-100-V10 Certificate Manager, Entrust Certificate Authority and Netscape Directory Server for Generation of digital certificates for Checkpoint IP/Sec/IKE</v>
          </cell>
          <cell r="C1083">
            <v>8995</v>
          </cell>
          <cell r="D1083">
            <v>6746</v>
          </cell>
        </row>
        <row r="1084">
          <cell r="A1084" t="str">
            <v>PS4409001</v>
          </cell>
          <cell r="B1084" t="str">
            <v>CPVP-CM-500-V10 Certificate Manager, Entrust Certificate Authority and Netscape Directory Server for Generation of digital certificates for Checkpoint IP/Sec/IKE</v>
          </cell>
          <cell r="C1084">
            <v>33995</v>
          </cell>
          <cell r="D1084">
            <v>25496</v>
          </cell>
        </row>
        <row r="1085">
          <cell r="A1085" t="str">
            <v>PS4410001</v>
          </cell>
          <cell r="B1085" t="str">
            <v>CPVP-CM-1000-V10 Certificate Manager, Entrust Certificate Authority and Netscape Directory Server for Generation of digital certificates for Checkpoint IP/Sec/IKE</v>
          </cell>
          <cell r="C1085">
            <v>49995</v>
          </cell>
          <cell r="D1085">
            <v>37496</v>
          </cell>
        </row>
        <row r="1086">
          <cell r="A1086" t="str">
            <v>PS4411001</v>
          </cell>
          <cell r="B1086" t="str">
            <v>CPVP-CM-5000-V10 Certificate Manager, Entrust Certificate Authority and Netscape Directory Server for Generation of digital certificates for Checkpoint IP/Sec/IKE</v>
          </cell>
          <cell r="C1086">
            <v>184995</v>
          </cell>
          <cell r="D1086">
            <v>138746</v>
          </cell>
        </row>
        <row r="1087">
          <cell r="A1087" t="str">
            <v>PS5001001</v>
          </cell>
          <cell r="B1087" t="str">
            <v>CPVP-HA-DUAL-V41 Transport failover for two or more VPN/Firewall-1 modules. Licensed per VPN/Firewall-1 module.</v>
          </cell>
          <cell r="C1087">
            <v>9995</v>
          </cell>
          <cell r="D1087">
            <v>7496</v>
          </cell>
        </row>
        <row r="1088">
          <cell r="A1088" t="str">
            <v>PS5002001</v>
          </cell>
          <cell r="B1088" t="str">
            <v>CPVP-HA-ADDL-V41 Additional module for failover</v>
          </cell>
          <cell r="C1088">
            <v>5995</v>
          </cell>
          <cell r="D1088">
            <v>4496</v>
          </cell>
        </row>
        <row r="1089">
          <cell r="A1089" t="str">
            <v>PS6001001</v>
          </cell>
          <cell r="B1089" t="str">
            <v>CPVH-BAC-1-3DES-V41 VPN-1 Accelerator Card II</v>
          </cell>
          <cell r="C1089">
            <v>995</v>
          </cell>
          <cell r="D1089">
            <v>746</v>
          </cell>
        </row>
        <row r="1091">
          <cell r="A1091" t="str">
            <v>SISTEMA UPS</v>
          </cell>
        </row>
        <row r="1092">
          <cell r="A1092" t="str">
            <v>SU1400RMNET</v>
          </cell>
          <cell r="B1092" t="str">
            <v>UNINTERRUPTABLE P/S WITH S/W</v>
          </cell>
          <cell r="C1092">
            <v>1079</v>
          </cell>
          <cell r="D1092">
            <v>863</v>
          </cell>
        </row>
        <row r="1093">
          <cell r="A1093" t="str">
            <v>SU2200RMXLNET</v>
          </cell>
          <cell r="B1093" t="str">
            <v>UNINTERRUPT POWER SUPPLY W/SW</v>
          </cell>
          <cell r="C1093">
            <v>1739</v>
          </cell>
          <cell r="D1093">
            <v>1391</v>
          </cell>
        </row>
        <row r="1095">
          <cell r="A1095" t="str">
            <v xml:space="preserve">SISTEMA TRAINING </v>
          </cell>
        </row>
        <row r="1096">
          <cell r="A1096" t="str">
            <v>TR-CSP803-004</v>
          </cell>
          <cell r="B1096" t="str">
            <v>Cabletron customer SecureFast VLAN certification training.</v>
          </cell>
          <cell r="C1096">
            <v>2500</v>
          </cell>
          <cell r="D1096">
            <v>2125</v>
          </cell>
        </row>
        <row r="1097">
          <cell r="A1097" t="str">
            <v>TR-ESGK1001-04</v>
          </cell>
          <cell r="B1097" t="str">
            <v>ES SmartSwitching Training Course Provided by Global Knowledge</v>
          </cell>
          <cell r="C1097">
            <v>2900</v>
          </cell>
          <cell r="D1097">
            <v>2465</v>
          </cell>
        </row>
        <row r="1098">
          <cell r="A1098" t="str">
            <v>TR-ESGK1002-04</v>
          </cell>
          <cell r="B1098" t="str">
            <v>ES SmartSwitch Router Configuration Training Course Provided by Global Knowledge</v>
          </cell>
          <cell r="C1098">
            <v>2900</v>
          </cell>
          <cell r="D1098">
            <v>2465</v>
          </cell>
        </row>
        <row r="1099">
          <cell r="A1099" t="str">
            <v>TR-ESGK1003-04</v>
          </cell>
          <cell r="B1099" t="str">
            <v>ES NetSight Element Manager Training Course Provided by Global Knowledge</v>
          </cell>
          <cell r="C1099">
            <v>2900</v>
          </cell>
          <cell r="D1099">
            <v>2465</v>
          </cell>
        </row>
        <row r="1100">
          <cell r="A1100" t="str">
            <v>TR-ESGK1004-12</v>
          </cell>
          <cell r="B1100" t="str">
            <v>Global ES Training Courses Bundled (TR-ESGK1001-04, TR-ESGK1002-04, and TR-ESGK1003-04)</v>
          </cell>
          <cell r="C1100">
            <v>8300</v>
          </cell>
          <cell r="D1100">
            <v>7055</v>
          </cell>
        </row>
        <row r="1101">
          <cell r="A1101" t="str">
            <v>TR-ESGK1005-05</v>
          </cell>
          <cell r="B1101" t="str">
            <v>Enterasys Secure Harbour Solutions Certification Training</v>
          </cell>
          <cell r="C1101">
            <v>3493</v>
          </cell>
          <cell r="D1101">
            <v>3144</v>
          </cell>
        </row>
        <row r="1103">
          <cell r="A1103" t="str">
            <v>SISTEMA LANCAST 7500</v>
          </cell>
        </row>
        <row r="1104">
          <cell r="A1104" t="str">
            <v>7111-12-75</v>
          </cell>
          <cell r="B1104" t="str">
            <v>Lancast Mngbl 10Bt TP-BNC module</v>
          </cell>
          <cell r="C1104">
            <v>129</v>
          </cell>
          <cell r="D1104">
            <v>116</v>
          </cell>
        </row>
        <row r="1105">
          <cell r="A1105" t="str">
            <v>7111-13-75</v>
          </cell>
          <cell r="B1105" t="str">
            <v>Lancast Mngbl 10Bt TP-FL,MM/SC Module</v>
          </cell>
          <cell r="C1105">
            <v>169</v>
          </cell>
          <cell r="D1105">
            <v>152</v>
          </cell>
        </row>
        <row r="1106">
          <cell r="A1106" t="str">
            <v>7111-15-70</v>
          </cell>
          <cell r="B1106" t="str">
            <v>Lancast 10BT TP-FL MM/ST module</v>
          </cell>
          <cell r="C1106">
            <v>169</v>
          </cell>
          <cell r="D1106">
            <v>152</v>
          </cell>
        </row>
        <row r="1107">
          <cell r="A1107" t="str">
            <v>7111-15-75</v>
          </cell>
          <cell r="B1107" t="str">
            <v>Manageable Module, 10 Mbps, TP to FL/MM-ST for 7500 Chassis</v>
          </cell>
          <cell r="C1107">
            <v>169</v>
          </cell>
          <cell r="D1107">
            <v>152</v>
          </cell>
        </row>
        <row r="1108">
          <cell r="A1108" t="str">
            <v>7111-16-70</v>
          </cell>
          <cell r="B1108" t="str">
            <v>Lancast TP to FL, SM/ST 10BT Mod</v>
          </cell>
          <cell r="C1108">
            <v>449</v>
          </cell>
          <cell r="D1108">
            <v>404</v>
          </cell>
        </row>
        <row r="1109">
          <cell r="A1109" t="str">
            <v>7131-13-70</v>
          </cell>
          <cell r="B1109" t="str">
            <v>Lancast TX-FX MM/SC Media Conv Module</v>
          </cell>
          <cell r="C1109">
            <v>326</v>
          </cell>
          <cell r="D1109">
            <v>293</v>
          </cell>
        </row>
        <row r="1110">
          <cell r="A1110" t="str">
            <v>7131-13-75</v>
          </cell>
          <cell r="B1110" t="str">
            <v>Manageable Module, 100 Mbps, TX to FX/MM-SC for 7500 Chassis</v>
          </cell>
          <cell r="C1110">
            <v>329</v>
          </cell>
          <cell r="D1110">
            <v>296</v>
          </cell>
        </row>
        <row r="1111">
          <cell r="A1111" t="str">
            <v>7131-15-70</v>
          </cell>
          <cell r="B1111" t="str">
            <v>Lancast   100BT TX-FX MM/ST mod</v>
          </cell>
          <cell r="C1111">
            <v>329</v>
          </cell>
          <cell r="D1111">
            <v>296</v>
          </cell>
        </row>
        <row r="1112">
          <cell r="A1112" t="str">
            <v>7131-15-75</v>
          </cell>
          <cell r="B1112" t="str">
            <v>Manageable Module, 100 Mbps, TX to FX/MM-ST for 7500 Chassis</v>
          </cell>
          <cell r="C1112">
            <v>329</v>
          </cell>
          <cell r="D1112">
            <v>296</v>
          </cell>
        </row>
        <row r="1113">
          <cell r="A1113" t="str">
            <v>7131-16-75</v>
          </cell>
          <cell r="B1113" t="str">
            <v>Lancast Mngbl TX-FX SM/ST Media Conv Mod</v>
          </cell>
          <cell r="C1113">
            <v>949</v>
          </cell>
          <cell r="D1113">
            <v>854</v>
          </cell>
        </row>
        <row r="1114">
          <cell r="A1114" t="str">
            <v>7131-17-75</v>
          </cell>
          <cell r="B1114" t="str">
            <v>Lancast 100BT TX-FX SM/SC 40km Module</v>
          </cell>
          <cell r="C1114">
            <v>949</v>
          </cell>
          <cell r="D1114">
            <v>854</v>
          </cell>
        </row>
        <row r="1115">
          <cell r="A1115" t="str">
            <v>7131-54-75</v>
          </cell>
          <cell r="B1115" t="str">
            <v>Lancast Mngbl FX MM/ST to FX SM/SC Module</v>
          </cell>
          <cell r="C1115">
            <v>789</v>
          </cell>
          <cell r="D1115">
            <v>710</v>
          </cell>
        </row>
        <row r="1116">
          <cell r="A1116" t="str">
            <v>7500-12HS-1A</v>
          </cell>
          <cell r="B1116" t="str">
            <v>Lancast Mngbl 12slot Sgl Pwr Chassis</v>
          </cell>
          <cell r="C1116">
            <v>469</v>
          </cell>
          <cell r="D1116">
            <v>422</v>
          </cell>
        </row>
        <row r="1117">
          <cell r="A1117" t="str">
            <v>7500-17-01</v>
          </cell>
          <cell r="B1117" t="str">
            <v>Lancast Mngbl 17slot Sgl Pwr Chassis</v>
          </cell>
          <cell r="C1117">
            <v>399</v>
          </cell>
          <cell r="D1117">
            <v>359</v>
          </cell>
        </row>
        <row r="1118">
          <cell r="A1118" t="str">
            <v>7501-M</v>
          </cell>
          <cell r="B1118" t="str">
            <v>Management Module with Single Ethernet Interface for 7500 Series Chassis</v>
          </cell>
          <cell r="C1118">
            <v>489</v>
          </cell>
          <cell r="D1118">
            <v>440</v>
          </cell>
        </row>
        <row r="1119">
          <cell r="A1119" t="str">
            <v>7731-15-70</v>
          </cell>
          <cell r="B1119" t="str">
            <v>Lancast  100BT TX-DualFX mm/ST mod</v>
          </cell>
          <cell r="C1119">
            <v>649</v>
          </cell>
          <cell r="D1119">
            <v>584</v>
          </cell>
        </row>
        <row r="1120">
          <cell r="A1120" t="str">
            <v>7731-15-75</v>
          </cell>
          <cell r="B1120" t="str">
            <v>Lancast Mngbl TX-Dual TX MM/ST Module</v>
          </cell>
          <cell r="C1120">
            <v>649</v>
          </cell>
          <cell r="D1120">
            <v>584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Documento SOC"/>
      <sheetName val="Financiero - Datos e Internet"/>
      <sheetName val="Formato SOC"/>
      <sheetName val="Detalle de Costos"/>
      <sheetName val="Propuesta Economica"/>
      <sheetName val="Equipos en Venta"/>
      <sheetName val="Detalle de mtto de venta equi"/>
      <sheetName val="Equipos en Alquiler"/>
      <sheetName val="Detalle de Equipos"/>
      <sheetName val="Tarifas Nuevas"/>
      <sheetName val="Localidades"/>
      <sheetName val="Implantación - RRHH TData"/>
      <sheetName val="Implantacion No Estándar"/>
      <sheetName val="Garantia Extendida"/>
      <sheetName val="Tipo de Compra"/>
      <sheetName val="Parametros - Routers"/>
      <sheetName val="Facto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15">
          <cell r="B215" t="str">
            <v>Acceso Primario RDSI (30B+D)</v>
          </cell>
          <cell r="C215" t="str">
            <v>OTF</v>
          </cell>
          <cell r="E215">
            <v>0</v>
          </cell>
          <cell r="F215">
            <v>0</v>
          </cell>
        </row>
        <row r="216">
          <cell r="B216" t="str">
            <v>Acceso Primario RDSI (30B+D) - Promoción</v>
          </cell>
          <cell r="C216" t="str">
            <v>OTF</v>
          </cell>
          <cell r="E216">
            <v>477.54237288135596</v>
          </cell>
          <cell r="F216">
            <v>523.65617433414047</v>
          </cell>
        </row>
        <row r="217">
          <cell r="B217" t="str">
            <v>Acceso Básico RDSI (2B+D)</v>
          </cell>
          <cell r="C217" t="str">
            <v>OTF</v>
          </cell>
          <cell r="E217">
            <v>0</v>
          </cell>
          <cell r="F217">
            <v>0</v>
          </cell>
        </row>
        <row r="218">
          <cell r="B218" t="str">
            <v>Acceso Básico RDSI (2B+D) - Promoción</v>
          </cell>
          <cell r="C218" t="str">
            <v>OTF</v>
          </cell>
          <cell r="E218">
            <v>83.050847457627128</v>
          </cell>
          <cell r="F218">
            <v>27.978208232445521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tijerales"/>
      <sheetName val="basedatos"/>
      <sheetName val="hoja resumen"/>
      <sheetName val="gastos generales"/>
      <sheetName val="comp.precios"/>
      <sheetName val="reticulados"/>
      <sheetName val="montaje postes"/>
      <sheetName val="transporte"/>
      <sheetName val="cimentacion"/>
      <sheetName val="calculo de fuerzas"/>
      <sheetName val="seccion 1"/>
      <sheetName val="seccion 2"/>
      <sheetName val="seccion 3"/>
      <sheetName val="seccion 4"/>
      <sheetName val="peso de monopolo"/>
      <sheetName val="calculo de fuerzas (2)"/>
      <sheetName val="seccion1"/>
      <sheetName val="seccion2"/>
      <sheetName val="seccion3"/>
      <sheetName val="seccion4"/>
      <sheetName val="peso de monopolo (2)"/>
      <sheetName val="calculo de fuerzas (3)"/>
      <sheetName val="seccion1 (2)"/>
      <sheetName val="seccion2 (2)"/>
      <sheetName val="seccion3 (2)"/>
      <sheetName val="seccion4 (2)"/>
      <sheetName val="seccion5"/>
      <sheetName val="peso de monopolo (3)"/>
      <sheetName val="Final(1)summary"/>
      <sheetName val="Analisis"/>
      <sheetName val="Cuadro_Acabados"/>
      <sheetName val="STG TR"/>
      <sheetName val="Vers C"/>
      <sheetName val="resoc"/>
      <sheetName val="Hoja3"/>
      <sheetName val="SH A 9 y 10"/>
      <sheetName val="PPto Mensual-Linea Soles-07-08"/>
      <sheetName val="Tabla"/>
      <sheetName val="comp_precios"/>
      <sheetName val="montaje_postes"/>
      <sheetName val="calculo_de_fuerzas"/>
      <sheetName val="seccion_1"/>
      <sheetName val="seccion_2"/>
      <sheetName val="seccion_3"/>
      <sheetName val="seccion_4"/>
      <sheetName val="peso_de_monopolo"/>
      <sheetName val="calculo_de_fuerzas_(2)"/>
      <sheetName val="peso_de_monopolo_(2)"/>
      <sheetName val="calculo_de_fuerzas_(3)"/>
      <sheetName val="seccion1_(2)"/>
      <sheetName val="seccion2_(2)"/>
      <sheetName val="seccion3_(2)"/>
      <sheetName val="seccion4_(2)"/>
      <sheetName val="peso_de_monopolo_(3)"/>
      <sheetName val="hoja_resumen"/>
      <sheetName val="gastos_generales"/>
      <sheetName val="Vers_C"/>
      <sheetName val="Resumen del avance"/>
      <sheetName val="TABLAS"/>
      <sheetName val="Reaj."/>
      <sheetName val="hoja_resumen1"/>
      <sheetName val="gastos_generales1"/>
      <sheetName val="comp_precios1"/>
      <sheetName val="montaje_postes1"/>
      <sheetName val="calculo_de_fuerzas1"/>
      <sheetName val="seccion_11"/>
      <sheetName val="seccion_21"/>
      <sheetName val="seccion_31"/>
      <sheetName val="seccion_41"/>
      <sheetName val="peso_de_monopolo1"/>
      <sheetName val="calculo_de_fuerzas_(2)1"/>
      <sheetName val="peso_de_monopolo_(2)1"/>
      <sheetName val="calculo_de_fuerzas_(3)1"/>
      <sheetName val="seccion1_(2)1"/>
      <sheetName val="seccion2_(2)1"/>
      <sheetName val="seccion3_(2)1"/>
      <sheetName val="seccion4_(2)1"/>
      <sheetName val="peso_de_monopolo_(3)1"/>
      <sheetName val="SH_A_9_y_10"/>
      <sheetName val="Vers_C1"/>
      <sheetName val="STG_TR"/>
      <sheetName val="PPto_Mensual-Linea_Soles-07-08"/>
      <sheetName val="Resumen_del_avance"/>
      <sheetName val="hoja_resumen2"/>
      <sheetName val="gastos_generales2"/>
      <sheetName val="comp_precios2"/>
      <sheetName val="montaje_postes2"/>
      <sheetName val="calculo_de_fuerzas2"/>
      <sheetName val="seccion_12"/>
      <sheetName val="seccion_22"/>
      <sheetName val="seccion_32"/>
      <sheetName val="seccion_42"/>
      <sheetName val="peso_de_monopolo2"/>
      <sheetName val="calculo_de_fuerzas_(2)2"/>
      <sheetName val="peso_de_monopolo_(2)2"/>
      <sheetName val="calculo_de_fuerzas_(3)2"/>
      <sheetName val="seccion1_(2)2"/>
      <sheetName val="seccion2_(2)2"/>
      <sheetName val="seccion3_(2)2"/>
      <sheetName val="seccion4_(2)2"/>
      <sheetName val="peso_de_monopolo_(3)2"/>
      <sheetName val="SH_A_9_y_101"/>
      <sheetName val="Vers_C2"/>
      <sheetName val="STG_TR1"/>
      <sheetName val="PPto_Mensual-Linea_Soles-07-081"/>
      <sheetName val="Resumen_del_avance1"/>
      <sheetName val="TRNG0500"/>
      <sheetName val="Target Price"/>
      <sheetName val="RECURSOS"/>
      <sheetName val="CAP-120mm2"/>
      <sheetName val="hoja_resumen4"/>
      <sheetName val="gastos_generales4"/>
      <sheetName val="comp_precios4"/>
      <sheetName val="montaje_postes4"/>
      <sheetName val="calculo_de_fuerzas4"/>
      <sheetName val="seccion_14"/>
      <sheetName val="seccion_24"/>
      <sheetName val="seccion_34"/>
      <sheetName val="seccion_44"/>
      <sheetName val="peso_de_monopolo4"/>
      <sheetName val="calculo_de_fuerzas_(2)4"/>
      <sheetName val="peso_de_monopolo_(2)4"/>
      <sheetName val="calculo_de_fuerzas_(3)4"/>
      <sheetName val="seccion1_(2)4"/>
      <sheetName val="seccion2_(2)4"/>
      <sheetName val="seccion3_(2)4"/>
      <sheetName val="seccion4_(2)4"/>
      <sheetName val="peso_de_monopolo_(3)4"/>
      <sheetName val="SH_A_9_y_104"/>
      <sheetName val="Vers_C4"/>
      <sheetName val="SH_A_9_y_102"/>
      <sheetName val="hoja_resumen3"/>
      <sheetName val="gastos_generales3"/>
      <sheetName val="comp_precios3"/>
      <sheetName val="montaje_postes3"/>
      <sheetName val="calculo_de_fuerzas3"/>
      <sheetName val="seccion_13"/>
      <sheetName val="seccion_23"/>
      <sheetName val="seccion_33"/>
      <sheetName val="seccion_43"/>
      <sheetName val="peso_de_monopolo3"/>
      <sheetName val="calculo_de_fuerzas_(2)3"/>
      <sheetName val="peso_de_monopolo_(2)3"/>
      <sheetName val="calculo_de_fuerzas_(3)3"/>
      <sheetName val="seccion1_(2)3"/>
      <sheetName val="seccion2_(2)3"/>
      <sheetName val="seccion3_(2)3"/>
      <sheetName val="seccion4_(2)3"/>
      <sheetName val="peso_de_monopolo_(3)3"/>
      <sheetName val="SH_A_9_y_103"/>
      <sheetName val="Vers_C3"/>
      <sheetName val="hoja_resumen8"/>
      <sheetName val="gastos_generales8"/>
      <sheetName val="comp_precios8"/>
      <sheetName val="montaje_postes8"/>
      <sheetName val="calculo_de_fuerzas8"/>
      <sheetName val="seccion_18"/>
      <sheetName val="seccion_28"/>
      <sheetName val="seccion_38"/>
      <sheetName val="seccion_48"/>
      <sheetName val="peso_de_monopolo8"/>
      <sheetName val="calculo_de_fuerzas_(2)8"/>
      <sheetName val="peso_de_monopolo_(2)8"/>
      <sheetName val="calculo_de_fuerzas_(3)8"/>
      <sheetName val="seccion1_(2)8"/>
      <sheetName val="seccion2_(2)8"/>
      <sheetName val="seccion3_(2)8"/>
      <sheetName val="seccion4_(2)8"/>
      <sheetName val="peso_de_monopolo_(3)8"/>
      <sheetName val="SH_A_9_y_108"/>
      <sheetName val="Vers_C8"/>
      <sheetName val="hoja_resumen5"/>
      <sheetName val="gastos_generales5"/>
      <sheetName val="comp_precios5"/>
      <sheetName val="montaje_postes5"/>
      <sheetName val="calculo_de_fuerzas5"/>
      <sheetName val="seccion_15"/>
      <sheetName val="seccion_25"/>
      <sheetName val="seccion_35"/>
      <sheetName val="seccion_45"/>
      <sheetName val="peso_de_monopolo5"/>
      <sheetName val="calculo_de_fuerzas_(2)5"/>
      <sheetName val="peso_de_monopolo_(2)5"/>
      <sheetName val="calculo_de_fuerzas_(3)5"/>
      <sheetName val="seccion1_(2)5"/>
      <sheetName val="seccion2_(2)5"/>
      <sheetName val="seccion3_(2)5"/>
      <sheetName val="seccion4_(2)5"/>
      <sheetName val="peso_de_monopolo_(3)5"/>
      <sheetName val="SH_A_9_y_105"/>
      <sheetName val="Vers_C5"/>
      <sheetName val="hoja_resumen6"/>
      <sheetName val="gastos_generales6"/>
      <sheetName val="comp_precios6"/>
      <sheetName val="montaje_postes6"/>
      <sheetName val="calculo_de_fuerzas6"/>
      <sheetName val="seccion_16"/>
      <sheetName val="seccion_26"/>
      <sheetName val="seccion_36"/>
      <sheetName val="seccion_46"/>
      <sheetName val="peso_de_monopolo6"/>
      <sheetName val="calculo_de_fuerzas_(2)6"/>
      <sheetName val="peso_de_monopolo_(2)6"/>
      <sheetName val="calculo_de_fuerzas_(3)6"/>
      <sheetName val="seccion1_(2)6"/>
      <sheetName val="seccion2_(2)6"/>
      <sheetName val="seccion3_(2)6"/>
      <sheetName val="seccion4_(2)6"/>
      <sheetName val="peso_de_monopolo_(3)6"/>
      <sheetName val="SH_A_9_y_106"/>
      <sheetName val="Vers_C6"/>
      <sheetName val="hoja_resumen7"/>
      <sheetName val="gastos_generales7"/>
      <sheetName val="comp_precios7"/>
      <sheetName val="montaje_postes7"/>
      <sheetName val="calculo_de_fuerzas7"/>
      <sheetName val="seccion_17"/>
      <sheetName val="seccion_27"/>
      <sheetName val="seccion_37"/>
      <sheetName val="seccion_47"/>
      <sheetName val="peso_de_monopolo7"/>
      <sheetName val="calculo_de_fuerzas_(2)7"/>
      <sheetName val="peso_de_monopolo_(2)7"/>
      <sheetName val="calculo_de_fuerzas_(3)7"/>
      <sheetName val="seccion1_(2)7"/>
      <sheetName val="seccion2_(2)7"/>
      <sheetName val="seccion3_(2)7"/>
      <sheetName val="seccion4_(2)7"/>
      <sheetName val="peso_de_monopolo_(3)7"/>
      <sheetName val="SH_A_9_y_107"/>
      <sheetName val="Vers_C7"/>
      <sheetName val="hoja_resumen9"/>
      <sheetName val="gastos_generales9"/>
      <sheetName val="comp_precios9"/>
      <sheetName val="montaje_postes9"/>
      <sheetName val="calculo_de_fuerzas9"/>
      <sheetName val="seccion_19"/>
      <sheetName val="seccion_29"/>
      <sheetName val="seccion_39"/>
      <sheetName val="seccion_49"/>
      <sheetName val="peso_de_monopolo9"/>
      <sheetName val="calculo_de_fuerzas_(2)9"/>
      <sheetName val="peso_de_monopolo_(2)9"/>
      <sheetName val="calculo_de_fuerzas_(3)9"/>
      <sheetName val="seccion1_(2)9"/>
      <sheetName val="seccion2_(2)9"/>
      <sheetName val="seccion3_(2)9"/>
      <sheetName val="seccion4_(2)9"/>
      <sheetName val="peso_de_monopolo_(3)9"/>
      <sheetName val="SH_A_9_y_109"/>
      <sheetName val="Vers_C9"/>
      <sheetName val="Misc"/>
      <sheetName val="Datos"/>
      <sheetName val="Target_Price"/>
      <sheetName val="Target_Price1"/>
      <sheetName val="A2"/>
      <sheetName val="Target_Price5"/>
      <sheetName val="Target_Price2"/>
      <sheetName val="Target_Price3"/>
      <sheetName val="Target_Price4"/>
      <sheetName val="Target_Price7"/>
      <sheetName val="Target_Price6"/>
      <sheetName val="Target_Price8"/>
      <sheetName val="Target_Price9"/>
      <sheetName val="hoja_resumen10"/>
      <sheetName val="gastos_generales10"/>
      <sheetName val="comp_precios10"/>
      <sheetName val="montaje_postes10"/>
      <sheetName val="calculo_de_fuerzas10"/>
      <sheetName val="seccion_110"/>
      <sheetName val="seccion_210"/>
      <sheetName val="seccion_310"/>
      <sheetName val="seccion_410"/>
      <sheetName val="peso_de_monopolo10"/>
      <sheetName val="calculo_de_fuerzas_(2)10"/>
      <sheetName val="peso_de_monopolo_(2)10"/>
      <sheetName val="calculo_de_fuerzas_(3)10"/>
      <sheetName val="seccion1_(2)10"/>
      <sheetName val="seccion2_(2)10"/>
      <sheetName val="seccion3_(2)10"/>
      <sheetName val="seccion4_(2)10"/>
      <sheetName val="peso_de_monopolo_(3)10"/>
      <sheetName val="Vers_C10"/>
      <sheetName val="Target_Price10"/>
      <sheetName val="Resumen"/>
      <sheetName val="Precios Unitarios"/>
      <sheetName val="Ppto con Detalle"/>
      <sheetName val="presupuesto con 3 conect"/>
      <sheetName val="edif.wiese-contrato"/>
      <sheetName val="hoja_resumen11"/>
      <sheetName val="gastos_generales11"/>
      <sheetName val="comp_precios11"/>
      <sheetName val="montaje_postes11"/>
      <sheetName val="calculo_de_fuerzas11"/>
      <sheetName val="seccion_111"/>
      <sheetName val="seccion_211"/>
      <sheetName val="seccion_311"/>
      <sheetName val="seccion_411"/>
      <sheetName val="peso_de_monopolo11"/>
      <sheetName val="calculo_de_fuerzas_(2)11"/>
      <sheetName val="peso_de_monopolo_(2)11"/>
      <sheetName val="calculo_de_fuerzas_(3)11"/>
      <sheetName val="seccion1_(2)11"/>
      <sheetName val="seccion2_(2)11"/>
      <sheetName val="seccion3_(2)11"/>
      <sheetName val="seccion4_(2)11"/>
      <sheetName val="peso_de_monopolo_(3)11"/>
      <sheetName val="STG_TR2"/>
      <sheetName val="Vers_C11"/>
      <sheetName val="SH_A_9_y_1010"/>
      <sheetName val="PPto_Mensual-Linea_Soles-07-082"/>
      <sheetName val="Resumen_del_avance2"/>
      <sheetName val="Reaj_"/>
      <sheetName val="Target_Price11"/>
      <sheetName val="Precios_Unitarios"/>
      <sheetName val="Datos-No imprimir"/>
      <sheetName val="Nivel1"/>
      <sheetName val="Nivel3"/>
      <sheetName val="STG_TR3"/>
      <sheetName val="PPto_Mensual-Linea_Soles-07-083"/>
      <sheetName val="Resumen_del_avance3"/>
      <sheetName val="Reaj_1"/>
      <sheetName val="STG_TR5"/>
      <sheetName val="PPto_Mensual-Linea_Soles-07-085"/>
      <sheetName val="Resumen_del_avance5"/>
      <sheetName val="Reaj_3"/>
      <sheetName val="STG_TR4"/>
      <sheetName val="PPto_Mensual-Linea_Soles-07-084"/>
      <sheetName val="Resumen_del_avance4"/>
      <sheetName val="Reaj_2"/>
      <sheetName val="STG_TR6"/>
      <sheetName val="PPto_Mensual-Linea_Soles-07-086"/>
      <sheetName val="Resumen_del_avance6"/>
      <sheetName val="Reaj_4"/>
      <sheetName val="STG_TR7"/>
      <sheetName val="PPto_Mensual-Linea_Soles-07-087"/>
      <sheetName val="Resumen_del_avance7"/>
      <sheetName val="STG_TR10"/>
      <sheetName val="PPto_Mensual-Linea_Soles-07-010"/>
      <sheetName val="Resumen_del_avance10"/>
      <sheetName val="Reaj_7"/>
      <sheetName val="STG_TR8"/>
      <sheetName val="PPto_Mensual-Linea_Soles-07-088"/>
      <sheetName val="Resumen_del_avance8"/>
      <sheetName val="Reaj_5"/>
      <sheetName val="STG_TR9"/>
      <sheetName val="PPto_Mensual-Linea_Soles-07-089"/>
      <sheetName val="Resumen_del_avance9"/>
      <sheetName val="Reaj_6"/>
      <sheetName val="hoja_resumen12"/>
      <sheetName val="gastos_generales12"/>
      <sheetName val="comp_precios12"/>
      <sheetName val="montaje_postes12"/>
      <sheetName val="calculo_de_fuerzas12"/>
      <sheetName val="seccion_112"/>
      <sheetName val="seccion_212"/>
      <sheetName val="seccion_312"/>
      <sheetName val="seccion_412"/>
      <sheetName val="peso_de_monopolo12"/>
      <sheetName val="calculo_de_fuerzas_(2)12"/>
      <sheetName val="peso_de_monopolo_(2)12"/>
      <sheetName val="calculo_de_fuerzas_(3)12"/>
      <sheetName val="seccion1_(2)12"/>
      <sheetName val="seccion2_(2)12"/>
      <sheetName val="seccion3_(2)12"/>
      <sheetName val="seccion4_(2)12"/>
      <sheetName val="peso_de_monopolo_(3)12"/>
      <sheetName val="SH_A_9_y_1011"/>
      <sheetName val="STG_TR11"/>
      <sheetName val="Vers_C12"/>
      <sheetName val="PPto_Mensual-Linea_Soles-07-011"/>
      <sheetName val="Resumen_del_avance11"/>
      <sheetName val="Reaj_8"/>
      <sheetName val="Hoja de Recursos"/>
      <sheetName val="Provisionales "/>
      <sheetName val="Estructuras"/>
      <sheetName val="Arquitectu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gos TTD"/>
      <sheetName val="INSTALACION TTD"/>
      <sheetName val="INSTALACION TS"/>
      <sheetName val="NCR1T98"/>
      <sheetName val="Instrucciones"/>
      <sheetName val="Documento SOC"/>
      <sheetName val="Financiero - Datos e Internet"/>
      <sheetName val="Detalle de Costos"/>
      <sheetName val="Propuesta Economica"/>
      <sheetName val="Equipos en Venta"/>
      <sheetName val="Detalle de mtto de venta equi"/>
      <sheetName val="Equipos en Alquiler"/>
      <sheetName val="Tarifas Nuevas"/>
      <sheetName val="Localidades"/>
      <sheetName val="Implantacion No Estándar"/>
      <sheetName val="Detalle de Equipos"/>
      <sheetName val="Implantación - RRHH TData"/>
      <sheetName val="Garantia Extendida"/>
      <sheetName val="Serv_Prof"/>
      <sheetName val="Tipo de Compra"/>
      <sheetName val="Parametros - Routers"/>
      <sheetName val="Real99"/>
      <sheetName val="Precios Enterasys"/>
      <sheetName val="R12Q"/>
      <sheetName val="PH"/>
      <sheetName val="PH Acum"/>
      <sheetName val="Prev. cierre"/>
      <sheetName val="RH"/>
      <sheetName val="RH Ac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ses"/>
      <sheetName val="Precios"/>
      <sheetName val="Tot-Arq"/>
      <sheetName val="Tot-Estr"/>
      <sheetName val="Subc"/>
      <sheetName val="Ppto"/>
      <sheetName val="Prog-Fases"/>
      <sheetName val="Prog resumen"/>
      <sheetName val="Recursos"/>
      <sheetName val="Rec-Mat"/>
      <sheetName val="Rec-Mo"/>
      <sheetName val="Rec-Subc"/>
      <sheetName val="Rec-Mat.Seg"/>
      <sheetName val="Rec-EQUI"/>
      <sheetName val="Cuadre e IGV"/>
      <sheetName val="CONSIDERACIONES"/>
      <sheetName val="áreas"/>
      <sheetName val="PalFlujo"/>
      <sheetName val="PRESUPUESTO"/>
      <sheetName val="RESUMEN"/>
      <sheetName val="Hoja1"/>
      <sheetName val="ACUs"/>
      <sheetName val="PRECIOS "/>
      <sheetName val="RESUMEN-IGV"/>
      <sheetName val="Comité"/>
      <sheetName val="Indirectos1"/>
      <sheetName val="Indirectos2a"/>
      <sheetName val="LISTAS"/>
    </sheetNames>
    <sheetDataSet>
      <sheetData sheetId="0" refreshError="1"/>
      <sheetData sheetId="1" refreshError="1">
        <row r="4">
          <cell r="D4">
            <v>3.25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ANCE"/>
      <sheetName val="UPS-SPANICH"/>
    </sheetNames>
    <sheetDataSet>
      <sheetData sheetId="0">
        <row r="34">
          <cell r="A34" t="str">
            <v>Duración</v>
          </cell>
          <cell r="B34">
            <v>1</v>
          </cell>
          <cell r="C34">
            <v>2</v>
          </cell>
          <cell r="D34">
            <v>3</v>
          </cell>
          <cell r="E34">
            <v>4</v>
          </cell>
          <cell r="F34">
            <v>5</v>
          </cell>
          <cell r="G34">
            <v>6</v>
          </cell>
          <cell r="H34">
            <v>7</v>
          </cell>
          <cell r="I34">
            <v>8</v>
          </cell>
          <cell r="J34">
            <v>9</v>
          </cell>
          <cell r="K34">
            <v>10</v>
          </cell>
          <cell r="L34">
            <v>11</v>
          </cell>
          <cell r="M34">
            <v>12</v>
          </cell>
        </row>
        <row r="35">
          <cell r="A35">
            <v>3</v>
          </cell>
          <cell r="B35">
            <v>0.25</v>
          </cell>
          <cell r="C35">
            <v>0.5</v>
          </cell>
          <cell r="D35">
            <v>0.25</v>
          </cell>
        </row>
        <row r="36">
          <cell r="A36">
            <v>4</v>
          </cell>
          <cell r="B36">
            <v>0.15</v>
          </cell>
          <cell r="C36">
            <v>0.35</v>
          </cell>
          <cell r="D36">
            <v>0.35</v>
          </cell>
          <cell r="E36">
            <v>0.15</v>
          </cell>
        </row>
        <row r="37">
          <cell r="A37">
            <v>5</v>
          </cell>
          <cell r="B37">
            <v>0.1</v>
          </cell>
          <cell r="C37">
            <v>0.25</v>
          </cell>
          <cell r="D37">
            <v>0.3</v>
          </cell>
          <cell r="E37">
            <v>0.25</v>
          </cell>
          <cell r="F37">
            <v>0.1</v>
          </cell>
        </row>
        <row r="38">
          <cell r="A38">
            <v>6</v>
          </cell>
          <cell r="B38">
            <v>7.0000000000000007E-2</v>
          </cell>
          <cell r="C38">
            <v>0.18</v>
          </cell>
          <cell r="D38">
            <v>0.25</v>
          </cell>
          <cell r="E38">
            <v>0.25</v>
          </cell>
          <cell r="F38">
            <v>0.18</v>
          </cell>
          <cell r="G38">
            <v>7.0000000000000007E-2</v>
          </cell>
        </row>
        <row r="39">
          <cell r="A39">
            <v>7</v>
          </cell>
          <cell r="B39">
            <v>0.05</v>
          </cell>
          <cell r="C39">
            <v>0.14000000000000001</v>
          </cell>
          <cell r="D39">
            <v>0.2</v>
          </cell>
          <cell r="E39">
            <v>0.22</v>
          </cell>
          <cell r="F39">
            <v>0.2</v>
          </cell>
          <cell r="G39">
            <v>0.14000000000000001</v>
          </cell>
          <cell r="H39">
            <v>0.05</v>
          </cell>
        </row>
        <row r="40">
          <cell r="A40">
            <v>8</v>
          </cell>
          <cell r="B40">
            <v>0.04</v>
          </cell>
          <cell r="C40">
            <v>0.11</v>
          </cell>
          <cell r="D40">
            <v>0.16</v>
          </cell>
          <cell r="E40">
            <v>0.19</v>
          </cell>
          <cell r="F40">
            <v>0.19</v>
          </cell>
          <cell r="G40">
            <v>0.16</v>
          </cell>
          <cell r="H40">
            <v>0.11</v>
          </cell>
          <cell r="I40">
            <v>0.04</v>
          </cell>
        </row>
        <row r="41">
          <cell r="A41">
            <v>9</v>
          </cell>
          <cell r="B41">
            <v>0.03</v>
          </cell>
          <cell r="C41">
            <v>0.09</v>
          </cell>
          <cell r="D41">
            <v>0.13</v>
          </cell>
          <cell r="E41">
            <v>0.16</v>
          </cell>
          <cell r="F41">
            <v>0.18</v>
          </cell>
          <cell r="G41">
            <v>0.16</v>
          </cell>
          <cell r="H41">
            <v>0.13</v>
          </cell>
          <cell r="I41">
            <v>0.09</v>
          </cell>
          <cell r="J41">
            <v>0.03</v>
          </cell>
        </row>
        <row r="42">
          <cell r="A42">
            <v>10</v>
          </cell>
          <cell r="B42">
            <v>0.02</v>
          </cell>
          <cell r="C42">
            <v>0.08</v>
          </cell>
          <cell r="D42">
            <v>0.11</v>
          </cell>
          <cell r="E42">
            <v>0.14000000000000001</v>
          </cell>
          <cell r="F42">
            <v>0.15</v>
          </cell>
          <cell r="G42">
            <v>0.15</v>
          </cell>
          <cell r="H42">
            <v>0.14000000000000001</v>
          </cell>
          <cell r="I42">
            <v>0.11</v>
          </cell>
          <cell r="J42">
            <v>0.08</v>
          </cell>
          <cell r="K42">
            <v>0.02</v>
          </cell>
        </row>
        <row r="43">
          <cell r="A43">
            <v>11</v>
          </cell>
          <cell r="B43">
            <v>0.02</v>
          </cell>
          <cell r="C43">
            <v>0.06</v>
          </cell>
          <cell r="D43">
            <v>0.09</v>
          </cell>
          <cell r="E43">
            <v>0.12</v>
          </cell>
          <cell r="F43">
            <v>0.14000000000000001</v>
          </cell>
          <cell r="G43">
            <v>0.14000000000000001</v>
          </cell>
          <cell r="H43">
            <v>0.14000000000000001</v>
          </cell>
          <cell r="I43">
            <v>0.12</v>
          </cell>
          <cell r="J43">
            <v>0.09</v>
          </cell>
          <cell r="K43">
            <v>0.06</v>
          </cell>
          <cell r="L43">
            <v>0.02</v>
          </cell>
        </row>
        <row r="44">
          <cell r="A44">
            <v>12</v>
          </cell>
          <cell r="B44">
            <v>0.02</v>
          </cell>
          <cell r="C44">
            <v>0.05</v>
          </cell>
          <cell r="D44">
            <v>0.08</v>
          </cell>
          <cell r="E44">
            <v>0.1</v>
          </cell>
          <cell r="F44">
            <v>0.12</v>
          </cell>
          <cell r="G44">
            <v>0.13</v>
          </cell>
          <cell r="H44">
            <v>0.13</v>
          </cell>
          <cell r="I44">
            <v>0.12</v>
          </cell>
          <cell r="J44">
            <v>0.1</v>
          </cell>
          <cell r="K44">
            <v>0.08</v>
          </cell>
          <cell r="L44">
            <v>0.05</v>
          </cell>
          <cell r="M44">
            <v>0.02</v>
          </cell>
        </row>
      </sheetData>
      <sheetData sheetId="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ido"/>
      <sheetName val="Ficha Tecnica"/>
      <sheetName val="CronoPres"/>
      <sheetName val="Costopres"/>
      <sheetName val="Riesgos1"/>
      <sheetName val="Estudio"/>
      <sheetName val="Plan"/>
      <sheetName val="Indirectos1"/>
      <sheetName val="Indirectos2"/>
      <sheetName val="Flujo"/>
      <sheetName val="AVANCE"/>
      <sheetName val="Acabados"/>
      <sheetName val="Alcances"/>
      <sheetName val="Cierre"/>
      <sheetName val="Ratios"/>
      <sheetName val="Riesgos2"/>
      <sheetName val="Metrados"/>
      <sheetName val="ManObra1"/>
      <sheetName val="ManObra2"/>
      <sheetName val="ManObra3"/>
      <sheetName val="Materiales"/>
      <sheetName val="Equipos y Fletes"/>
      <sheetName val="Subcontratos"/>
      <sheetName val="Etiqueta"/>
      <sheetName val="Visi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4">
          <cell r="A34" t="str">
            <v>Duración</v>
          </cell>
          <cell r="B34">
            <v>1</v>
          </cell>
          <cell r="C34">
            <v>2</v>
          </cell>
          <cell r="D34">
            <v>3</v>
          </cell>
          <cell r="E34">
            <v>4</v>
          </cell>
          <cell r="F34">
            <v>5</v>
          </cell>
          <cell r="G34">
            <v>6</v>
          </cell>
          <cell r="H34">
            <v>7</v>
          </cell>
          <cell r="I34">
            <v>8</v>
          </cell>
          <cell r="J34">
            <v>9</v>
          </cell>
          <cell r="K34">
            <v>10</v>
          </cell>
          <cell r="L34">
            <v>11</v>
          </cell>
          <cell r="M34">
            <v>12</v>
          </cell>
        </row>
        <row r="35">
          <cell r="A35">
            <v>3</v>
          </cell>
          <cell r="B35">
            <v>0.25</v>
          </cell>
          <cell r="C35">
            <v>0.5</v>
          </cell>
          <cell r="D35">
            <v>0.25</v>
          </cell>
        </row>
        <row r="36">
          <cell r="A36">
            <v>4</v>
          </cell>
          <cell r="B36">
            <v>0.15</v>
          </cell>
          <cell r="C36">
            <v>0.35</v>
          </cell>
          <cell r="D36">
            <v>0.35</v>
          </cell>
          <cell r="E36">
            <v>0.15</v>
          </cell>
        </row>
        <row r="37">
          <cell r="A37">
            <v>5</v>
          </cell>
          <cell r="B37">
            <v>0.1</v>
          </cell>
          <cell r="C37">
            <v>0.25</v>
          </cell>
          <cell r="D37">
            <v>0.3</v>
          </cell>
          <cell r="E37">
            <v>0.25</v>
          </cell>
          <cell r="F37">
            <v>0.1</v>
          </cell>
        </row>
        <row r="38">
          <cell r="A38">
            <v>6</v>
          </cell>
          <cell r="B38">
            <v>7.0000000000000007E-2</v>
          </cell>
          <cell r="C38">
            <v>0.18</v>
          </cell>
          <cell r="D38">
            <v>0.25</v>
          </cell>
          <cell r="E38">
            <v>0.25</v>
          </cell>
          <cell r="F38">
            <v>0.18</v>
          </cell>
          <cell r="G38">
            <v>7.0000000000000007E-2</v>
          </cell>
        </row>
        <row r="39">
          <cell r="A39">
            <v>7</v>
          </cell>
          <cell r="B39">
            <v>0.05</v>
          </cell>
          <cell r="C39">
            <v>0.14000000000000001</v>
          </cell>
          <cell r="D39">
            <v>0.2</v>
          </cell>
          <cell r="E39">
            <v>0.22</v>
          </cell>
          <cell r="F39">
            <v>0.2</v>
          </cell>
          <cell r="G39">
            <v>0.14000000000000001</v>
          </cell>
          <cell r="H39">
            <v>0.05</v>
          </cell>
        </row>
        <row r="40">
          <cell r="A40">
            <v>8</v>
          </cell>
          <cell r="B40">
            <v>0.04</v>
          </cell>
          <cell r="C40">
            <v>0.11</v>
          </cell>
          <cell r="D40">
            <v>0.16</v>
          </cell>
          <cell r="E40">
            <v>0.19</v>
          </cell>
          <cell r="F40">
            <v>0.19</v>
          </cell>
          <cell r="G40">
            <v>0.16</v>
          </cell>
          <cell r="H40">
            <v>0.11</v>
          </cell>
          <cell r="I40">
            <v>0.04</v>
          </cell>
        </row>
        <row r="41">
          <cell r="A41">
            <v>9</v>
          </cell>
          <cell r="B41">
            <v>0.03</v>
          </cell>
          <cell r="C41">
            <v>0.09</v>
          </cell>
          <cell r="D41">
            <v>0.13</v>
          </cell>
          <cell r="E41">
            <v>0.16</v>
          </cell>
          <cell r="F41">
            <v>0.18</v>
          </cell>
          <cell r="G41">
            <v>0.16</v>
          </cell>
          <cell r="H41">
            <v>0.13</v>
          </cell>
          <cell r="I41">
            <v>0.09</v>
          </cell>
          <cell r="J41">
            <v>0.03</v>
          </cell>
        </row>
        <row r="42">
          <cell r="A42">
            <v>10</v>
          </cell>
          <cell r="B42">
            <v>0.02</v>
          </cell>
          <cell r="C42">
            <v>0.08</v>
          </cell>
          <cell r="D42">
            <v>0.11</v>
          </cell>
          <cell r="E42">
            <v>0.14000000000000001</v>
          </cell>
          <cell r="F42">
            <v>0.15</v>
          </cell>
          <cell r="G42">
            <v>0.15</v>
          </cell>
          <cell r="H42">
            <v>0.14000000000000001</v>
          </cell>
          <cell r="I42">
            <v>0.11</v>
          </cell>
          <cell r="J42">
            <v>0.08</v>
          </cell>
          <cell r="K42">
            <v>0.02</v>
          </cell>
        </row>
        <row r="43">
          <cell r="A43">
            <v>11</v>
          </cell>
          <cell r="B43">
            <v>0.02</v>
          </cell>
          <cell r="C43">
            <v>0.06</v>
          </cell>
          <cell r="D43">
            <v>0.09</v>
          </cell>
          <cell r="E43">
            <v>0.12</v>
          </cell>
          <cell r="F43">
            <v>0.14000000000000001</v>
          </cell>
          <cell r="G43">
            <v>0.14000000000000001</v>
          </cell>
          <cell r="H43">
            <v>0.14000000000000001</v>
          </cell>
          <cell r="I43">
            <v>0.12</v>
          </cell>
          <cell r="J43">
            <v>0.09</v>
          </cell>
          <cell r="K43">
            <v>0.06</v>
          </cell>
          <cell r="L43">
            <v>0.02</v>
          </cell>
        </row>
        <row r="44">
          <cell r="A44">
            <v>12</v>
          </cell>
          <cell r="B44">
            <v>0.02</v>
          </cell>
          <cell r="C44">
            <v>0.05</v>
          </cell>
          <cell r="D44">
            <v>0.08</v>
          </cell>
          <cell r="E44">
            <v>0.1</v>
          </cell>
          <cell r="F44">
            <v>0.12</v>
          </cell>
          <cell r="G44">
            <v>0.13</v>
          </cell>
          <cell r="H44">
            <v>0.13</v>
          </cell>
          <cell r="I44">
            <v>0.12</v>
          </cell>
          <cell r="J44">
            <v>0.1</v>
          </cell>
          <cell r="K44">
            <v>0.08</v>
          </cell>
          <cell r="L44">
            <v>0.05</v>
          </cell>
          <cell r="M44">
            <v>0.02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Cuadro de áreas"/>
      <sheetName val="Programación"/>
      <sheetName val="GG"/>
      <sheetName val="OP"/>
      <sheetName val="SEG"/>
      <sheetName val="Presupuesto"/>
      <sheetName val="OPTIMIZACIONES"/>
      <sheetName val="PU"/>
      <sheetName val="Est Sot"/>
      <sheetName val="Est Torre"/>
      <sheetName val="Arq Sot"/>
      <sheetName val="Arq Torre"/>
      <sheetName val="IISS"/>
      <sheetName val="IIEE"/>
      <sheetName val="EQUIPAMIENTO"/>
      <sheetName val="IIMM"/>
      <sheetName val="GAS"/>
      <sheetName val="ACI"/>
      <sheetName val="Bombas ACI"/>
      <sheetName val="Bombas Agua"/>
      <sheetName val="Bombas riego"/>
      <sheetName val="Hidromasaje"/>
      <sheetName val="GRIMALDO"/>
      <sheetName val="LEED"/>
      <sheetName val="Mano de Obra"/>
      <sheetName val="Histograma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>
        <row r="4">
          <cell r="E4">
            <v>780</v>
          </cell>
        </row>
      </sheetData>
      <sheetData sheetId="7" refreshError="1"/>
      <sheetData sheetId="8">
        <row r="2">
          <cell r="J2">
            <v>3.6</v>
          </cell>
        </row>
      </sheetData>
      <sheetData sheetId="9">
        <row r="55">
          <cell r="E55">
            <v>1529.1625000000001</v>
          </cell>
        </row>
      </sheetData>
      <sheetData sheetId="10">
        <row r="103">
          <cell r="E103">
            <v>5523.7670000000016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>
        <row r="10">
          <cell r="D10">
            <v>30.787499999999998</v>
          </cell>
        </row>
      </sheetData>
      <sheetData sheetId="26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FIN10"/>
      <sheetName val="10 Marzo"/>
      <sheetName val="ME-CXC"/>
      <sheetName val="ME-RO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Columnas"/>
      <sheetName val="Vigas"/>
      <sheetName val="Losas Macizas"/>
      <sheetName val="Losas Aligeradas"/>
      <sheetName val="Escaleras de C°"/>
      <sheetName val="Cisterna"/>
      <sheetName val="Estruct.  Madera"/>
      <sheetName val="Análisis P.U."/>
      <sheetName val="Hoja1"/>
      <sheetName val="Hoja2"/>
      <sheetName val="Hoja3"/>
      <sheetName val="RESUMEN DE METRADO"/>
      <sheetName val="10 Marzo"/>
      <sheetName val="SOPORTE"/>
      <sheetName val="Losas_Macizas"/>
      <sheetName val="Losas_Aligeradas"/>
      <sheetName val="Escaleras_de_C°"/>
      <sheetName val="Estruct___Madera"/>
      <sheetName val="Análisis_P_U_"/>
      <sheetName val="RESUMEN_DE_METRADO"/>
      <sheetName val="Inversión"/>
      <sheetName val="CALENDARIO"/>
      <sheetName val="Datos"/>
      <sheetName val="DATA"/>
      <sheetName val="Losas_Macizas1"/>
      <sheetName val="Losas_Aligeradas1"/>
      <sheetName val="Escaleras_de_C°1"/>
      <sheetName val="Estruct___Madera1"/>
      <sheetName val="Análisis_P_U_1"/>
      <sheetName val="RESUMEN_DE_METRADO1"/>
      <sheetName val="Losas_Macizas2"/>
      <sheetName val="Losas_Aligeradas2"/>
      <sheetName val="Escaleras_de_C°2"/>
      <sheetName val="Estruct___Madera2"/>
      <sheetName val="Análisis_P_U_2"/>
      <sheetName val="RESUMEN_DE_METRADO2"/>
      <sheetName val="10_Marz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FRENTE"/>
      <sheetName val="FORMATO F1"/>
      <sheetName val="RES F1"/>
      <sheetName val="FORMATO F2 (2)"/>
      <sheetName val="RES F2 (2)"/>
      <sheetName val="FORMATO F2 (3)"/>
      <sheetName val="RES F2 (3)"/>
      <sheetName val="FORMATO F2 (4)"/>
      <sheetName val="RES F2 (4)"/>
      <sheetName val="FORMATO F2 (5)"/>
      <sheetName val="RES F2 (5)"/>
      <sheetName val="FORMATO F2 (6)"/>
      <sheetName val="RES F2 (6)"/>
      <sheetName val="FORMATO F2 (7)"/>
      <sheetName val="RES F2 (7)"/>
      <sheetName val="LIMA-CANTA"/>
      <sheetName val="Presupuesto"/>
      <sheetName val="EST_DORMITORIO"/>
      <sheetName val="DATOS"/>
      <sheetName val="hoja resumen"/>
      <sheetName val="INS_EST"/>
      <sheetName val="INS_O.P."/>
      <sheetName val="PRESUP_EST"/>
      <sheetName val="PRESUP_O.P."/>
      <sheetName val="RESUMEN_FRENTE"/>
      <sheetName val="FORMATO_F1"/>
      <sheetName val="RES_F1"/>
      <sheetName val="FORMATO_F2_(2)"/>
      <sheetName val="RES_F2_(2)"/>
      <sheetName val="FORMATO_F2_(3)"/>
      <sheetName val="RES_F2_(3)"/>
      <sheetName val="FORMATO_F2_(4)"/>
      <sheetName val="RES_F2_(4)"/>
      <sheetName val="FORMATO_F2_(5)"/>
      <sheetName val="RES_F2_(5)"/>
      <sheetName val="FORMATO_F2_(6)"/>
      <sheetName val="RES_F2_(6)"/>
      <sheetName val="FORMATO_F2_(7)"/>
      <sheetName val="RES_F2_(7)"/>
    </sheetNames>
    <sheetDataSet>
      <sheetData sheetId="0" refreshError="1"/>
      <sheetData sheetId="1"/>
      <sheetData sheetId="2" refreshError="1">
        <row r="42">
          <cell r="D42">
            <v>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42">
          <cell r="D42">
            <v>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. Estimado"/>
      <sheetName val="Porcentajes"/>
      <sheetName val="Program. Obras"/>
      <sheetName val="Flujo de Caja"/>
      <sheetName val="Presup_ Estimado"/>
      <sheetName val="Resumen (V)(Soles)"/>
      <sheetName val="Presup__Estimado"/>
      <sheetName val="Program__Obras"/>
      <sheetName val="Flujo_de_Caja"/>
      <sheetName val="Presup__Estimado1"/>
      <sheetName val="Resumen_(V)(Soles)"/>
      <sheetName val="INS_I.E."/>
      <sheetName val="PRESUP_I.E."/>
      <sheetName val="RES F1"/>
      <sheetName val="Electricidad - Climatización"/>
      <sheetName val="Presup__Estimado2"/>
      <sheetName val="Program__Obras1"/>
      <sheetName val="Flujo_de_Caja1"/>
      <sheetName val="Presup__Estimado3"/>
      <sheetName val="Resumen_(V)(Soles)1"/>
      <sheetName val="INS_ARQ"/>
      <sheetName val="Relacion de INSUMOS"/>
      <sheetName val="Presup__Estimado4"/>
      <sheetName val="Program__Obras2"/>
      <sheetName val="Flujo_de_Caja2"/>
      <sheetName val="Presup__Estimado5"/>
      <sheetName val="Resumen_(V)(Soles)2"/>
      <sheetName val="INS_I_E_"/>
      <sheetName val="PRESUP_I_E_"/>
      <sheetName val="Electricidad_-_Climatización"/>
      <sheetName val="RES_F1"/>
      <sheetName val="Relacion_de_INSUMO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$total"/>
      <sheetName val="$BA"/>
      <sheetName val="$BA-otu"/>
      <sheetName val="$CI"/>
      <sheetName val="$CI-otu"/>
      <sheetName val="$CI-vc"/>
      <sheetName val="$CO"/>
      <sheetName val="$EB"/>
      <sheetName val="$EC"/>
      <sheetName val="$HU"/>
      <sheetName val="$IN"/>
      <sheetName val="$LC"/>
      <sheetName val="$LE"/>
      <sheetName val="$LF-arr"/>
      <sheetName val="$LG"/>
      <sheetName val="$LP"/>
      <sheetName val="$LR"/>
      <sheetName val="LR-even"/>
      <sheetName val="$MA"/>
      <sheetName val="$MA-event"/>
      <sheetName val="$MC"/>
      <sheetName val="$NU"/>
      <sheetName val="$ PAC"/>
      <sheetName val="$PN"/>
      <sheetName val="$PR"/>
      <sheetName val="$PR-nc"/>
      <sheetName val="$PT"/>
      <sheetName val="$QU"/>
      <sheetName val="$RE"/>
      <sheetName val="$RC"/>
      <sheetName val="$SA"/>
      <sheetName val="$SS"/>
      <sheetName val="$SA-HITO "/>
      <sheetName val="$SJ"/>
      <sheetName val="$VI"/>
      <sheetName val="$VI hito"/>
      <sheetName val="$SF"/>
      <sheetName val="$LA"/>
      <sheetName val="$ TH"/>
      <sheetName val="$cisa"/>
      <sheetName val="$adelsol"/>
      <sheetName val="$cba"/>
      <sheetName val="$cTL "/>
      <sheetName val="$ cosal"/>
      <sheetName val="desglose factura"/>
      <sheetName val="desglose otras"/>
      <sheetName val="_total"/>
      <sheetName val="Ing. Detalles"/>
      <sheetName val="RES F1"/>
      <sheetName val="RUT_Lista"/>
      <sheetName val="Presupuesto AAF"/>
      <sheetName val="10 Marzo"/>
      <sheetName val="$_PAC"/>
      <sheetName val="$SA-HITO_"/>
      <sheetName val="$VI_hito"/>
      <sheetName val="$_TH"/>
      <sheetName val="$cTL_"/>
      <sheetName val="$_cosal"/>
      <sheetName val="desglose_factura"/>
      <sheetName val="desglose_otras"/>
      <sheetName val="RES_F1"/>
      <sheetName val="Ing__Detalles"/>
      <sheetName val="Sheet11(2)"/>
      <sheetName val="Vers C"/>
      <sheetName val="detail"/>
      <sheetName val="Precios_Insumos"/>
      <sheetName val="VALORIZACION"/>
      <sheetName val="SH A 9 y 10"/>
      <sheetName val="$_PAC1"/>
      <sheetName val="$SA-HITO_1"/>
      <sheetName val="$VI_hito1"/>
      <sheetName val="$_TH1"/>
      <sheetName val="$cTL_1"/>
      <sheetName val="$_cosal1"/>
      <sheetName val="desglose_factura1"/>
      <sheetName val="desglose_otras1"/>
      <sheetName val="z-4"/>
      <sheetName val="EP N°1"/>
      <sheetName val="PPTO"/>
    </sheetNames>
    <sheetDataSet>
      <sheetData sheetId="0" refreshError="1">
        <row r="1">
          <cell r="I1" t="str">
            <v xml:space="preserve">ERROR-ERROR-ERROR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va S HH"/>
      <sheetName val="QURR"/>
      <sheetName val="Staff (6)"/>
      <sheetName val="Equip-a (7)"/>
      <sheetName val="PGR-4 SEMANAS"/>
      <sheetName val="CALENDAR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>
            <v>2</v>
          </cell>
          <cell r="B2" t="str">
            <v>MO</v>
          </cell>
          <cell r="C2" t="str">
            <v>MON</v>
          </cell>
        </row>
        <row r="3">
          <cell r="A3">
            <v>3</v>
          </cell>
          <cell r="B3" t="str">
            <v>TU</v>
          </cell>
          <cell r="C3" t="str">
            <v>TUE</v>
          </cell>
        </row>
        <row r="4">
          <cell r="A4">
            <v>4</v>
          </cell>
          <cell r="B4" t="str">
            <v>WE</v>
          </cell>
          <cell r="C4" t="str">
            <v>WED</v>
          </cell>
        </row>
        <row r="5">
          <cell r="A5">
            <v>5</v>
          </cell>
          <cell r="B5" t="str">
            <v>TH</v>
          </cell>
          <cell r="C5" t="str">
            <v>THU</v>
          </cell>
        </row>
        <row r="6">
          <cell r="A6">
            <v>6</v>
          </cell>
          <cell r="B6" t="str">
            <v>FR</v>
          </cell>
          <cell r="C6" t="str">
            <v>FRI</v>
          </cell>
        </row>
        <row r="7">
          <cell r="A7">
            <v>7</v>
          </cell>
          <cell r="B7" t="str">
            <v>SA</v>
          </cell>
          <cell r="C7" t="str">
            <v>SAT</v>
          </cell>
        </row>
        <row r="8">
          <cell r="A8">
            <v>1</v>
          </cell>
          <cell r="B8" t="str">
            <v>SU</v>
          </cell>
          <cell r="C8" t="str">
            <v>SUN</v>
          </cell>
        </row>
      </sheetData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 Resumen de Valorizaciones"/>
      <sheetName val="16 Liquidación"/>
      <sheetName val="17 Valorización"/>
      <sheetName val="18 Cálculo de Reintegro"/>
      <sheetName val="19 Amort. Adel. en Efectivo"/>
      <sheetName val="20 Cuadro Resumen Amor.Ded Mat"/>
      <sheetName val="21 Amort.Adel.Mat."/>
      <sheetName val="22 Deducc. que no Corresp."/>
      <sheetName val="15_Resumen_de_Valorizaciones"/>
      <sheetName val="16_Liquidación"/>
      <sheetName val="17_Valorización"/>
      <sheetName val="18_Cálculo_de_Reintegro"/>
      <sheetName val="19_Amort__Adel__en_Efectivo"/>
      <sheetName val="20_Cuadro_Resumen_Amor_Ded_Mat"/>
      <sheetName val="21_Amort_Adel_Mat_"/>
      <sheetName val="22_Deducc__que_no_Corresp_"/>
      <sheetName val="15_Resumen_de_Valorizaciones1"/>
      <sheetName val="16_Liquidación1"/>
      <sheetName val="17_Valorización1"/>
      <sheetName val="18_Cálculo_de_Reintegro1"/>
      <sheetName val="19_Amort__Adel__en_Efectivo1"/>
      <sheetName val="20_Cuadro_Resumen_Amor_Ded_Mat1"/>
      <sheetName val="21_Amort_Adel_Mat_1"/>
      <sheetName val="22_Deducc__que_no_Corresp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B68E-91B0-4EFD-9D7A-8BEBC2EE5333}">
  <sheetPr>
    <tabColor rgb="FF002060"/>
  </sheetPr>
  <dimension ref="A2:X662"/>
  <sheetViews>
    <sheetView showGridLines="0" tabSelected="1" zoomScaleNormal="100" zoomScaleSheetLayoutView="85" workbookViewId="0">
      <pane xSplit="6" ySplit="10" topLeftCell="G259" activePane="bottomRight" state="frozen"/>
      <selection pane="topRight" activeCell="G1" sqref="G1"/>
      <selection pane="bottomLeft" activeCell="A11" sqref="A11"/>
      <selection pane="bottomRight" activeCell="X260" sqref="X260"/>
    </sheetView>
  </sheetViews>
  <sheetFormatPr baseColWidth="10" defaultColWidth="11.42578125" defaultRowHeight="18" outlineLevelRow="1" outlineLevelCol="1" x14ac:dyDescent="0.25"/>
  <cols>
    <col min="1" max="1" width="3.28515625" style="5" customWidth="1"/>
    <col min="2" max="2" width="111.28515625" style="1" customWidth="1"/>
    <col min="3" max="3" width="12.42578125" style="2" customWidth="1"/>
    <col min="4" max="4" width="14.42578125" style="233" customWidth="1"/>
    <col min="5" max="5" width="14.42578125" style="2" customWidth="1"/>
    <col min="6" max="6" width="33" style="2" customWidth="1"/>
    <col min="7" max="7" width="1.85546875" style="1" customWidth="1"/>
    <col min="8" max="8" width="17.7109375" style="1" hidden="1" customWidth="1" outlineLevel="1"/>
    <col min="9" max="9" width="31" style="112" hidden="1" customWidth="1" outlineLevel="1"/>
    <col min="10" max="10" width="29.140625" style="1" hidden="1" customWidth="1" outlineLevel="1"/>
    <col min="11" max="11" width="19.140625" style="1" hidden="1" customWidth="1" outlineLevel="1"/>
    <col min="12" max="12" width="18.85546875" style="112" hidden="1" customWidth="1" outlineLevel="1"/>
    <col min="13" max="13" width="32.7109375" style="1" hidden="1" customWidth="1" outlineLevel="1"/>
    <col min="14" max="14" width="19.140625" style="1" customWidth="1" collapsed="1"/>
    <col min="15" max="15" width="18.85546875" style="112" customWidth="1"/>
    <col min="16" max="16" width="32.7109375" style="1" customWidth="1"/>
    <col min="17" max="17" width="19.85546875" style="1" customWidth="1" outlineLevel="1"/>
    <col min="18" max="18" width="18.42578125" style="266" customWidth="1" outlineLevel="1"/>
    <col min="19" max="19" width="27.28515625" style="1" customWidth="1" outlineLevel="1"/>
    <col min="20" max="20" width="17.5703125" style="1" customWidth="1"/>
    <col min="21" max="21" width="15" style="266" customWidth="1" outlineLevel="1"/>
    <col min="22" max="22" width="25.28515625" style="266" customWidth="1" outlineLevel="1"/>
    <col min="23" max="23" width="15" style="266" customWidth="1"/>
    <col min="24" max="24" width="33.140625" style="112" customWidth="1"/>
    <col min="25" max="16384" width="11.42578125" style="5"/>
  </cols>
  <sheetData>
    <row r="2" spans="2:24" ht="30" x14ac:dyDescent="0.25">
      <c r="B2" s="35"/>
      <c r="E2" s="3"/>
      <c r="F2" s="4"/>
    </row>
    <row r="3" spans="2:24" ht="26.25" x14ac:dyDescent="0.3">
      <c r="B3" s="34" t="s">
        <v>448</v>
      </c>
      <c r="C3" s="7"/>
      <c r="D3" s="234"/>
      <c r="E3" s="3"/>
      <c r="F3" s="3"/>
      <c r="G3" s="6"/>
      <c r="H3" s="6"/>
      <c r="I3" s="113"/>
      <c r="J3" s="6"/>
      <c r="K3" s="6"/>
      <c r="L3" s="113"/>
      <c r="M3" s="6"/>
      <c r="N3" s="6"/>
      <c r="O3" s="113"/>
      <c r="P3" s="6"/>
      <c r="Q3" s="6"/>
      <c r="R3" s="267"/>
      <c r="S3" s="6"/>
      <c r="T3" s="6"/>
      <c r="U3" s="267"/>
      <c r="V3" s="267"/>
      <c r="W3" s="267"/>
      <c r="X3" s="113"/>
    </row>
    <row r="4" spans="2:24" s="14" customFormat="1" x14ac:dyDescent="0.25">
      <c r="B4" s="9" t="s">
        <v>493</v>
      </c>
      <c r="C4" s="8"/>
      <c r="D4" s="235"/>
      <c r="E4" s="8"/>
      <c r="F4" s="8"/>
      <c r="G4" s="8"/>
      <c r="H4" s="31"/>
      <c r="I4" s="114"/>
      <c r="J4" s="31"/>
      <c r="K4" s="31"/>
      <c r="L4" s="114"/>
      <c r="M4" s="31"/>
      <c r="N4" s="31"/>
      <c r="O4" s="114"/>
      <c r="P4" s="31"/>
      <c r="Q4" s="33"/>
      <c r="R4" s="268"/>
      <c r="S4" s="33"/>
      <c r="T4" s="33"/>
      <c r="U4" s="268"/>
      <c r="V4" s="268"/>
      <c r="W4" s="268"/>
      <c r="X4" s="121"/>
    </row>
    <row r="5" spans="2:24" ht="18.75" thickBot="1" x14ac:dyDescent="0.3">
      <c r="Q5" s="5"/>
      <c r="T5" s="5"/>
    </row>
    <row r="6" spans="2:24" ht="18.75" thickBot="1" x14ac:dyDescent="0.3">
      <c r="B6" s="754" t="s">
        <v>0</v>
      </c>
      <c r="C6" s="755"/>
      <c r="D6" s="755"/>
      <c r="E6" s="755"/>
      <c r="F6" s="756"/>
      <c r="G6" s="10"/>
      <c r="H6" s="760" t="s">
        <v>2415</v>
      </c>
      <c r="I6" s="761"/>
      <c r="J6" s="761"/>
      <c r="K6" s="761" t="s">
        <v>2416</v>
      </c>
      <c r="L6" s="761"/>
      <c r="M6" s="768"/>
      <c r="N6" s="742" t="s">
        <v>18</v>
      </c>
      <c r="O6" s="742"/>
      <c r="P6" s="743"/>
      <c r="Q6" s="762" t="s">
        <v>19</v>
      </c>
      <c r="R6" s="763"/>
      <c r="S6" s="764"/>
      <c r="T6" s="757" t="s">
        <v>26</v>
      </c>
      <c r="U6" s="758"/>
      <c r="V6" s="758"/>
      <c r="W6" s="758"/>
      <c r="X6" s="759"/>
    </row>
    <row r="7" spans="2:24" ht="60.6" customHeight="1" thickBot="1" x14ac:dyDescent="0.25">
      <c r="B7" s="60" t="s">
        <v>1</v>
      </c>
      <c r="C7" s="61" t="s">
        <v>2</v>
      </c>
      <c r="D7" s="236" t="s">
        <v>3</v>
      </c>
      <c r="E7" s="62" t="s">
        <v>4</v>
      </c>
      <c r="F7" s="63" t="s">
        <v>5</v>
      </c>
      <c r="G7" s="11"/>
      <c r="H7" s="731" t="s">
        <v>6</v>
      </c>
      <c r="I7" s="732" t="s">
        <v>7</v>
      </c>
      <c r="J7" s="733" t="s">
        <v>8</v>
      </c>
      <c r="K7" s="733" t="s">
        <v>6</v>
      </c>
      <c r="L7" s="732" t="s">
        <v>7</v>
      </c>
      <c r="M7" s="734" t="s">
        <v>8</v>
      </c>
      <c r="N7" s="730" t="s">
        <v>6</v>
      </c>
      <c r="O7" s="122" t="s">
        <v>7</v>
      </c>
      <c r="P7" s="262" t="s">
        <v>8</v>
      </c>
      <c r="Q7" s="316" t="s">
        <v>6</v>
      </c>
      <c r="R7" s="317" t="s">
        <v>7</v>
      </c>
      <c r="S7" s="318" t="s">
        <v>8</v>
      </c>
      <c r="T7" s="69" t="s">
        <v>6</v>
      </c>
      <c r="U7" s="703" t="s">
        <v>7</v>
      </c>
      <c r="V7" s="703" t="s">
        <v>8</v>
      </c>
      <c r="W7" s="695" t="s">
        <v>2384</v>
      </c>
      <c r="X7" s="307" t="s">
        <v>2385</v>
      </c>
    </row>
    <row r="8" spans="2:24" s="14" customFormat="1" x14ac:dyDescent="0.25">
      <c r="B8" s="15"/>
      <c r="C8" s="95"/>
      <c r="D8" s="237"/>
      <c r="E8" s="41"/>
      <c r="F8" s="42">
        <v>960529.38009189419</v>
      </c>
      <c r="G8" s="13"/>
      <c r="H8" s="16"/>
      <c r="I8" s="65"/>
      <c r="J8" s="47">
        <v>863572.55999999994</v>
      </c>
      <c r="K8" s="16"/>
      <c r="L8" s="65"/>
      <c r="M8" s="47">
        <v>852066.15999999992</v>
      </c>
      <c r="N8" s="16"/>
      <c r="O8" s="65"/>
      <c r="P8" s="47">
        <v>852066.15999999992</v>
      </c>
      <c r="Q8" s="16"/>
      <c r="R8" s="269"/>
      <c r="S8" s="47">
        <v>1042460.7499999999</v>
      </c>
      <c r="T8" s="16"/>
      <c r="U8" s="269"/>
      <c r="V8" s="696"/>
      <c r="W8" s="702"/>
      <c r="X8" s="308">
        <v>901198.76915697812</v>
      </c>
    </row>
    <row r="9" spans="2:24" s="14" customFormat="1" x14ac:dyDescent="0.25">
      <c r="B9" s="253" t="s">
        <v>714</v>
      </c>
      <c r="C9" s="254"/>
      <c r="D9" s="255"/>
      <c r="E9" s="256"/>
      <c r="F9" s="257">
        <f>F12+F331</f>
        <v>960529.38009189419</v>
      </c>
      <c r="G9" s="13"/>
      <c r="H9" s="258"/>
      <c r="I9" s="259"/>
      <c r="J9" s="260">
        <f>SUM(J12,J331)</f>
        <v>863572.56</v>
      </c>
      <c r="K9" s="258"/>
      <c r="L9" s="259"/>
      <c r="M9" s="260">
        <f>SUM(M12,M331)</f>
        <v>852066.16</v>
      </c>
      <c r="N9" s="258"/>
      <c r="O9" s="259"/>
      <c r="P9" s="260">
        <f>SUM(P12,P331)</f>
        <v>833297.29999999993</v>
      </c>
      <c r="Q9" s="258"/>
      <c r="R9" s="270"/>
      <c r="S9" s="260">
        <f>SUM(S12,S331)</f>
        <v>1042460.7499999999</v>
      </c>
      <c r="T9" s="258"/>
      <c r="U9" s="270"/>
      <c r="V9" s="699"/>
      <c r="W9" s="708">
        <v>7.0000000000000007E-2</v>
      </c>
      <c r="X9" s="309">
        <f>X12+X331</f>
        <v>818357.21621249628</v>
      </c>
    </row>
    <row r="10" spans="2:24" s="14" customFormat="1" ht="10.9" customHeight="1" x14ac:dyDescent="0.25">
      <c r="B10" s="15"/>
      <c r="C10" s="95"/>
      <c r="D10" s="237"/>
      <c r="E10" s="41"/>
      <c r="F10" s="42"/>
      <c r="G10" s="13"/>
      <c r="H10" s="16"/>
      <c r="I10" s="65"/>
      <c r="J10" s="47"/>
      <c r="K10" s="16"/>
      <c r="L10" s="65"/>
      <c r="M10" s="47"/>
      <c r="N10" s="16"/>
      <c r="O10" s="65"/>
      <c r="P10" s="47"/>
      <c r="Q10" s="16"/>
      <c r="R10" s="269"/>
      <c r="S10" s="47"/>
      <c r="T10" s="16"/>
      <c r="U10" s="269"/>
      <c r="V10" s="696"/>
      <c r="W10" s="269"/>
      <c r="X10" s="308"/>
    </row>
    <row r="11" spans="2:24" s="14" customFormat="1" x14ac:dyDescent="0.25">
      <c r="B11" s="15"/>
      <c r="C11" s="95"/>
      <c r="D11" s="237"/>
      <c r="E11" s="41"/>
      <c r="F11" s="42"/>
      <c r="G11" s="13"/>
      <c r="H11" s="16"/>
      <c r="I11" s="65"/>
      <c r="J11" s="47"/>
      <c r="K11" s="16"/>
      <c r="L11" s="65"/>
      <c r="M11" s="47"/>
      <c r="N11" s="16"/>
      <c r="O11" s="65"/>
      <c r="P11" s="47"/>
      <c r="Q11" s="16"/>
      <c r="R11" s="269"/>
      <c r="S11" s="47"/>
      <c r="T11" s="16"/>
      <c r="U11" s="269"/>
      <c r="V11" s="696"/>
      <c r="W11" s="269"/>
      <c r="X11" s="308"/>
    </row>
    <row r="12" spans="2:24" s="14" customFormat="1" x14ac:dyDescent="0.25">
      <c r="B12" s="108" t="s">
        <v>494</v>
      </c>
      <c r="C12" s="106"/>
      <c r="D12" s="238"/>
      <c r="E12" s="107"/>
      <c r="F12" s="110">
        <f>SUM(F14,F117,F171,F245,F262,F274,F286,F297,F317)</f>
        <v>821052.40541113645</v>
      </c>
      <c r="G12" s="13"/>
      <c r="H12" s="109"/>
      <c r="I12" s="115"/>
      <c r="J12" s="110">
        <f>SUM(J14,J117,J171,J245,J262,J274,J286,J297,J317)</f>
        <v>729255.4</v>
      </c>
      <c r="K12" s="109"/>
      <c r="L12" s="115"/>
      <c r="M12" s="110">
        <f>SUM(M14,M117,M171,M245,M262,M274,M286,M297,M317)</f>
        <v>717649</v>
      </c>
      <c r="N12" s="109"/>
      <c r="O12" s="115"/>
      <c r="P12" s="110">
        <f>SUM(P14,P117,P171,P245,P262,P274,P286,P297,P317)</f>
        <v>686297.89999999991</v>
      </c>
      <c r="Q12" s="109"/>
      <c r="R12" s="271"/>
      <c r="S12" s="110">
        <f>SUM(S14,S117,S171,S245,S262,S274,S286,S297,S317)</f>
        <v>877970.95499999984</v>
      </c>
      <c r="T12" s="109"/>
      <c r="U12" s="271"/>
      <c r="V12" s="704">
        <f>SUM(V14,V117,V171,V245,V262,V274,V286,V297,V317)</f>
        <v>748938.80182287528</v>
      </c>
      <c r="W12" s="271"/>
      <c r="X12" s="110">
        <f>SUM(X14,X117,X171,X245,X262,X274,X286,X297,X317)</f>
        <v>696513.08569527417</v>
      </c>
    </row>
    <row r="13" spans="2:24" s="14" customFormat="1" ht="10.9" customHeight="1" x14ac:dyDescent="0.25">
      <c r="B13" s="15"/>
      <c r="C13" s="95"/>
      <c r="D13" s="237"/>
      <c r="E13" s="41"/>
      <c r="F13" s="42"/>
      <c r="G13" s="13"/>
      <c r="H13" s="16"/>
      <c r="I13" s="65"/>
      <c r="J13" s="47"/>
      <c r="K13" s="16"/>
      <c r="L13" s="65"/>
      <c r="M13" s="47"/>
      <c r="N13" s="16"/>
      <c r="O13" s="65"/>
      <c r="P13" s="47"/>
      <c r="Q13" s="16"/>
      <c r="R13" s="269"/>
      <c r="S13" s="47"/>
      <c r="T13" s="16"/>
      <c r="U13" s="269"/>
      <c r="V13" s="696"/>
      <c r="W13" s="269"/>
      <c r="X13" s="308"/>
    </row>
    <row r="14" spans="2:24" s="83" customFormat="1" x14ac:dyDescent="0.25">
      <c r="B14" s="72" t="s">
        <v>40</v>
      </c>
      <c r="C14" s="96"/>
      <c r="D14" s="239"/>
      <c r="E14" s="81"/>
      <c r="F14" s="631">
        <f>F17+F73</f>
        <v>532706.89131462527</v>
      </c>
      <c r="G14" s="82"/>
      <c r="H14" s="100"/>
      <c r="I14" s="111"/>
      <c r="J14" s="94">
        <f>J17+J73</f>
        <v>462309.2</v>
      </c>
      <c r="K14" s="100"/>
      <c r="L14" s="111"/>
      <c r="M14" s="94">
        <f>M17+M73</f>
        <v>453074.2</v>
      </c>
      <c r="N14" s="100"/>
      <c r="O14" s="111"/>
      <c r="P14" s="94">
        <f>P17+P73</f>
        <v>430301.6</v>
      </c>
      <c r="Q14" s="100"/>
      <c r="R14" s="272"/>
      <c r="S14" s="94">
        <f>S17+S73</f>
        <v>429184.19499999995</v>
      </c>
      <c r="T14" s="100"/>
      <c r="U14" s="313"/>
      <c r="V14" s="127">
        <f>V17+V73</f>
        <v>503094.24473973992</v>
      </c>
      <c r="W14" s="313"/>
      <c r="X14" s="310">
        <f>X17+X73</f>
        <v>467877.64760795818</v>
      </c>
    </row>
    <row r="15" spans="2:24" s="14" customFormat="1" ht="5.45" customHeight="1" x14ac:dyDescent="0.25">
      <c r="B15" s="36"/>
      <c r="C15" s="95"/>
      <c r="D15" s="237"/>
      <c r="E15" s="41"/>
      <c r="F15" s="42"/>
      <c r="G15" s="13"/>
      <c r="H15" s="101"/>
      <c r="I15" s="65"/>
      <c r="J15" s="47"/>
      <c r="K15" s="101"/>
      <c r="L15" s="65"/>
      <c r="M15" s="47"/>
      <c r="N15" s="101"/>
      <c r="O15" s="65"/>
      <c r="P15" s="47"/>
      <c r="Q15" s="101"/>
      <c r="R15" s="269"/>
      <c r="S15" s="47"/>
      <c r="T15" s="101"/>
      <c r="U15" s="269"/>
      <c r="V15" s="696"/>
      <c r="W15" s="269"/>
      <c r="X15" s="308"/>
    </row>
    <row r="16" spans="2:24" s="14" customFormat="1" ht="5.45" customHeight="1" x14ac:dyDescent="0.25">
      <c r="B16" s="36"/>
      <c r="C16" s="95"/>
      <c r="D16" s="237"/>
      <c r="E16" s="41"/>
      <c r="F16" s="42"/>
      <c r="G16" s="13"/>
      <c r="H16" s="101"/>
      <c r="I16" s="65"/>
      <c r="J16" s="47"/>
      <c r="K16" s="101"/>
      <c r="L16" s="65"/>
      <c r="M16" s="47"/>
      <c r="N16" s="101"/>
      <c r="O16" s="65"/>
      <c r="P16" s="47"/>
      <c r="Q16" s="101"/>
      <c r="R16" s="269"/>
      <c r="S16" s="47"/>
      <c r="T16" s="101"/>
      <c r="U16" s="269"/>
      <c r="V16" s="696"/>
      <c r="W16" s="269"/>
      <c r="X16" s="308"/>
    </row>
    <row r="17" spans="2:24" s="83" customFormat="1" x14ac:dyDescent="0.25">
      <c r="B17" s="74" t="s">
        <v>29</v>
      </c>
      <c r="C17" s="97"/>
      <c r="D17" s="240"/>
      <c r="E17" s="84"/>
      <c r="F17" s="632">
        <f>F19+F22+F29+F45+F52+F62+F65</f>
        <v>428338.15686433727</v>
      </c>
      <c r="G17" s="82"/>
      <c r="H17" s="102"/>
      <c r="I17" s="85"/>
      <c r="J17" s="80">
        <f>SUM(J19,J22,J29,J45,J52,J62,J65)</f>
        <v>342556</v>
      </c>
      <c r="K17" s="102"/>
      <c r="L17" s="85"/>
      <c r="M17" s="80">
        <f>SUM(M19,M22,M29,M45,M52,M62,M65)</f>
        <v>333446</v>
      </c>
      <c r="N17" s="102"/>
      <c r="O17" s="85"/>
      <c r="P17" s="80">
        <f>SUM(P19,P22,P29,P45,P52,P62,P65)</f>
        <v>333503</v>
      </c>
      <c r="Q17" s="102"/>
      <c r="R17" s="273"/>
      <c r="S17" s="80">
        <f>SUM(S19,S22,S29,S45,S52,S62,S65)</f>
        <v>367627.19999999995</v>
      </c>
      <c r="T17" s="102"/>
      <c r="U17" s="314"/>
      <c r="V17" s="128">
        <f>V19+V22+V29+V45+V52+V62+V65</f>
        <v>392643.3104589759</v>
      </c>
      <c r="W17" s="314"/>
      <c r="X17" s="311">
        <f>X19+X22+X29+X45+X52+X62+X65</f>
        <v>365158.27872684767</v>
      </c>
    </row>
    <row r="18" spans="2:24" s="14" customFormat="1" ht="5.45" customHeight="1" x14ac:dyDescent="0.25">
      <c r="B18" s="38"/>
      <c r="C18" s="95"/>
      <c r="D18" s="237"/>
      <c r="E18" s="41"/>
      <c r="F18" s="42"/>
      <c r="G18" s="13"/>
      <c r="H18" s="101"/>
      <c r="I18" s="65"/>
      <c r="J18" s="70"/>
      <c r="K18" s="101"/>
      <c r="L18" s="65"/>
      <c r="M18" s="70"/>
      <c r="N18" s="101"/>
      <c r="O18" s="65"/>
      <c r="P18" s="70"/>
      <c r="Q18" s="101"/>
      <c r="R18" s="269"/>
      <c r="S18" s="70"/>
      <c r="T18" s="101"/>
      <c r="U18" s="269"/>
      <c r="V18" s="696"/>
      <c r="W18" s="269"/>
      <c r="X18" s="308"/>
    </row>
    <row r="19" spans="2:24" s="83" customFormat="1" ht="36" outlineLevel="1" x14ac:dyDescent="0.25">
      <c r="B19" s="76" t="s">
        <v>31</v>
      </c>
      <c r="C19" s="98"/>
      <c r="D19" s="241"/>
      <c r="E19" s="86"/>
      <c r="F19" s="87">
        <f>SUM(F20:F21)</f>
        <v>5328.907056</v>
      </c>
      <c r="G19" s="82"/>
      <c r="H19" s="103"/>
      <c r="I19" s="88"/>
      <c r="J19" s="89">
        <f>SUM(J20:J21)</f>
        <v>4120</v>
      </c>
      <c r="K19" s="103"/>
      <c r="L19" s="88"/>
      <c r="M19" s="89">
        <f>SUM(M20:M21)</f>
        <v>4120</v>
      </c>
      <c r="N19" s="103"/>
      <c r="O19" s="88"/>
      <c r="P19" s="89">
        <f>SUM(P20:P21)</f>
        <v>4040</v>
      </c>
      <c r="Q19" s="103"/>
      <c r="R19" s="274"/>
      <c r="S19" s="89">
        <f>SUM(S20:S21)</f>
        <v>274.39999999999998</v>
      </c>
      <c r="T19" s="103"/>
      <c r="U19" s="315"/>
      <c r="V19" s="129">
        <f>SUM(V20:V21)</f>
        <v>4884.8314680000003</v>
      </c>
      <c r="W19" s="315"/>
      <c r="X19" s="312">
        <f>SUM(X20:X21)</f>
        <v>4542.8932652399999</v>
      </c>
    </row>
    <row r="20" spans="2:24" s="79" customFormat="1" ht="36" outlineLevel="1" x14ac:dyDescent="0.25">
      <c r="B20" s="231" t="s">
        <v>527</v>
      </c>
      <c r="C20" s="95" t="s">
        <v>449</v>
      </c>
      <c r="D20" s="237">
        <v>93</v>
      </c>
      <c r="E20" s="77">
        <v>52.761456000000003</v>
      </c>
      <c r="F20" s="45">
        <f>PRODUCT(D20,E20)</f>
        <v>4906.8154080000004</v>
      </c>
      <c r="G20" s="78"/>
      <c r="H20" s="101">
        <v>93</v>
      </c>
      <c r="I20" s="65">
        <v>40</v>
      </c>
      <c r="J20" s="66">
        <f t="shared" ref="J20" si="0">+H20*I20</f>
        <v>3720</v>
      </c>
      <c r="K20" s="101">
        <v>93</v>
      </c>
      <c r="L20" s="65">
        <v>40</v>
      </c>
      <c r="M20" s="66">
        <f t="shared" ref="M20:M21" si="1">+K20*L20</f>
        <v>3720</v>
      </c>
      <c r="N20" s="101">
        <v>93</v>
      </c>
      <c r="O20" s="65">
        <v>40</v>
      </c>
      <c r="P20" s="66">
        <f t="shared" ref="P20:P21" si="2">+N20*O20</f>
        <v>3720</v>
      </c>
      <c r="Q20" s="101"/>
      <c r="R20" s="269"/>
      <c r="S20" s="66"/>
      <c r="T20" s="101">
        <v>93</v>
      </c>
      <c r="U20" s="269">
        <v>48.364668000000002</v>
      </c>
      <c r="V20" s="696">
        <f>PRODUCT(T20,U20)</f>
        <v>4497.9141239999999</v>
      </c>
      <c r="W20" s="269">
        <f>PRODUCT(U20,(1-$W$9))</f>
        <v>44.979141239999997</v>
      </c>
      <c r="X20" s="308">
        <f>PRODUCT(T20,W20)</f>
        <v>4183.06013532</v>
      </c>
    </row>
    <row r="21" spans="2:24" s="79" customFormat="1" ht="36" outlineLevel="1" x14ac:dyDescent="0.25">
      <c r="B21" s="231" t="s">
        <v>528</v>
      </c>
      <c r="C21" s="95" t="s">
        <v>449</v>
      </c>
      <c r="D21" s="237">
        <v>8</v>
      </c>
      <c r="E21" s="77">
        <v>52.761456000000003</v>
      </c>
      <c r="F21" s="45">
        <f>PRODUCT(D21,E21)</f>
        <v>422.09164800000002</v>
      </c>
      <c r="G21" s="78"/>
      <c r="H21" s="101">
        <v>10</v>
      </c>
      <c r="I21" s="65">
        <v>40</v>
      </c>
      <c r="J21" s="66">
        <f t="shared" ref="J21:J48" si="3">+H21*I21</f>
        <v>400</v>
      </c>
      <c r="K21" s="101">
        <v>10</v>
      </c>
      <c r="L21" s="65">
        <v>40</v>
      </c>
      <c r="M21" s="66">
        <f t="shared" si="1"/>
        <v>400</v>
      </c>
      <c r="N21" s="101">
        <v>8</v>
      </c>
      <c r="O21" s="65">
        <v>40</v>
      </c>
      <c r="P21" s="66">
        <f t="shared" si="2"/>
        <v>320</v>
      </c>
      <c r="Q21" s="101">
        <v>8</v>
      </c>
      <c r="R21" s="269">
        <v>34.299999999999997</v>
      </c>
      <c r="S21" s="66">
        <f t="shared" ref="S21:S25" si="4">PRODUCT(Q21,R21)</f>
        <v>274.39999999999998</v>
      </c>
      <c r="T21" s="101">
        <v>8</v>
      </c>
      <c r="U21" s="269">
        <v>48.364668000000002</v>
      </c>
      <c r="V21" s="696">
        <f>PRODUCT(T21,U21)</f>
        <v>386.91734400000001</v>
      </c>
      <c r="W21" s="269">
        <f>PRODUCT(U21,(1-$W$9))</f>
        <v>44.979141239999997</v>
      </c>
      <c r="X21" s="308">
        <f>PRODUCT(T21,W21)</f>
        <v>359.83312991999998</v>
      </c>
    </row>
    <row r="22" spans="2:24" s="83" customFormat="1" ht="36" outlineLevel="1" x14ac:dyDescent="0.25">
      <c r="B22" s="76" t="s">
        <v>30</v>
      </c>
      <c r="C22" s="98"/>
      <c r="D22" s="241"/>
      <c r="E22" s="86"/>
      <c r="F22" s="87">
        <f>SUM(F23:F28)</f>
        <v>193054.16750399998</v>
      </c>
      <c r="G22" s="82"/>
      <c r="H22" s="103"/>
      <c r="I22" s="88"/>
      <c r="J22" s="89">
        <f>SUM(J23:J28)</f>
        <v>144360</v>
      </c>
      <c r="K22" s="103"/>
      <c r="L22" s="88"/>
      <c r="M22" s="89">
        <f>SUM(M23:M28)</f>
        <v>144360</v>
      </c>
      <c r="N22" s="691"/>
      <c r="O22" s="88"/>
      <c r="P22" s="89">
        <f>SUM(P23:P28)</f>
        <v>146360</v>
      </c>
      <c r="Q22" s="103"/>
      <c r="R22" s="274"/>
      <c r="S22" s="89">
        <f>SUM(S23:S28)</f>
        <v>140149.79999999999</v>
      </c>
      <c r="T22" s="103"/>
      <c r="U22" s="315"/>
      <c r="V22" s="129">
        <f>SUM(V23:V28)</f>
        <v>176966.32021200002</v>
      </c>
      <c r="W22" s="315"/>
      <c r="X22" s="312">
        <f>SUM(X23:X28)</f>
        <v>164578.67779716002</v>
      </c>
    </row>
    <row r="23" spans="2:24" s="79" customFormat="1" ht="36" outlineLevel="1" x14ac:dyDescent="0.25">
      <c r="B23" s="231" t="s">
        <v>527</v>
      </c>
      <c r="C23" s="95" t="s">
        <v>449</v>
      </c>
      <c r="D23" s="237">
        <v>2959</v>
      </c>
      <c r="E23" s="77">
        <v>52.761456000000003</v>
      </c>
      <c r="F23" s="45">
        <f>PRODUCT(D23,E23)</f>
        <v>156121.148304</v>
      </c>
      <c r="G23" s="78"/>
      <c r="H23" s="101">
        <f>3060-93-58</f>
        <v>2909</v>
      </c>
      <c r="I23" s="65">
        <v>40</v>
      </c>
      <c r="J23" s="66">
        <f t="shared" si="3"/>
        <v>116360</v>
      </c>
      <c r="K23" s="101">
        <f>3060-93-58</f>
        <v>2909</v>
      </c>
      <c r="L23" s="65">
        <v>40</v>
      </c>
      <c r="M23" s="66">
        <f t="shared" ref="M23:M25" si="5">+K23*L23</f>
        <v>116360</v>
      </c>
      <c r="N23" s="101">
        <v>2959</v>
      </c>
      <c r="O23" s="65">
        <v>40</v>
      </c>
      <c r="P23" s="66">
        <f t="shared" ref="P23:P27" si="6">+N23*O23</f>
        <v>118360</v>
      </c>
      <c r="Q23" s="101">
        <v>3211</v>
      </c>
      <c r="R23" s="269">
        <v>34.299999999999997</v>
      </c>
      <c r="S23" s="66">
        <f t="shared" si="4"/>
        <v>110137.29999999999</v>
      </c>
      <c r="T23" s="101">
        <v>2959</v>
      </c>
      <c r="U23" s="269">
        <v>48.364668000000002</v>
      </c>
      <c r="V23" s="696">
        <f>PRODUCT(T23,U23)</f>
        <v>143111.052612</v>
      </c>
      <c r="W23" s="269">
        <f>PRODUCT(U23,(1-$W$9))</f>
        <v>44.979141239999997</v>
      </c>
      <c r="X23" s="308">
        <f>PRODUCT(T23,W23)</f>
        <v>133093.27892916001</v>
      </c>
    </row>
    <row r="24" spans="2:24" s="79" customFormat="1" ht="36" outlineLevel="1" x14ac:dyDescent="0.25">
      <c r="B24" s="231" t="s">
        <v>529</v>
      </c>
      <c r="C24" s="95"/>
      <c r="D24" s="237"/>
      <c r="E24" s="77"/>
      <c r="F24" s="45"/>
      <c r="G24" s="78"/>
      <c r="H24" s="101">
        <v>175</v>
      </c>
      <c r="I24" s="65">
        <v>40</v>
      </c>
      <c r="J24" s="66">
        <f t="shared" ref="J24:J25" si="7">+H24*I24</f>
        <v>7000</v>
      </c>
      <c r="K24" s="101">
        <v>175</v>
      </c>
      <c r="L24" s="65">
        <v>40</v>
      </c>
      <c r="M24" s="66">
        <f t="shared" si="5"/>
        <v>7000</v>
      </c>
      <c r="N24" s="101"/>
      <c r="O24" s="65"/>
      <c r="P24" s="66"/>
      <c r="Q24" s="263">
        <v>175</v>
      </c>
      <c r="R24" s="269">
        <v>34.299999999999997</v>
      </c>
      <c r="S24" s="66">
        <f t="shared" si="4"/>
        <v>6002.4999999999991</v>
      </c>
      <c r="T24" s="101"/>
      <c r="U24" s="269"/>
      <c r="V24" s="696"/>
      <c r="W24" s="269"/>
      <c r="X24" s="308"/>
    </row>
    <row r="25" spans="2:24" s="79" customFormat="1" ht="36" outlineLevel="1" x14ac:dyDescent="0.25">
      <c r="B25" s="231" t="s">
        <v>530</v>
      </c>
      <c r="C25" s="95" t="s">
        <v>449</v>
      </c>
      <c r="D25" s="237">
        <v>175</v>
      </c>
      <c r="E25" s="77">
        <v>52.761456000000003</v>
      </c>
      <c r="F25" s="45">
        <f>PRODUCT(D25,E25)</f>
        <v>9233.2548000000006</v>
      </c>
      <c r="G25" s="78"/>
      <c r="H25" s="101">
        <v>175</v>
      </c>
      <c r="I25" s="65">
        <v>40</v>
      </c>
      <c r="J25" s="66">
        <f t="shared" si="7"/>
        <v>7000</v>
      </c>
      <c r="K25" s="101">
        <v>175</v>
      </c>
      <c r="L25" s="65">
        <v>40</v>
      </c>
      <c r="M25" s="66">
        <f t="shared" si="5"/>
        <v>7000</v>
      </c>
      <c r="N25" s="101">
        <v>175</v>
      </c>
      <c r="O25" s="65">
        <v>40</v>
      </c>
      <c r="P25" s="66">
        <f t="shared" si="6"/>
        <v>7000</v>
      </c>
      <c r="Q25" s="263">
        <v>175</v>
      </c>
      <c r="R25" s="269">
        <v>34.299999999999997</v>
      </c>
      <c r="S25" s="66">
        <f t="shared" si="4"/>
        <v>6002.4999999999991</v>
      </c>
      <c r="T25" s="101">
        <v>175</v>
      </c>
      <c r="U25" s="269">
        <v>48.364668000000002</v>
      </c>
      <c r="V25" s="696">
        <f t="shared" ref="V25:V28" si="8">PRODUCT(T25,U25)</f>
        <v>8463.8168999999998</v>
      </c>
      <c r="W25" s="269">
        <f t="shared" ref="W25:W28" si="9">PRODUCT(U25,(1-$W$9))</f>
        <v>44.979141239999997</v>
      </c>
      <c r="X25" s="308">
        <f t="shared" ref="X25:X28" si="10">PRODUCT(T25,W25)</f>
        <v>7871.3497169999991</v>
      </c>
    </row>
    <row r="26" spans="2:24" s="79" customFormat="1" ht="36" outlineLevel="1" x14ac:dyDescent="0.25">
      <c r="B26" s="231" t="s">
        <v>531</v>
      </c>
      <c r="C26" s="95" t="s">
        <v>449</v>
      </c>
      <c r="D26" s="237">
        <v>175</v>
      </c>
      <c r="E26" s="77">
        <v>52.761456000000003</v>
      </c>
      <c r="F26" s="45">
        <f>PRODUCT(D26,E26)</f>
        <v>9233.2548000000006</v>
      </c>
      <c r="G26" s="78"/>
      <c r="H26" s="101">
        <v>175</v>
      </c>
      <c r="I26" s="65">
        <v>40</v>
      </c>
      <c r="J26" s="66">
        <f t="shared" si="3"/>
        <v>7000</v>
      </c>
      <c r="K26" s="101">
        <v>175</v>
      </c>
      <c r="L26" s="65">
        <v>40</v>
      </c>
      <c r="M26" s="66">
        <f t="shared" ref="M26:M27" si="11">+K26*L26</f>
        <v>7000</v>
      </c>
      <c r="N26" s="101">
        <v>175</v>
      </c>
      <c r="O26" s="65">
        <v>40</v>
      </c>
      <c r="P26" s="66">
        <f t="shared" si="6"/>
        <v>7000</v>
      </c>
      <c r="Q26" s="263">
        <v>175</v>
      </c>
      <c r="R26" s="269">
        <v>34.299999999999997</v>
      </c>
      <c r="S26" s="66">
        <f t="shared" ref="S26:S28" si="12">PRODUCT(Q26,R26)</f>
        <v>6002.4999999999991</v>
      </c>
      <c r="T26" s="101">
        <v>175</v>
      </c>
      <c r="U26" s="269">
        <v>48.364668000000002</v>
      </c>
      <c r="V26" s="696">
        <f t="shared" si="8"/>
        <v>8463.8168999999998</v>
      </c>
      <c r="W26" s="269">
        <f t="shared" si="9"/>
        <v>44.979141239999997</v>
      </c>
      <c r="X26" s="308">
        <f t="shared" si="10"/>
        <v>7871.3497169999991</v>
      </c>
    </row>
    <row r="27" spans="2:24" s="79" customFormat="1" outlineLevel="1" x14ac:dyDescent="0.25">
      <c r="B27" s="231" t="s">
        <v>604</v>
      </c>
      <c r="C27" s="95" t="s">
        <v>449</v>
      </c>
      <c r="D27" s="237">
        <v>175</v>
      </c>
      <c r="E27" s="77">
        <v>52.761456000000003</v>
      </c>
      <c r="F27" s="45">
        <f t="shared" ref="F27:F32" si="13">PRODUCT(D27,E27)</f>
        <v>9233.2548000000006</v>
      </c>
      <c r="G27" s="78"/>
      <c r="H27" s="101">
        <v>175</v>
      </c>
      <c r="I27" s="65">
        <v>40</v>
      </c>
      <c r="J27" s="66">
        <f t="shared" si="3"/>
        <v>7000</v>
      </c>
      <c r="K27" s="101">
        <v>175</v>
      </c>
      <c r="L27" s="65">
        <v>40</v>
      </c>
      <c r="M27" s="66">
        <f t="shared" si="11"/>
        <v>7000</v>
      </c>
      <c r="N27" s="101">
        <v>175</v>
      </c>
      <c r="O27" s="65">
        <v>40</v>
      </c>
      <c r="P27" s="66">
        <f t="shared" si="6"/>
        <v>7000</v>
      </c>
      <c r="Q27" s="101">
        <v>175</v>
      </c>
      <c r="R27" s="269">
        <v>34.299999999999997</v>
      </c>
      <c r="S27" s="66">
        <f t="shared" si="12"/>
        <v>6002.4999999999991</v>
      </c>
      <c r="T27" s="101">
        <v>175</v>
      </c>
      <c r="U27" s="269">
        <v>48.364668000000002</v>
      </c>
      <c r="V27" s="696">
        <f t="shared" si="8"/>
        <v>8463.8168999999998</v>
      </c>
      <c r="W27" s="269">
        <f t="shared" si="9"/>
        <v>44.979141239999997</v>
      </c>
      <c r="X27" s="308">
        <f t="shared" si="10"/>
        <v>7871.3497169999991</v>
      </c>
    </row>
    <row r="28" spans="2:24" s="79" customFormat="1" outlineLevel="1" x14ac:dyDescent="0.25">
      <c r="B28" s="231" t="s">
        <v>532</v>
      </c>
      <c r="C28" s="95" t="s">
        <v>449</v>
      </c>
      <c r="D28" s="237">
        <v>175</v>
      </c>
      <c r="E28" s="77">
        <v>52.761456000000003</v>
      </c>
      <c r="F28" s="45">
        <f t="shared" si="13"/>
        <v>9233.2548000000006</v>
      </c>
      <c r="G28" s="78"/>
      <c r="H28" s="101"/>
      <c r="I28" s="65"/>
      <c r="J28" s="66"/>
      <c r="K28" s="101"/>
      <c r="L28" s="65"/>
      <c r="M28" s="66"/>
      <c r="N28" s="101">
        <v>175</v>
      </c>
      <c r="O28" s="65">
        <v>40</v>
      </c>
      <c r="P28" s="66">
        <f t="shared" ref="P28" si="14">+N28*O28</f>
        <v>7000</v>
      </c>
      <c r="Q28" s="101">
        <v>175</v>
      </c>
      <c r="R28" s="269">
        <v>34.299999999999997</v>
      </c>
      <c r="S28" s="66">
        <f t="shared" si="12"/>
        <v>6002.4999999999991</v>
      </c>
      <c r="T28" s="101">
        <v>175</v>
      </c>
      <c r="U28" s="269">
        <v>48.364668000000002</v>
      </c>
      <c r="V28" s="696">
        <f t="shared" si="8"/>
        <v>8463.8168999999998</v>
      </c>
      <c r="W28" s="269">
        <f t="shared" si="9"/>
        <v>44.979141239999997</v>
      </c>
      <c r="X28" s="308">
        <f t="shared" si="10"/>
        <v>7871.3497169999991</v>
      </c>
    </row>
    <row r="29" spans="2:24" s="83" customFormat="1" outlineLevel="1" x14ac:dyDescent="0.25">
      <c r="B29" s="76" t="s">
        <v>32</v>
      </c>
      <c r="C29" s="98"/>
      <c r="D29" s="241"/>
      <c r="E29" s="86"/>
      <c r="F29" s="87">
        <f>SUM(F30:F44)</f>
        <v>29127.417264</v>
      </c>
      <c r="G29" s="82"/>
      <c r="H29" s="103"/>
      <c r="I29" s="88"/>
      <c r="J29" s="89">
        <f>SUM(J30:J44)</f>
        <v>16920</v>
      </c>
      <c r="K29" s="103"/>
      <c r="L29" s="88"/>
      <c r="M29" s="89">
        <f>SUM(M30:M44)</f>
        <v>9240</v>
      </c>
      <c r="N29" s="691"/>
      <c r="O29" s="88"/>
      <c r="P29" s="89">
        <f>SUM(P30:P44)</f>
        <v>23280</v>
      </c>
      <c r="Q29" s="103"/>
      <c r="R29" s="276"/>
      <c r="S29" s="89">
        <f>SUM(S30:S44)</f>
        <v>24729.5</v>
      </c>
      <c r="T29" s="103"/>
      <c r="U29" s="315"/>
      <c r="V29" s="129">
        <f>SUM(V30:V44)</f>
        <v>26700.132492000008</v>
      </c>
      <c r="W29" s="315"/>
      <c r="X29" s="312">
        <f>SUM(X30:X44)</f>
        <v>24831.123217560009</v>
      </c>
    </row>
    <row r="30" spans="2:24" s="79" customFormat="1" outlineLevel="1" x14ac:dyDescent="0.25">
      <c r="B30" s="231" t="s">
        <v>533</v>
      </c>
      <c r="C30" s="95" t="s">
        <v>449</v>
      </c>
      <c r="D30" s="237">
        <v>341</v>
      </c>
      <c r="E30" s="77">
        <v>50.024304000000008</v>
      </c>
      <c r="F30" s="45">
        <f t="shared" si="13"/>
        <v>17058.287664000003</v>
      </c>
      <c r="G30" s="78"/>
      <c r="H30" s="101">
        <f>2800-85-248-112-522-1600</f>
        <v>233</v>
      </c>
      <c r="I30" s="65">
        <v>40</v>
      </c>
      <c r="J30" s="66">
        <f t="shared" ref="J30" si="15">+H30*I30</f>
        <v>9320</v>
      </c>
      <c r="K30" s="597">
        <f>2654-85-248-112-522-1600</f>
        <v>87</v>
      </c>
      <c r="L30" s="65">
        <v>40</v>
      </c>
      <c r="M30" s="66">
        <f t="shared" ref="M30" si="16">+K30*L30</f>
        <v>3480</v>
      </c>
      <c r="N30" s="101">
        <v>341</v>
      </c>
      <c r="O30" s="65">
        <v>40</v>
      </c>
      <c r="P30" s="66">
        <f t="shared" ref="P30:P32" si="17">+N30*O30</f>
        <v>13640</v>
      </c>
      <c r="Q30" s="101">
        <v>297</v>
      </c>
      <c r="R30" s="278">
        <v>31.5</v>
      </c>
      <c r="S30" s="66">
        <f t="shared" ref="S30:S36" si="18">PRODUCT(Q30,R30)</f>
        <v>9355.5</v>
      </c>
      <c r="T30" s="101">
        <v>341</v>
      </c>
      <c r="U30" s="269">
        <v>45.855612000000015</v>
      </c>
      <c r="V30" s="696">
        <f t="shared" ref="V30:V33" si="19">PRODUCT(T30,U30)</f>
        <v>15636.763692000006</v>
      </c>
      <c r="W30" s="269">
        <f t="shared" ref="W30:W33" si="20">PRODUCT(U30,(1-$W$9))</f>
        <v>42.645719160000013</v>
      </c>
      <c r="X30" s="308">
        <f t="shared" ref="X30:X32" si="21">PRODUCT(T30,W30)</f>
        <v>14542.190233560004</v>
      </c>
    </row>
    <row r="31" spans="2:24" s="79" customFormat="1" outlineLevel="1" x14ac:dyDescent="0.25">
      <c r="B31" s="231" t="s">
        <v>534</v>
      </c>
      <c r="C31" s="95" t="s">
        <v>449</v>
      </c>
      <c r="D31" s="237">
        <v>25</v>
      </c>
      <c r="E31" s="77">
        <v>50.024304000000008</v>
      </c>
      <c r="F31" s="45">
        <f t="shared" si="13"/>
        <v>1250.6076000000003</v>
      </c>
      <c r="G31" s="78"/>
      <c r="H31" s="101"/>
      <c r="I31" s="65"/>
      <c r="J31" s="66"/>
      <c r="K31" s="101"/>
      <c r="L31" s="65"/>
      <c r="M31" s="66"/>
      <c r="N31" s="101">
        <v>25</v>
      </c>
      <c r="O31" s="65">
        <v>40</v>
      </c>
      <c r="P31" s="66">
        <f t="shared" si="17"/>
        <v>1000</v>
      </c>
      <c r="Q31" s="101">
        <v>27</v>
      </c>
      <c r="R31" s="278">
        <v>31.5</v>
      </c>
      <c r="S31" s="66">
        <f t="shared" ref="S31" si="22">PRODUCT(Q31,R31)</f>
        <v>850.5</v>
      </c>
      <c r="T31" s="101">
        <v>25</v>
      </c>
      <c r="U31" s="269">
        <v>45.855612000000015</v>
      </c>
      <c r="V31" s="696">
        <f t="shared" si="19"/>
        <v>1146.3903000000005</v>
      </c>
      <c r="W31" s="269">
        <f t="shared" si="20"/>
        <v>42.645719160000013</v>
      </c>
      <c r="X31" s="308">
        <f t="shared" si="21"/>
        <v>1066.1429790000004</v>
      </c>
    </row>
    <row r="32" spans="2:24" s="79" customFormat="1" outlineLevel="1" x14ac:dyDescent="0.25">
      <c r="B32" s="231" t="s">
        <v>535</v>
      </c>
      <c r="C32" s="95" t="s">
        <v>449</v>
      </c>
      <c r="D32" s="237">
        <v>4</v>
      </c>
      <c r="E32" s="77">
        <v>50.024304000000008</v>
      </c>
      <c r="F32" s="45">
        <f t="shared" si="13"/>
        <v>200.09721600000003</v>
      </c>
      <c r="G32" s="78"/>
      <c r="H32" s="101"/>
      <c r="I32" s="65"/>
      <c r="J32" s="66"/>
      <c r="K32" s="101"/>
      <c r="L32" s="65"/>
      <c r="M32" s="66"/>
      <c r="N32" s="101">
        <v>4</v>
      </c>
      <c r="O32" s="65">
        <v>40</v>
      </c>
      <c r="P32" s="66">
        <f t="shared" si="17"/>
        <v>160</v>
      </c>
      <c r="Q32" s="101">
        <v>4</v>
      </c>
      <c r="R32" s="278">
        <v>31.5</v>
      </c>
      <c r="S32" s="66">
        <f t="shared" si="18"/>
        <v>126</v>
      </c>
      <c r="T32" s="101">
        <v>4</v>
      </c>
      <c r="U32" s="269">
        <v>45.855612000000015</v>
      </c>
      <c r="V32" s="696">
        <f t="shared" si="19"/>
        <v>183.42244800000006</v>
      </c>
      <c r="W32" s="269">
        <f t="shared" si="20"/>
        <v>42.645719160000013</v>
      </c>
      <c r="X32" s="308">
        <f t="shared" si="21"/>
        <v>170.58287664000005</v>
      </c>
    </row>
    <row r="33" spans="2:24" s="79" customFormat="1" outlineLevel="1" x14ac:dyDescent="0.25">
      <c r="B33" s="231" t="s">
        <v>537</v>
      </c>
      <c r="C33" s="95" t="s">
        <v>449</v>
      </c>
      <c r="D33" s="237">
        <v>30</v>
      </c>
      <c r="E33" s="77">
        <v>50.024304000000008</v>
      </c>
      <c r="F33" s="45">
        <f t="shared" ref="F33:F35" si="23">PRODUCT(D33,E33)</f>
        <v>1500.7291200000002</v>
      </c>
      <c r="G33" s="78"/>
      <c r="H33" s="101">
        <v>30</v>
      </c>
      <c r="I33" s="65">
        <v>40</v>
      </c>
      <c r="J33" s="66">
        <f t="shared" ref="J33:J38" si="24">+H33*I33</f>
        <v>1200</v>
      </c>
      <c r="K33" s="597">
        <v>34</v>
      </c>
      <c r="L33" s="65">
        <v>40</v>
      </c>
      <c r="M33" s="66">
        <f t="shared" ref="M33" si="25">+K33*L33</f>
        <v>1360</v>
      </c>
      <c r="N33" s="101">
        <v>30</v>
      </c>
      <c r="O33" s="65">
        <v>40</v>
      </c>
      <c r="P33" s="66">
        <f t="shared" ref="P33" si="26">+N33*O33</f>
        <v>1200</v>
      </c>
      <c r="Q33" s="101">
        <v>29</v>
      </c>
      <c r="R33" s="278">
        <v>31.5</v>
      </c>
      <c r="S33" s="66">
        <f t="shared" si="18"/>
        <v>913.5</v>
      </c>
      <c r="T33" s="101">
        <v>30</v>
      </c>
      <c r="U33" s="269">
        <v>45.855612000000015</v>
      </c>
      <c r="V33" s="696">
        <f t="shared" si="19"/>
        <v>1375.6683600000003</v>
      </c>
      <c r="W33" s="269">
        <f t="shared" si="20"/>
        <v>42.645719160000013</v>
      </c>
      <c r="X33" s="308">
        <f>PRODUCT(T33,W33)</f>
        <v>1279.3715748000004</v>
      </c>
    </row>
    <row r="34" spans="2:24" s="79" customFormat="1" outlineLevel="1" x14ac:dyDescent="0.25">
      <c r="B34" s="598" t="s">
        <v>856</v>
      </c>
      <c r="C34" s="600"/>
      <c r="D34" s="599"/>
      <c r="E34" s="135"/>
      <c r="F34" s="136"/>
      <c r="G34" s="78"/>
      <c r="H34" s="101"/>
      <c r="I34" s="65"/>
      <c r="J34" s="66"/>
      <c r="K34" s="101"/>
      <c r="L34" s="65"/>
      <c r="M34" s="66"/>
      <c r="N34" s="101"/>
      <c r="O34" s="65"/>
      <c r="P34" s="66"/>
      <c r="Q34" s="101">
        <v>3</v>
      </c>
      <c r="R34" s="278">
        <v>31.5</v>
      </c>
      <c r="S34" s="66">
        <f t="shared" si="18"/>
        <v>94.5</v>
      </c>
      <c r="T34" s="101"/>
      <c r="U34" s="269"/>
      <c r="V34" s="696"/>
      <c r="W34" s="269"/>
      <c r="X34" s="308"/>
    </row>
    <row r="35" spans="2:24" s="79" customFormat="1" outlineLevel="1" x14ac:dyDescent="0.25">
      <c r="B35" s="231" t="s">
        <v>538</v>
      </c>
      <c r="C35" s="95" t="s">
        <v>449</v>
      </c>
      <c r="D35" s="237">
        <v>18</v>
      </c>
      <c r="E35" s="77">
        <v>50.024304000000008</v>
      </c>
      <c r="F35" s="45">
        <f t="shared" si="23"/>
        <v>900.43747200000018</v>
      </c>
      <c r="G35" s="78"/>
      <c r="H35" s="101"/>
      <c r="I35" s="65"/>
      <c r="J35" s="66"/>
      <c r="K35" s="101"/>
      <c r="L35" s="65"/>
      <c r="M35" s="66"/>
      <c r="N35" s="101">
        <v>18</v>
      </c>
      <c r="O35" s="65">
        <v>40</v>
      </c>
      <c r="P35" s="66">
        <f t="shared" ref="P35:P36" si="27">+N35*O35</f>
        <v>720</v>
      </c>
      <c r="Q35" s="105">
        <v>2</v>
      </c>
      <c r="R35" s="278">
        <v>280</v>
      </c>
      <c r="S35" s="66">
        <f t="shared" si="18"/>
        <v>560</v>
      </c>
      <c r="T35" s="101">
        <v>18</v>
      </c>
      <c r="U35" s="269">
        <v>45.855612000000015</v>
      </c>
      <c r="V35" s="696">
        <f t="shared" ref="V35:V36" si="28">PRODUCT(T35,U35)</f>
        <v>825.40101600000025</v>
      </c>
      <c r="W35" s="269">
        <f t="shared" ref="W35:W36" si="29">PRODUCT(U35,(1-$W$9))</f>
        <v>42.645719160000013</v>
      </c>
      <c r="X35" s="308">
        <f t="shared" ref="X35:X36" si="30">PRODUCT(T35,W35)</f>
        <v>767.6229448800002</v>
      </c>
    </row>
    <row r="36" spans="2:24" s="79" customFormat="1" outlineLevel="1" x14ac:dyDescent="0.25">
      <c r="B36" s="231" t="s">
        <v>539</v>
      </c>
      <c r="C36" s="95" t="s">
        <v>449</v>
      </c>
      <c r="D36" s="237">
        <v>1</v>
      </c>
      <c r="E36" s="77">
        <v>50.024304000000008</v>
      </c>
      <c r="F36" s="45">
        <f t="shared" ref="F36" si="31">PRODUCT(D36,E36)</f>
        <v>50.024304000000008</v>
      </c>
      <c r="G36" s="78"/>
      <c r="H36" s="101"/>
      <c r="I36" s="65"/>
      <c r="J36" s="66"/>
      <c r="K36" s="101"/>
      <c r="L36" s="65"/>
      <c r="M36" s="66"/>
      <c r="N36" s="101">
        <v>1</v>
      </c>
      <c r="O36" s="65">
        <v>40</v>
      </c>
      <c r="P36" s="66">
        <f t="shared" si="27"/>
        <v>40</v>
      </c>
      <c r="Q36" s="105">
        <v>1</v>
      </c>
      <c r="R36" s="278">
        <v>87</v>
      </c>
      <c r="S36" s="66">
        <f t="shared" si="18"/>
        <v>87</v>
      </c>
      <c r="T36" s="101">
        <v>1</v>
      </c>
      <c r="U36" s="269">
        <v>45.855612000000015</v>
      </c>
      <c r="V36" s="696">
        <f t="shared" si="28"/>
        <v>45.855612000000015</v>
      </c>
      <c r="W36" s="269">
        <f t="shared" si="29"/>
        <v>42.645719160000013</v>
      </c>
      <c r="X36" s="308">
        <f t="shared" si="30"/>
        <v>42.645719160000013</v>
      </c>
    </row>
    <row r="37" spans="2:24" s="79" customFormat="1" outlineLevel="1" x14ac:dyDescent="0.25">
      <c r="B37" s="598" t="s">
        <v>857</v>
      </c>
      <c r="C37" s="600"/>
      <c r="D37" s="599"/>
      <c r="E37" s="135"/>
      <c r="F37" s="136"/>
      <c r="G37" s="78"/>
      <c r="H37" s="101"/>
      <c r="I37" s="65"/>
      <c r="J37" s="66"/>
      <c r="K37" s="101"/>
      <c r="L37" s="65"/>
      <c r="M37" s="66"/>
      <c r="N37" s="101"/>
      <c r="O37" s="65"/>
      <c r="P37" s="66"/>
      <c r="Q37" s="105">
        <v>2</v>
      </c>
      <c r="R37" s="278">
        <v>87</v>
      </c>
      <c r="S37" s="66">
        <f t="shared" ref="S37" si="32">PRODUCT(Q37,R37)</f>
        <v>174</v>
      </c>
      <c r="T37" s="101"/>
      <c r="U37" s="269"/>
      <c r="V37" s="696"/>
      <c r="W37" s="269"/>
      <c r="X37" s="308"/>
    </row>
    <row r="38" spans="2:24" s="79" customFormat="1" outlineLevel="1" x14ac:dyDescent="0.25">
      <c r="B38" s="231" t="s">
        <v>540</v>
      </c>
      <c r="C38" s="95" t="s">
        <v>449</v>
      </c>
      <c r="D38" s="237">
        <v>110</v>
      </c>
      <c r="E38" s="77">
        <v>50.024304000000008</v>
      </c>
      <c r="F38" s="45">
        <f t="shared" ref="F38" si="33">PRODUCT(D38,E38)</f>
        <v>5502.6734400000005</v>
      </c>
      <c r="G38" s="78"/>
      <c r="H38" s="101">
        <v>160</v>
      </c>
      <c r="I38" s="65">
        <v>40</v>
      </c>
      <c r="J38" s="66">
        <f t="shared" si="24"/>
        <v>6400</v>
      </c>
      <c r="K38" s="597">
        <v>110</v>
      </c>
      <c r="L38" s="65">
        <v>40</v>
      </c>
      <c r="M38" s="66">
        <f t="shared" ref="M38" si="34">+K38*L38</f>
        <v>4400</v>
      </c>
      <c r="N38" s="101">
        <v>110</v>
      </c>
      <c r="O38" s="65">
        <v>40</v>
      </c>
      <c r="P38" s="66">
        <f t="shared" ref="P38" si="35">+N38*O38</f>
        <v>4400</v>
      </c>
      <c r="Q38" s="105">
        <v>102</v>
      </c>
      <c r="R38" s="278">
        <v>31.5</v>
      </c>
      <c r="S38" s="66">
        <f t="shared" ref="S38" si="36">PRODUCT(Q38,R38)</f>
        <v>3213</v>
      </c>
      <c r="T38" s="101">
        <v>110</v>
      </c>
      <c r="U38" s="269">
        <v>45.855612000000015</v>
      </c>
      <c r="V38" s="696">
        <f>PRODUCT(T38,U38)</f>
        <v>5044.1173200000012</v>
      </c>
      <c r="W38" s="269">
        <f>PRODUCT(U38,(1-$W$9))</f>
        <v>42.645719160000013</v>
      </c>
      <c r="X38" s="308">
        <f>PRODUCT(T38,W38)</f>
        <v>4691.0291076000012</v>
      </c>
    </row>
    <row r="39" spans="2:24" s="79" customFormat="1" outlineLevel="1" x14ac:dyDescent="0.25">
      <c r="B39" s="231"/>
      <c r="C39" s="95"/>
      <c r="D39" s="237"/>
      <c r="E39" s="77"/>
      <c r="F39" s="45"/>
      <c r="G39" s="78"/>
      <c r="H39" s="101"/>
      <c r="I39" s="65"/>
      <c r="J39" s="66"/>
      <c r="K39" s="101"/>
      <c r="L39" s="65"/>
      <c r="M39" s="66"/>
      <c r="N39" s="101"/>
      <c r="O39" s="65"/>
      <c r="P39" s="66"/>
      <c r="Q39" s="101"/>
      <c r="R39" s="275"/>
      <c r="S39" s="66"/>
      <c r="T39" s="101"/>
      <c r="U39" s="269"/>
      <c r="V39" s="696"/>
      <c r="W39" s="269"/>
      <c r="X39" s="308"/>
    </row>
    <row r="40" spans="2:24" s="79" customFormat="1" outlineLevel="1" x14ac:dyDescent="0.25">
      <c r="B40" s="231" t="s">
        <v>541</v>
      </c>
      <c r="C40" s="95" t="s">
        <v>449</v>
      </c>
      <c r="D40" s="237">
        <v>4</v>
      </c>
      <c r="E40" s="77">
        <v>50.024304000000008</v>
      </c>
      <c r="F40" s="45">
        <f t="shared" ref="F40" si="37">PRODUCT(D40,E40)</f>
        <v>200.09721600000003</v>
      </c>
      <c r="G40" s="78"/>
      <c r="H40" s="101"/>
      <c r="I40" s="65"/>
      <c r="J40" s="66"/>
      <c r="K40" s="101"/>
      <c r="L40" s="65"/>
      <c r="M40" s="66"/>
      <c r="N40" s="101">
        <v>4</v>
      </c>
      <c r="O40" s="65">
        <v>40</v>
      </c>
      <c r="P40" s="66">
        <f t="shared" ref="P40" si="38">+N40*O40</f>
        <v>160</v>
      </c>
      <c r="Q40" s="101"/>
      <c r="R40" s="275"/>
      <c r="S40" s="66"/>
      <c r="T40" s="101">
        <v>4</v>
      </c>
      <c r="U40" s="269">
        <v>45.855612000000015</v>
      </c>
      <c r="V40" s="696">
        <f>PRODUCT(T40,U40)</f>
        <v>183.42244800000006</v>
      </c>
      <c r="W40" s="269">
        <f>PRODUCT(U40,(1-$W$9))</f>
        <v>42.645719160000013</v>
      </c>
      <c r="X40" s="308">
        <f>PRODUCT(T40,W40)</f>
        <v>170.58287664000005</v>
      </c>
    </row>
    <row r="41" spans="2:24" s="79" customFormat="1" outlineLevel="1" x14ac:dyDescent="0.25">
      <c r="B41" s="598" t="s">
        <v>542</v>
      </c>
      <c r="C41" s="600"/>
      <c r="D41" s="599"/>
      <c r="E41" s="135"/>
      <c r="F41" s="136"/>
      <c r="G41" s="78"/>
      <c r="H41" s="101"/>
      <c r="I41" s="65"/>
      <c r="J41" s="66"/>
      <c r="K41" s="101"/>
      <c r="L41" s="65"/>
      <c r="M41" s="66"/>
      <c r="N41" s="101"/>
      <c r="O41" s="65"/>
      <c r="P41" s="66"/>
      <c r="Q41" s="101">
        <v>297</v>
      </c>
      <c r="R41" s="278">
        <v>31.5</v>
      </c>
      <c r="S41" s="66">
        <f t="shared" ref="S41" si="39">PRODUCT(Q41,R41)</f>
        <v>9355.5</v>
      </c>
      <c r="T41" s="101"/>
      <c r="U41" s="269"/>
      <c r="V41" s="696"/>
      <c r="W41" s="269"/>
      <c r="X41" s="308"/>
    </row>
    <row r="42" spans="2:24" s="79" customFormat="1" outlineLevel="1" x14ac:dyDescent="0.25">
      <c r="B42" s="231" t="s">
        <v>543</v>
      </c>
      <c r="C42" s="95" t="s">
        <v>449</v>
      </c>
      <c r="D42" s="237">
        <v>46</v>
      </c>
      <c r="E42" s="77">
        <v>50.295168000000011</v>
      </c>
      <c r="F42" s="45">
        <f t="shared" ref="F42" si="40">PRODUCT(D42,E42)</f>
        <v>2313.5777280000007</v>
      </c>
      <c r="G42" s="78"/>
      <c r="H42" s="101"/>
      <c r="I42" s="65"/>
      <c r="J42" s="66"/>
      <c r="K42" s="101"/>
      <c r="L42" s="65"/>
      <c r="M42" s="66"/>
      <c r="N42" s="101">
        <v>46</v>
      </c>
      <c r="O42" s="65">
        <v>40</v>
      </c>
      <c r="P42" s="66">
        <f t="shared" ref="P42:P44" si="41">+N42*O42</f>
        <v>1840</v>
      </c>
      <c r="Q42" s="105"/>
      <c r="R42" s="275"/>
      <c r="S42" s="66"/>
      <c r="T42" s="101">
        <v>46</v>
      </c>
      <c r="U42" s="269">
        <v>46.103904000000014</v>
      </c>
      <c r="V42" s="696">
        <f t="shared" ref="V42:V44" si="42">PRODUCT(T42,U42)</f>
        <v>2120.7795840000008</v>
      </c>
      <c r="W42" s="269">
        <f t="shared" ref="W42:W44" si="43">PRODUCT(U42,(1-$W$9))</f>
        <v>42.876630720000009</v>
      </c>
      <c r="X42" s="308">
        <f t="shared" ref="X42:X44" si="44">PRODUCT(T42,W42)</f>
        <v>1972.3250131200004</v>
      </c>
    </row>
    <row r="43" spans="2:24" s="79" customFormat="1" outlineLevel="1" x14ac:dyDescent="0.25">
      <c r="B43" s="231" t="s">
        <v>544</v>
      </c>
      <c r="C43" s="95" t="s">
        <v>449</v>
      </c>
      <c r="D43" s="237">
        <v>1</v>
      </c>
      <c r="E43" s="77">
        <v>50.295168000000011</v>
      </c>
      <c r="F43" s="45">
        <f t="shared" ref="F43" si="45">PRODUCT(D43,E43)</f>
        <v>50.295168000000011</v>
      </c>
      <c r="G43" s="78"/>
      <c r="H43" s="101"/>
      <c r="I43" s="65"/>
      <c r="J43" s="66"/>
      <c r="K43" s="101"/>
      <c r="L43" s="65"/>
      <c r="M43" s="66"/>
      <c r="N43" s="101">
        <v>1</v>
      </c>
      <c r="O43" s="65">
        <v>40</v>
      </c>
      <c r="P43" s="66">
        <f t="shared" si="41"/>
        <v>40</v>
      </c>
      <c r="Q43" s="101"/>
      <c r="R43" s="275"/>
      <c r="S43" s="66"/>
      <c r="T43" s="101">
        <v>1</v>
      </c>
      <c r="U43" s="269">
        <v>46.103904000000014</v>
      </c>
      <c r="V43" s="696">
        <f t="shared" si="42"/>
        <v>46.103904000000014</v>
      </c>
      <c r="W43" s="269">
        <f t="shared" si="43"/>
        <v>42.876630720000009</v>
      </c>
      <c r="X43" s="308">
        <f t="shared" si="44"/>
        <v>42.876630720000009</v>
      </c>
    </row>
    <row r="44" spans="2:24" s="79" customFormat="1" outlineLevel="1" x14ac:dyDescent="0.25">
      <c r="B44" s="231" t="s">
        <v>546</v>
      </c>
      <c r="C44" s="95" t="s">
        <v>449</v>
      </c>
      <c r="D44" s="237">
        <v>2</v>
      </c>
      <c r="E44" s="77">
        <v>50.295168000000011</v>
      </c>
      <c r="F44" s="45">
        <f t="shared" ref="F44" si="46">PRODUCT(D44,E44)</f>
        <v>100.59033600000002</v>
      </c>
      <c r="G44" s="78"/>
      <c r="H44" s="101"/>
      <c r="I44" s="65"/>
      <c r="J44" s="66"/>
      <c r="K44" s="101"/>
      <c r="L44" s="65"/>
      <c r="M44" s="66"/>
      <c r="N44" s="101">
        <v>2</v>
      </c>
      <c r="O44" s="65">
        <v>40</v>
      </c>
      <c r="P44" s="66">
        <f t="shared" si="41"/>
        <v>80</v>
      </c>
      <c r="Q44" s="105"/>
      <c r="R44" s="275"/>
      <c r="S44" s="66"/>
      <c r="T44" s="101">
        <v>2</v>
      </c>
      <c r="U44" s="269">
        <v>46.103904000000014</v>
      </c>
      <c r="V44" s="696">
        <f t="shared" si="42"/>
        <v>92.207808000000028</v>
      </c>
      <c r="W44" s="269">
        <f t="shared" si="43"/>
        <v>42.876630720000009</v>
      </c>
      <c r="X44" s="308">
        <f t="shared" si="44"/>
        <v>85.753261440000017</v>
      </c>
    </row>
    <row r="45" spans="2:24" s="83" customFormat="1" outlineLevel="1" x14ac:dyDescent="0.25">
      <c r="B45" s="76" t="s">
        <v>33</v>
      </c>
      <c r="C45" s="98"/>
      <c r="D45" s="241"/>
      <c r="E45" s="86"/>
      <c r="F45" s="87">
        <f>SUM(F46:F51)</f>
        <v>198967.02883200004</v>
      </c>
      <c r="G45" s="82"/>
      <c r="H45" s="103"/>
      <c r="I45" s="88"/>
      <c r="J45" s="89">
        <f>SUM(J46:J51)</f>
        <v>141880</v>
      </c>
      <c r="K45" s="103"/>
      <c r="L45" s="88"/>
      <c r="M45" s="89">
        <f>SUM(M46:M51)</f>
        <v>140680</v>
      </c>
      <c r="N45" s="691"/>
      <c r="O45" s="88"/>
      <c r="P45" s="89">
        <f>SUM(P46:P51)</f>
        <v>158800</v>
      </c>
      <c r="Q45" s="103"/>
      <c r="R45" s="276"/>
      <c r="S45" s="89">
        <f>SUM(S46:S51)</f>
        <v>127390.5</v>
      </c>
      <c r="T45" s="103"/>
      <c r="U45" s="315"/>
      <c r="V45" s="129">
        <f>SUM(V46:V51)</f>
        <v>182386.44309600006</v>
      </c>
      <c r="W45" s="315"/>
      <c r="X45" s="312">
        <f>SUM(X46:X51)</f>
        <v>169619.39207928005</v>
      </c>
    </row>
    <row r="46" spans="2:24" s="79" customFormat="1" outlineLevel="1" x14ac:dyDescent="0.25">
      <c r="B46" s="231" t="s">
        <v>533</v>
      </c>
      <c r="C46" s="95" t="s">
        <v>449</v>
      </c>
      <c r="D46" s="237">
        <v>1616</v>
      </c>
      <c r="E46" s="77">
        <v>50.024304000000008</v>
      </c>
      <c r="F46" s="45">
        <f t="shared" ref="F46:F47" si="47">PRODUCT(D46,E46)</f>
        <v>80839.275264000011</v>
      </c>
      <c r="G46" s="78"/>
      <c r="H46" s="101">
        <v>1600</v>
      </c>
      <c r="I46" s="65">
        <v>40</v>
      </c>
      <c r="J46" s="66">
        <f t="shared" si="3"/>
        <v>64000</v>
      </c>
      <c r="K46" s="101">
        <v>1600</v>
      </c>
      <c r="L46" s="65">
        <v>40</v>
      </c>
      <c r="M46" s="66">
        <f t="shared" ref="M46:M51" si="48">+K46*L46</f>
        <v>64000</v>
      </c>
      <c r="N46" s="101">
        <v>1616</v>
      </c>
      <c r="O46" s="65">
        <v>40</v>
      </c>
      <c r="P46" s="66">
        <f t="shared" ref="P46:P47" si="49">+N46*O46</f>
        <v>64640</v>
      </c>
      <c r="Q46" s="130">
        <v>1631</v>
      </c>
      <c r="R46" s="278">
        <v>31.5</v>
      </c>
      <c r="S46" s="66">
        <f t="shared" ref="S46:S51" si="50">PRODUCT(Q46,R46)</f>
        <v>51376.5</v>
      </c>
      <c r="T46" s="101">
        <v>1616</v>
      </c>
      <c r="U46" s="269">
        <v>45.855612000000015</v>
      </c>
      <c r="V46" s="696">
        <f t="shared" ref="V46:V51" si="51">PRODUCT(T46,U46)</f>
        <v>74102.668992000021</v>
      </c>
      <c r="W46" s="269">
        <f t="shared" ref="W46:W51" si="52">PRODUCT(U46,(1-$W$9))</f>
        <v>42.645719160000013</v>
      </c>
      <c r="X46" s="308">
        <f t="shared" ref="X46:X51" si="53">PRODUCT(T46,W46)</f>
        <v>68915.482162560016</v>
      </c>
    </row>
    <row r="47" spans="2:24" s="79" customFormat="1" outlineLevel="1" x14ac:dyDescent="0.25">
      <c r="B47" s="231" t="s">
        <v>534</v>
      </c>
      <c r="C47" s="95" t="s">
        <v>449</v>
      </c>
      <c r="D47" s="237">
        <v>716</v>
      </c>
      <c r="E47" s="77">
        <v>50.024304000000008</v>
      </c>
      <c r="F47" s="45">
        <f t="shared" si="47"/>
        <v>35817.401664000005</v>
      </c>
      <c r="G47" s="78"/>
      <c r="H47" s="101"/>
      <c r="I47" s="65"/>
      <c r="J47" s="66"/>
      <c r="K47" s="101"/>
      <c r="L47" s="65"/>
      <c r="M47" s="66"/>
      <c r="N47" s="101">
        <v>716</v>
      </c>
      <c r="O47" s="65">
        <v>40</v>
      </c>
      <c r="P47" s="66">
        <f t="shared" si="49"/>
        <v>28640</v>
      </c>
      <c r="Q47" s="101">
        <v>717</v>
      </c>
      <c r="R47" s="278">
        <v>33</v>
      </c>
      <c r="S47" s="66">
        <f t="shared" si="50"/>
        <v>23661</v>
      </c>
      <c r="T47" s="101">
        <v>716</v>
      </c>
      <c r="U47" s="269">
        <v>45.855612000000015</v>
      </c>
      <c r="V47" s="696">
        <f t="shared" si="51"/>
        <v>32832.618192000009</v>
      </c>
      <c r="W47" s="269">
        <f t="shared" si="52"/>
        <v>42.645719160000013</v>
      </c>
      <c r="X47" s="308">
        <f t="shared" si="53"/>
        <v>30534.334918560009</v>
      </c>
    </row>
    <row r="48" spans="2:24" s="79" customFormat="1" outlineLevel="1" x14ac:dyDescent="0.25">
      <c r="B48" s="231" t="s">
        <v>539</v>
      </c>
      <c r="C48" s="95" t="s">
        <v>449</v>
      </c>
      <c r="D48" s="237">
        <v>270</v>
      </c>
      <c r="E48" s="77">
        <v>50.024304000000008</v>
      </c>
      <c r="F48" s="45">
        <f t="shared" ref="F48:F53" si="54">PRODUCT(D48,E48)</f>
        <v>13506.562080000002</v>
      </c>
      <c r="G48" s="78"/>
      <c r="H48" s="101">
        <v>272</v>
      </c>
      <c r="I48" s="65">
        <v>40</v>
      </c>
      <c r="J48" s="66">
        <f t="shared" si="3"/>
        <v>10880</v>
      </c>
      <c r="K48" s="597">
        <v>272</v>
      </c>
      <c r="L48" s="65">
        <v>40</v>
      </c>
      <c r="M48" s="66">
        <f t="shared" si="48"/>
        <v>10880</v>
      </c>
      <c r="N48" s="101">
        <v>270</v>
      </c>
      <c r="O48" s="65">
        <v>40</v>
      </c>
      <c r="P48" s="66">
        <f t="shared" ref="P48:P51" si="55">+N48*O48</f>
        <v>10800</v>
      </c>
      <c r="Q48" s="101">
        <v>270</v>
      </c>
      <c r="R48" s="278">
        <v>31.5</v>
      </c>
      <c r="S48" s="66">
        <f>PRODUCT(Q48,R48)</f>
        <v>8505</v>
      </c>
      <c r="T48" s="101">
        <v>270</v>
      </c>
      <c r="U48" s="269">
        <v>45.855612000000015</v>
      </c>
      <c r="V48" s="696">
        <f t="shared" si="51"/>
        <v>12381.015240000004</v>
      </c>
      <c r="W48" s="269">
        <f t="shared" si="52"/>
        <v>42.645719160000013</v>
      </c>
      <c r="X48" s="308">
        <f t="shared" si="53"/>
        <v>11514.344173200003</v>
      </c>
    </row>
    <row r="49" spans="2:24" s="79" customFormat="1" outlineLevel="1" x14ac:dyDescent="0.25">
      <c r="B49" s="231" t="s">
        <v>543</v>
      </c>
      <c r="C49" s="95" t="s">
        <v>449</v>
      </c>
      <c r="D49" s="237">
        <v>1066</v>
      </c>
      <c r="E49" s="77">
        <v>50.295168000000011</v>
      </c>
      <c r="F49" s="45">
        <f t="shared" si="54"/>
        <v>53614.649088000013</v>
      </c>
      <c r="G49" s="78"/>
      <c r="H49" s="101">
        <v>1325</v>
      </c>
      <c r="I49" s="65">
        <v>40</v>
      </c>
      <c r="J49" s="66">
        <f t="shared" ref="J49:J50" si="56">+H49*I49</f>
        <v>53000</v>
      </c>
      <c r="K49" s="597">
        <v>1295</v>
      </c>
      <c r="L49" s="65">
        <v>40</v>
      </c>
      <c r="M49" s="66">
        <f t="shared" si="48"/>
        <v>51800</v>
      </c>
      <c r="N49" s="101">
        <v>1066</v>
      </c>
      <c r="O49" s="65">
        <v>40</v>
      </c>
      <c r="P49" s="66">
        <f t="shared" si="55"/>
        <v>42640</v>
      </c>
      <c r="Q49" s="101">
        <v>1090</v>
      </c>
      <c r="R49" s="278">
        <v>31.5</v>
      </c>
      <c r="S49" s="66">
        <f t="shared" si="50"/>
        <v>34335</v>
      </c>
      <c r="T49" s="101">
        <v>1066</v>
      </c>
      <c r="U49" s="269">
        <v>46.103904000000014</v>
      </c>
      <c r="V49" s="696">
        <f t="shared" si="51"/>
        <v>49146.761664000012</v>
      </c>
      <c r="W49" s="269">
        <f t="shared" si="52"/>
        <v>42.876630720000009</v>
      </c>
      <c r="X49" s="308">
        <f t="shared" si="53"/>
        <v>45706.488347520011</v>
      </c>
    </row>
    <row r="50" spans="2:24" s="79" customFormat="1" outlineLevel="1" x14ac:dyDescent="0.25">
      <c r="B50" s="231" t="s">
        <v>544</v>
      </c>
      <c r="C50" s="95" t="s">
        <v>449</v>
      </c>
      <c r="D50" s="237">
        <v>159</v>
      </c>
      <c r="E50" s="77">
        <v>50.295168000000011</v>
      </c>
      <c r="F50" s="45">
        <f t="shared" si="54"/>
        <v>7996.9317120000014</v>
      </c>
      <c r="G50" s="78"/>
      <c r="H50" s="101">
        <v>175</v>
      </c>
      <c r="I50" s="65">
        <v>40</v>
      </c>
      <c r="J50" s="66">
        <f t="shared" si="56"/>
        <v>7000</v>
      </c>
      <c r="K50" s="597">
        <v>175</v>
      </c>
      <c r="L50" s="65">
        <v>40</v>
      </c>
      <c r="M50" s="66">
        <f t="shared" si="48"/>
        <v>7000</v>
      </c>
      <c r="N50" s="101">
        <v>159</v>
      </c>
      <c r="O50" s="65">
        <v>40</v>
      </c>
      <c r="P50" s="66">
        <f t="shared" si="55"/>
        <v>6360</v>
      </c>
      <c r="Q50" s="101">
        <v>159</v>
      </c>
      <c r="R50" s="278">
        <v>31.5</v>
      </c>
      <c r="S50" s="66">
        <f t="shared" si="50"/>
        <v>5008.5</v>
      </c>
      <c r="T50" s="101">
        <v>159</v>
      </c>
      <c r="U50" s="269">
        <v>46.103904000000014</v>
      </c>
      <c r="V50" s="696">
        <f t="shared" si="51"/>
        <v>7330.5207360000022</v>
      </c>
      <c r="W50" s="269">
        <f t="shared" si="52"/>
        <v>42.876630720000009</v>
      </c>
      <c r="X50" s="308">
        <f t="shared" si="53"/>
        <v>6817.384284480001</v>
      </c>
    </row>
    <row r="51" spans="2:24" s="79" customFormat="1" outlineLevel="1" x14ac:dyDescent="0.25">
      <c r="B51" s="231" t="s">
        <v>545</v>
      </c>
      <c r="C51" s="95" t="s">
        <v>449</v>
      </c>
      <c r="D51" s="237">
        <v>143</v>
      </c>
      <c r="E51" s="77">
        <v>50.295168000000011</v>
      </c>
      <c r="F51" s="45">
        <f t="shared" si="54"/>
        <v>7192.2090240000016</v>
      </c>
      <c r="G51" s="78"/>
      <c r="H51" s="101">
        <v>175</v>
      </c>
      <c r="I51" s="65">
        <v>40</v>
      </c>
      <c r="J51" s="66">
        <f t="shared" ref="J51" si="57">+H51*I51</f>
        <v>7000</v>
      </c>
      <c r="K51" s="597">
        <v>175</v>
      </c>
      <c r="L51" s="65">
        <v>40</v>
      </c>
      <c r="M51" s="66">
        <f t="shared" si="48"/>
        <v>7000</v>
      </c>
      <c r="N51" s="101">
        <v>143</v>
      </c>
      <c r="O51" s="65">
        <v>40</v>
      </c>
      <c r="P51" s="66">
        <f t="shared" si="55"/>
        <v>5720</v>
      </c>
      <c r="Q51" s="101">
        <v>143</v>
      </c>
      <c r="R51" s="278">
        <v>31.5</v>
      </c>
      <c r="S51" s="66">
        <f t="shared" si="50"/>
        <v>4504.5</v>
      </c>
      <c r="T51" s="101">
        <v>143</v>
      </c>
      <c r="U51" s="269">
        <v>46.103904000000014</v>
      </c>
      <c r="V51" s="696">
        <f t="shared" si="51"/>
        <v>6592.8582720000022</v>
      </c>
      <c r="W51" s="269">
        <f t="shared" si="52"/>
        <v>42.876630720000009</v>
      </c>
      <c r="X51" s="308">
        <f t="shared" si="53"/>
        <v>6131.3581929600014</v>
      </c>
    </row>
    <row r="52" spans="2:24" s="83" customFormat="1" outlineLevel="1" x14ac:dyDescent="0.25">
      <c r="B52" s="76" t="s">
        <v>34</v>
      </c>
      <c r="C52" s="98"/>
      <c r="D52" s="241"/>
      <c r="E52" s="86"/>
      <c r="F52" s="87">
        <f>SUM(F53:F61)</f>
        <v>1161.065664</v>
      </c>
      <c r="G52" s="82"/>
      <c r="H52" s="103"/>
      <c r="I52" s="88"/>
      <c r="J52" s="89">
        <f>SUM(J53:J61)</f>
        <v>326</v>
      </c>
      <c r="K52" s="103"/>
      <c r="L52" s="88"/>
      <c r="M52" s="89">
        <f>SUM(M53:M61)</f>
        <v>326</v>
      </c>
      <c r="N52" s="691"/>
      <c r="O52" s="88"/>
      <c r="P52" s="89">
        <f>SUM(P53:P61)</f>
        <v>448</v>
      </c>
      <c r="Q52" s="103"/>
      <c r="R52" s="276"/>
      <c r="S52" s="89">
        <f>SUM(S53:S61)</f>
        <v>0</v>
      </c>
      <c r="T52" s="103"/>
      <c r="U52" s="315"/>
      <c r="V52" s="129">
        <f>SUM(V53:V61)</f>
        <v>1064.3101920000001</v>
      </c>
      <c r="W52" s="315"/>
      <c r="X52" s="312">
        <f>SUM(X53:X61)</f>
        <v>989.80847856000003</v>
      </c>
    </row>
    <row r="53" spans="2:24" s="79" customFormat="1" outlineLevel="1" x14ac:dyDescent="0.25">
      <c r="B53" s="231" t="s">
        <v>547</v>
      </c>
      <c r="C53" s="95" t="s">
        <v>449</v>
      </c>
      <c r="D53" s="237">
        <v>2</v>
      </c>
      <c r="E53" s="77">
        <v>105.551424</v>
      </c>
      <c r="F53" s="45">
        <f t="shared" si="54"/>
        <v>211.10284799999999</v>
      </c>
      <c r="G53" s="78"/>
      <c r="H53" s="101">
        <v>2</v>
      </c>
      <c r="I53" s="65">
        <v>42</v>
      </c>
      <c r="J53" s="66">
        <f t="shared" ref="J53:J61" si="58">+H53*I53</f>
        <v>84</v>
      </c>
      <c r="K53" s="101">
        <v>2</v>
      </c>
      <c r="L53" s="65">
        <v>42</v>
      </c>
      <c r="M53" s="66">
        <f t="shared" ref="M53" si="59">+K53*L53</f>
        <v>84</v>
      </c>
      <c r="N53" s="101">
        <v>2</v>
      </c>
      <c r="O53" s="65">
        <v>42</v>
      </c>
      <c r="P53" s="66">
        <f t="shared" ref="P53" si="60">+N53*O53</f>
        <v>84</v>
      </c>
      <c r="Q53" s="101"/>
      <c r="R53" s="269"/>
      <c r="S53" s="66"/>
      <c r="T53" s="101">
        <v>2</v>
      </c>
      <c r="U53" s="269">
        <v>96.755472000000012</v>
      </c>
      <c r="V53" s="696">
        <f t="shared" ref="V53:V56" si="61">PRODUCT(T53,U53)</f>
        <v>193.51094400000002</v>
      </c>
      <c r="W53" s="269">
        <f t="shared" ref="W53:W56" si="62">PRODUCT(U53,(1-$W$9))</f>
        <v>89.982588960000001</v>
      </c>
      <c r="X53" s="308">
        <f t="shared" ref="X53:X56" si="63">PRODUCT(T53,W53)</f>
        <v>179.96517792</v>
      </c>
    </row>
    <row r="54" spans="2:24" s="79" customFormat="1" outlineLevel="1" x14ac:dyDescent="0.25">
      <c r="B54" s="231" t="s">
        <v>548</v>
      </c>
      <c r="C54" s="95" t="s">
        <v>449</v>
      </c>
      <c r="D54" s="237">
        <v>1</v>
      </c>
      <c r="E54" s="77">
        <v>105.551424</v>
      </c>
      <c r="F54" s="45">
        <f t="shared" ref="F54" si="64">PRODUCT(D54,E54)</f>
        <v>105.551424</v>
      </c>
      <c r="G54" s="78"/>
      <c r="H54" s="101"/>
      <c r="I54" s="65"/>
      <c r="J54" s="66"/>
      <c r="K54" s="101"/>
      <c r="L54" s="65"/>
      <c r="M54" s="66"/>
      <c r="N54" s="101">
        <v>1</v>
      </c>
      <c r="O54" s="65">
        <v>42</v>
      </c>
      <c r="P54" s="66">
        <f t="shared" ref="P54:P55" si="65">+N54*O54</f>
        <v>42</v>
      </c>
      <c r="Q54" s="101"/>
      <c r="R54" s="275"/>
      <c r="S54" s="66"/>
      <c r="T54" s="101">
        <v>1</v>
      </c>
      <c r="U54" s="269">
        <v>96.755472000000012</v>
      </c>
      <c r="V54" s="696">
        <f t="shared" si="61"/>
        <v>96.755472000000012</v>
      </c>
      <c r="W54" s="269">
        <f t="shared" si="62"/>
        <v>89.982588960000001</v>
      </c>
      <c r="X54" s="308">
        <f t="shared" si="63"/>
        <v>89.982588960000001</v>
      </c>
    </row>
    <row r="55" spans="2:24" s="79" customFormat="1" outlineLevel="1" x14ac:dyDescent="0.25">
      <c r="B55" s="231" t="s">
        <v>549</v>
      </c>
      <c r="C55" s="95" t="s">
        <v>449</v>
      </c>
      <c r="D55" s="237">
        <v>1</v>
      </c>
      <c r="E55" s="77">
        <v>105.551424</v>
      </c>
      <c r="F55" s="45">
        <f t="shared" ref="F55" si="66">PRODUCT(D55,E55)</f>
        <v>105.551424</v>
      </c>
      <c r="G55" s="78"/>
      <c r="H55" s="101"/>
      <c r="I55" s="65"/>
      <c r="J55" s="66"/>
      <c r="K55" s="101"/>
      <c r="L55" s="65"/>
      <c r="M55" s="66"/>
      <c r="N55" s="101">
        <v>1</v>
      </c>
      <c r="O55" s="65">
        <v>42</v>
      </c>
      <c r="P55" s="66">
        <f t="shared" si="65"/>
        <v>42</v>
      </c>
      <c r="Q55" s="101"/>
      <c r="R55" s="275"/>
      <c r="S55" s="66"/>
      <c r="T55" s="101">
        <v>1</v>
      </c>
      <c r="U55" s="269">
        <v>96.755472000000012</v>
      </c>
      <c r="V55" s="696">
        <f t="shared" si="61"/>
        <v>96.755472000000012</v>
      </c>
      <c r="W55" s="269">
        <f t="shared" si="62"/>
        <v>89.982588960000001</v>
      </c>
      <c r="X55" s="308">
        <f t="shared" si="63"/>
        <v>89.982588960000001</v>
      </c>
    </row>
    <row r="56" spans="2:24" s="79" customFormat="1" outlineLevel="1" x14ac:dyDescent="0.25">
      <c r="B56" s="231" t="s">
        <v>550</v>
      </c>
      <c r="C56" s="95" t="s">
        <v>449</v>
      </c>
      <c r="D56" s="237">
        <v>1</v>
      </c>
      <c r="E56" s="77">
        <v>105.551424</v>
      </c>
      <c r="F56" s="45">
        <f t="shared" ref="F56" si="67">PRODUCT(D56,E56)</f>
        <v>105.551424</v>
      </c>
      <c r="G56" s="78"/>
      <c r="H56" s="101">
        <v>1</v>
      </c>
      <c r="I56" s="65">
        <v>40</v>
      </c>
      <c r="J56" s="66">
        <f t="shared" si="58"/>
        <v>40</v>
      </c>
      <c r="K56" s="101">
        <v>1</v>
      </c>
      <c r="L56" s="65">
        <v>40</v>
      </c>
      <c r="M56" s="66">
        <f t="shared" ref="M56:M59" si="68">+K56*L56</f>
        <v>40</v>
      </c>
      <c r="N56" s="101">
        <v>1</v>
      </c>
      <c r="O56" s="65">
        <v>40</v>
      </c>
      <c r="P56" s="66">
        <f t="shared" ref="P56" si="69">+N56*O56</f>
        <v>40</v>
      </c>
      <c r="Q56" s="101"/>
      <c r="R56" s="275"/>
      <c r="S56" s="66"/>
      <c r="T56" s="101">
        <v>1</v>
      </c>
      <c r="U56" s="269">
        <v>96.755472000000012</v>
      </c>
      <c r="V56" s="696">
        <f t="shared" si="61"/>
        <v>96.755472000000012</v>
      </c>
      <c r="W56" s="269">
        <f t="shared" si="62"/>
        <v>89.982588960000001</v>
      </c>
      <c r="X56" s="308">
        <f t="shared" si="63"/>
        <v>89.982588960000001</v>
      </c>
    </row>
    <row r="57" spans="2:24" s="79" customFormat="1" outlineLevel="1" x14ac:dyDescent="0.25">
      <c r="B57" s="598" t="s">
        <v>774</v>
      </c>
      <c r="C57" s="600"/>
      <c r="D57" s="599"/>
      <c r="E57" s="135"/>
      <c r="F57" s="136"/>
      <c r="G57" s="78"/>
      <c r="H57" s="101">
        <v>1</v>
      </c>
      <c r="I57" s="65">
        <v>42</v>
      </c>
      <c r="J57" s="66">
        <f t="shared" si="58"/>
        <v>42</v>
      </c>
      <c r="K57" s="101">
        <v>1</v>
      </c>
      <c r="L57" s="65">
        <v>42</v>
      </c>
      <c r="M57" s="66">
        <f t="shared" si="68"/>
        <v>42</v>
      </c>
      <c r="N57" s="101"/>
      <c r="O57" s="65"/>
      <c r="P57" s="66"/>
      <c r="Q57" s="101"/>
      <c r="R57" s="269"/>
      <c r="S57" s="66"/>
      <c r="T57" s="101"/>
      <c r="U57" s="269"/>
      <c r="V57" s="696"/>
      <c r="W57" s="269"/>
      <c r="X57" s="308"/>
    </row>
    <row r="58" spans="2:24" s="79" customFormat="1" outlineLevel="1" x14ac:dyDescent="0.25">
      <c r="B58" s="231" t="s">
        <v>552</v>
      </c>
      <c r="C58" s="95" t="s">
        <v>449</v>
      </c>
      <c r="D58" s="237">
        <v>3</v>
      </c>
      <c r="E58" s="77">
        <v>105.551424</v>
      </c>
      <c r="F58" s="45">
        <f t="shared" ref="F58" si="70">PRODUCT(D58,E58)</f>
        <v>316.65427199999999</v>
      </c>
      <c r="G58" s="78"/>
      <c r="H58" s="101"/>
      <c r="I58" s="65"/>
      <c r="J58" s="66"/>
      <c r="K58" s="101"/>
      <c r="L58" s="65"/>
      <c r="M58" s="66"/>
      <c r="N58" s="101">
        <v>3</v>
      </c>
      <c r="O58" s="65">
        <v>40</v>
      </c>
      <c r="P58" s="66">
        <f t="shared" ref="P58" si="71">+N58*O58</f>
        <v>120</v>
      </c>
      <c r="Q58" s="101"/>
      <c r="R58" s="269"/>
      <c r="S58" s="66"/>
      <c r="T58" s="101">
        <v>3</v>
      </c>
      <c r="U58" s="269">
        <v>96.755472000000012</v>
      </c>
      <c r="V58" s="696">
        <f>PRODUCT(T58,U58)</f>
        <v>290.26641600000005</v>
      </c>
      <c r="W58" s="269">
        <f>PRODUCT(U58,(1-$W$9))</f>
        <v>89.982588960000001</v>
      </c>
      <c r="X58" s="308">
        <f>PRODUCT(T58,W58)</f>
        <v>269.94776688000002</v>
      </c>
    </row>
    <row r="59" spans="2:24" s="79" customFormat="1" outlineLevel="1" x14ac:dyDescent="0.25">
      <c r="B59" s="598" t="s">
        <v>752</v>
      </c>
      <c r="C59" s="600"/>
      <c r="D59" s="599"/>
      <c r="E59" s="135"/>
      <c r="F59" s="136"/>
      <c r="G59" s="78"/>
      <c r="H59" s="101">
        <v>2</v>
      </c>
      <c r="I59" s="65">
        <v>40</v>
      </c>
      <c r="J59" s="66">
        <f t="shared" si="58"/>
        <v>80</v>
      </c>
      <c r="K59" s="101">
        <v>2</v>
      </c>
      <c r="L59" s="65">
        <v>40</v>
      </c>
      <c r="M59" s="66">
        <f t="shared" si="68"/>
        <v>80</v>
      </c>
      <c r="N59" s="101"/>
      <c r="O59" s="65"/>
      <c r="P59" s="66"/>
      <c r="Q59" s="101"/>
      <c r="R59" s="269"/>
      <c r="S59" s="66"/>
      <c r="T59" s="101"/>
      <c r="U59" s="269"/>
      <c r="V59" s="696"/>
      <c r="W59" s="269"/>
      <c r="X59" s="308"/>
    </row>
    <row r="60" spans="2:24" s="79" customFormat="1" outlineLevel="1" x14ac:dyDescent="0.25">
      <c r="B60" s="231" t="s">
        <v>554</v>
      </c>
      <c r="C60" s="95" t="s">
        <v>449</v>
      </c>
      <c r="D60" s="237">
        <v>1</v>
      </c>
      <c r="E60" s="77">
        <v>105.551424</v>
      </c>
      <c r="F60" s="45">
        <f t="shared" ref="F60" si="72">PRODUCT(D60,E60)</f>
        <v>105.551424</v>
      </c>
      <c r="G60" s="78"/>
      <c r="H60" s="101"/>
      <c r="I60" s="65"/>
      <c r="J60" s="66"/>
      <c r="K60" s="101"/>
      <c r="L60" s="65"/>
      <c r="M60" s="66"/>
      <c r="N60" s="101">
        <v>1</v>
      </c>
      <c r="O60" s="65">
        <v>40</v>
      </c>
      <c r="P60" s="66">
        <f t="shared" ref="P60" si="73">+N60*O60</f>
        <v>40</v>
      </c>
      <c r="Q60" s="101"/>
      <c r="R60" s="269"/>
      <c r="S60" s="66"/>
      <c r="T60" s="101">
        <v>1</v>
      </c>
      <c r="U60" s="269">
        <v>96.755472000000012</v>
      </c>
      <c r="V60" s="696">
        <f t="shared" ref="V60:V61" si="74">PRODUCT(T60,U60)</f>
        <v>96.755472000000012</v>
      </c>
      <c r="W60" s="269">
        <f t="shared" ref="W60:W61" si="75">PRODUCT(U60,(1-$W$9))</f>
        <v>89.982588960000001</v>
      </c>
      <c r="X60" s="308">
        <f t="shared" ref="X60:X61" si="76">PRODUCT(T60,W60)</f>
        <v>89.982588960000001</v>
      </c>
    </row>
    <row r="61" spans="2:24" s="79" customFormat="1" outlineLevel="1" x14ac:dyDescent="0.25">
      <c r="B61" s="231" t="s">
        <v>555</v>
      </c>
      <c r="C61" s="95" t="s">
        <v>449</v>
      </c>
      <c r="D61" s="237">
        <v>2</v>
      </c>
      <c r="E61" s="77">
        <v>105.551424</v>
      </c>
      <c r="F61" s="45">
        <f t="shared" ref="F61" si="77">PRODUCT(D61,E61)</f>
        <v>211.10284799999999</v>
      </c>
      <c r="G61" s="78"/>
      <c r="H61" s="101">
        <v>2</v>
      </c>
      <c r="I61" s="65">
        <v>40</v>
      </c>
      <c r="J61" s="66">
        <f t="shared" si="58"/>
        <v>80</v>
      </c>
      <c r="K61" s="101">
        <v>2</v>
      </c>
      <c r="L61" s="65">
        <v>40</v>
      </c>
      <c r="M61" s="66">
        <f t="shared" ref="M61" si="78">+K61*L61</f>
        <v>80</v>
      </c>
      <c r="N61" s="101">
        <v>2</v>
      </c>
      <c r="O61" s="65">
        <v>40</v>
      </c>
      <c r="P61" s="66">
        <f t="shared" ref="P61" si="79">+N61*O61</f>
        <v>80</v>
      </c>
      <c r="Q61" s="101"/>
      <c r="R61" s="269"/>
      <c r="S61" s="66"/>
      <c r="T61" s="101">
        <v>2</v>
      </c>
      <c r="U61" s="269">
        <v>96.755472000000012</v>
      </c>
      <c r="V61" s="696">
        <f t="shared" si="74"/>
        <v>193.51094400000002</v>
      </c>
      <c r="W61" s="269">
        <f t="shared" si="75"/>
        <v>89.982588960000001</v>
      </c>
      <c r="X61" s="308">
        <f t="shared" si="76"/>
        <v>179.96517792</v>
      </c>
    </row>
    <row r="62" spans="2:24" s="83" customFormat="1" outlineLevel="1" x14ac:dyDescent="0.25">
      <c r="B62" s="76" t="s">
        <v>35</v>
      </c>
      <c r="C62" s="98"/>
      <c r="D62" s="241"/>
      <c r="E62" s="86"/>
      <c r="F62" s="87">
        <f>SUM(F63:F64)</f>
        <v>699.5705443372799</v>
      </c>
      <c r="G62" s="82"/>
      <c r="H62" s="103"/>
      <c r="I62" s="88"/>
      <c r="J62" s="89">
        <f>SUM(J63:J64)</f>
        <v>750</v>
      </c>
      <c r="K62" s="103"/>
      <c r="L62" s="88"/>
      <c r="M62" s="89">
        <f>SUM(M63:M64)</f>
        <v>750</v>
      </c>
      <c r="N62" s="691"/>
      <c r="O62" s="88"/>
      <c r="P62" s="89">
        <f>SUM(P63:P64)</f>
        <v>575</v>
      </c>
      <c r="Q62" s="103"/>
      <c r="R62" s="276"/>
      <c r="S62" s="89">
        <f>SUM(S63:S64)</f>
        <v>0</v>
      </c>
      <c r="T62" s="103"/>
      <c r="U62" s="315"/>
      <c r="V62" s="129">
        <f>SUM(V63:V64)</f>
        <v>641.2729989758401</v>
      </c>
      <c r="W62" s="315"/>
      <c r="X62" s="312">
        <f>SUM(X63:X64)</f>
        <v>596.38388904753117</v>
      </c>
    </row>
    <row r="63" spans="2:24" s="79" customFormat="1" outlineLevel="1" x14ac:dyDescent="0.25">
      <c r="B63" s="231" t="s">
        <v>556</v>
      </c>
      <c r="C63" s="95" t="s">
        <v>246</v>
      </c>
      <c r="D63" s="237"/>
      <c r="E63" s="77"/>
      <c r="F63" s="45"/>
      <c r="G63" s="78"/>
      <c r="H63" s="101">
        <v>20</v>
      </c>
      <c r="I63" s="65">
        <v>25</v>
      </c>
      <c r="J63" s="66">
        <f t="shared" ref="J63:J64" si="80">+H63*I63</f>
        <v>500</v>
      </c>
      <c r="K63" s="597">
        <v>20</v>
      </c>
      <c r="L63" s="65">
        <v>25</v>
      </c>
      <c r="M63" s="66">
        <f t="shared" ref="M63" si="81">+K63*L63</f>
        <v>500</v>
      </c>
      <c r="N63" s="101"/>
      <c r="O63" s="65"/>
      <c r="P63" s="66"/>
      <c r="Q63" s="101"/>
      <c r="R63" s="269"/>
      <c r="S63" s="66"/>
      <c r="T63" s="101"/>
      <c r="U63" s="269"/>
      <c r="V63" s="696"/>
      <c r="W63" s="269"/>
      <c r="X63" s="308"/>
    </row>
    <row r="64" spans="2:24" s="79" customFormat="1" outlineLevel="1" x14ac:dyDescent="0.25">
      <c r="B64" s="231" t="s">
        <v>557</v>
      </c>
      <c r="C64" s="95" t="s">
        <v>246</v>
      </c>
      <c r="D64" s="237">
        <v>23</v>
      </c>
      <c r="E64" s="77">
        <v>30.416110623359998</v>
      </c>
      <c r="F64" s="45">
        <f t="shared" ref="F64" si="82">PRODUCT(D64,E64)</f>
        <v>699.5705443372799</v>
      </c>
      <c r="G64" s="78"/>
      <c r="H64" s="101">
        <v>10</v>
      </c>
      <c r="I64" s="65">
        <v>25</v>
      </c>
      <c r="J64" s="66">
        <f t="shared" si="80"/>
        <v>250</v>
      </c>
      <c r="K64" s="101">
        <v>10</v>
      </c>
      <c r="L64" s="65">
        <v>25</v>
      </c>
      <c r="M64" s="66">
        <f t="shared" ref="M64" si="83">+K64*L64</f>
        <v>250</v>
      </c>
      <c r="N64" s="101">
        <v>23</v>
      </c>
      <c r="O64" s="65">
        <v>25</v>
      </c>
      <c r="P64" s="66">
        <f t="shared" ref="P64" si="84">+N64*O64</f>
        <v>575</v>
      </c>
      <c r="Q64" s="101"/>
      <c r="R64" s="269"/>
      <c r="S64" s="66"/>
      <c r="T64" s="101">
        <v>23</v>
      </c>
      <c r="U64" s="269">
        <v>27.881434738080003</v>
      </c>
      <c r="V64" s="696">
        <f>PRODUCT(T64,U64)</f>
        <v>641.2729989758401</v>
      </c>
      <c r="W64" s="269">
        <f>PRODUCT(U64,(1-$W$9))</f>
        <v>25.929734306414399</v>
      </c>
      <c r="X64" s="308">
        <f>PRODUCT(T64,W64)</f>
        <v>596.38388904753117</v>
      </c>
    </row>
    <row r="65" spans="2:24" s="83" customFormat="1" outlineLevel="1" x14ac:dyDescent="0.25">
      <c r="B65" s="76" t="s">
        <v>715</v>
      </c>
      <c r="C65" s="98"/>
      <c r="D65" s="241"/>
      <c r="E65" s="86"/>
      <c r="F65" s="87">
        <f>SUM(F66:F72)</f>
        <v>0</v>
      </c>
      <c r="G65" s="82"/>
      <c r="H65" s="103"/>
      <c r="I65" s="88"/>
      <c r="J65" s="89">
        <f>SUM(J66:J72)</f>
        <v>34200</v>
      </c>
      <c r="K65" s="103"/>
      <c r="L65" s="88"/>
      <c r="M65" s="89">
        <f>SUM(M66:M72)</f>
        <v>33970</v>
      </c>
      <c r="N65" s="691"/>
      <c r="O65" s="88"/>
      <c r="P65" s="89">
        <f>SUM(P66:P72)</f>
        <v>0</v>
      </c>
      <c r="Q65" s="103"/>
      <c r="R65" s="276"/>
      <c r="S65" s="89">
        <f>SUM(S66:S72)</f>
        <v>75083</v>
      </c>
      <c r="T65" s="103"/>
      <c r="U65" s="315"/>
      <c r="V65" s="129">
        <f>SUM(V66:V72)</f>
        <v>0</v>
      </c>
      <c r="W65" s="315"/>
      <c r="X65" s="312">
        <f>SUM(X66:X72)</f>
        <v>0</v>
      </c>
    </row>
    <row r="66" spans="2:24" s="79" customFormat="1" outlineLevel="1" x14ac:dyDescent="0.25">
      <c r="B66" s="231" t="s">
        <v>799</v>
      </c>
      <c r="C66" s="95" t="s">
        <v>246</v>
      </c>
      <c r="D66" s="237"/>
      <c r="E66" s="77"/>
      <c r="F66" s="45"/>
      <c r="G66" s="78"/>
      <c r="H66" s="101">
        <v>3060</v>
      </c>
      <c r="I66" s="65">
        <v>10</v>
      </c>
      <c r="J66" s="66">
        <f t="shared" ref="J66:J69" si="85">+H66*I66</f>
        <v>30600</v>
      </c>
      <c r="K66" s="597">
        <v>3037</v>
      </c>
      <c r="L66" s="65">
        <v>10</v>
      </c>
      <c r="M66" s="66">
        <f t="shared" ref="M66:M69" si="86">+K66*L66</f>
        <v>30370</v>
      </c>
      <c r="N66" s="101"/>
      <c r="O66" s="65"/>
      <c r="P66" s="66"/>
      <c r="Q66" s="101">
        <v>3960</v>
      </c>
      <c r="R66" s="607">
        <v>11.5</v>
      </c>
      <c r="S66" s="608">
        <f>PRODUCT(Q66,R66)</f>
        <v>45540</v>
      </c>
      <c r="T66" s="101"/>
      <c r="U66" s="269"/>
      <c r="V66" s="696"/>
      <c r="W66" s="269"/>
      <c r="X66" s="308"/>
    </row>
    <row r="67" spans="2:24" s="79" customFormat="1" outlineLevel="1" x14ac:dyDescent="0.25">
      <c r="B67" s="231" t="s">
        <v>800</v>
      </c>
      <c r="C67" s="95" t="s">
        <v>246</v>
      </c>
      <c r="D67" s="237"/>
      <c r="E67" s="77"/>
      <c r="F67" s="45"/>
      <c r="G67" s="78"/>
      <c r="H67" s="101">
        <v>10</v>
      </c>
      <c r="I67" s="65">
        <v>10</v>
      </c>
      <c r="J67" s="66">
        <f t="shared" si="85"/>
        <v>100</v>
      </c>
      <c r="K67" s="597">
        <v>10</v>
      </c>
      <c r="L67" s="65">
        <v>10</v>
      </c>
      <c r="M67" s="66">
        <f t="shared" si="86"/>
        <v>100</v>
      </c>
      <c r="N67" s="101"/>
      <c r="O67" s="65"/>
      <c r="P67" s="66"/>
      <c r="Q67" s="101"/>
      <c r="R67" s="269"/>
      <c r="S67" s="66"/>
      <c r="T67" s="101"/>
      <c r="U67" s="269"/>
      <c r="V67" s="696"/>
      <c r="W67" s="269"/>
      <c r="X67" s="308"/>
    </row>
    <row r="68" spans="2:24" s="79" customFormat="1" outlineLevel="1" x14ac:dyDescent="0.25">
      <c r="B68" s="231" t="s">
        <v>801</v>
      </c>
      <c r="C68" s="95" t="s">
        <v>246</v>
      </c>
      <c r="D68" s="237"/>
      <c r="E68" s="77"/>
      <c r="F68" s="45"/>
      <c r="G68" s="78"/>
      <c r="H68" s="101">
        <v>175</v>
      </c>
      <c r="I68" s="65">
        <v>10</v>
      </c>
      <c r="J68" s="66">
        <f t="shared" si="85"/>
        <v>1750</v>
      </c>
      <c r="K68" s="597">
        <v>175</v>
      </c>
      <c r="L68" s="65">
        <v>10</v>
      </c>
      <c r="M68" s="66">
        <f t="shared" si="86"/>
        <v>1750</v>
      </c>
      <c r="N68" s="101"/>
      <c r="O68" s="65"/>
      <c r="P68" s="66"/>
      <c r="Q68" s="101">
        <v>175</v>
      </c>
      <c r="R68" s="269">
        <v>6.5</v>
      </c>
      <c r="S68" s="66">
        <f>PRODUCT(Q68,R68)</f>
        <v>1137.5</v>
      </c>
      <c r="T68" s="101"/>
      <c r="U68" s="269"/>
      <c r="V68" s="696"/>
      <c r="W68" s="269"/>
      <c r="X68" s="308"/>
    </row>
    <row r="69" spans="2:24" s="79" customFormat="1" outlineLevel="1" x14ac:dyDescent="0.25">
      <c r="B69" s="231" t="s">
        <v>562</v>
      </c>
      <c r="C69" s="95" t="s">
        <v>246</v>
      </c>
      <c r="D69" s="237"/>
      <c r="E69" s="77"/>
      <c r="F69" s="45"/>
      <c r="G69" s="78"/>
      <c r="H69" s="101">
        <v>175</v>
      </c>
      <c r="I69" s="65">
        <v>10</v>
      </c>
      <c r="J69" s="66">
        <f t="shared" si="85"/>
        <v>1750</v>
      </c>
      <c r="K69" s="597">
        <v>175</v>
      </c>
      <c r="L69" s="65">
        <v>10</v>
      </c>
      <c r="M69" s="66">
        <f t="shared" si="86"/>
        <v>1750</v>
      </c>
      <c r="N69" s="101"/>
      <c r="O69" s="65"/>
      <c r="P69" s="66"/>
      <c r="Q69" s="101">
        <v>175</v>
      </c>
      <c r="R69" s="269">
        <v>22</v>
      </c>
      <c r="S69" s="66">
        <f>PRODUCT(Q69,R69)</f>
        <v>3850</v>
      </c>
      <c r="T69" s="101"/>
      <c r="U69" s="269"/>
      <c r="V69" s="696"/>
      <c r="W69" s="269"/>
      <c r="X69" s="308"/>
    </row>
    <row r="70" spans="2:24" s="79" customFormat="1" outlineLevel="1" x14ac:dyDescent="0.25">
      <c r="B70" s="231" t="s">
        <v>563</v>
      </c>
      <c r="C70" s="95" t="s">
        <v>246</v>
      </c>
      <c r="D70" s="237"/>
      <c r="E70" s="77"/>
      <c r="F70" s="45"/>
      <c r="G70" s="78"/>
      <c r="H70" s="101"/>
      <c r="I70" s="65"/>
      <c r="J70" s="66"/>
      <c r="K70" s="101"/>
      <c r="L70" s="65"/>
      <c r="M70" s="66"/>
      <c r="N70" s="101"/>
      <c r="O70" s="65"/>
      <c r="P70" s="66"/>
      <c r="Q70" s="101">
        <v>547</v>
      </c>
      <c r="R70" s="269">
        <v>6.5</v>
      </c>
      <c r="S70" s="66">
        <f t="shared" ref="S70:S71" si="87">PRODUCT(Q70,R70)</f>
        <v>3555.5</v>
      </c>
      <c r="T70" s="101"/>
      <c r="U70" s="269"/>
      <c r="V70" s="696"/>
      <c r="W70" s="269"/>
      <c r="X70" s="308"/>
    </row>
    <row r="71" spans="2:24" s="79" customFormat="1" ht="36" outlineLevel="1" x14ac:dyDescent="0.25">
      <c r="B71" s="231" t="s">
        <v>564</v>
      </c>
      <c r="C71" s="95" t="s">
        <v>246</v>
      </c>
      <c r="D71" s="237"/>
      <c r="E71" s="77"/>
      <c r="F71" s="45"/>
      <c r="G71" s="78"/>
      <c r="H71" s="101"/>
      <c r="I71" s="65"/>
      <c r="J71" s="66"/>
      <c r="K71" s="101"/>
      <c r="L71" s="65"/>
      <c r="M71" s="66"/>
      <c r="N71" s="101"/>
      <c r="O71" s="65"/>
      <c r="P71" s="66"/>
      <c r="Q71" s="101">
        <v>175</v>
      </c>
      <c r="R71" s="607">
        <v>120</v>
      </c>
      <c r="S71" s="608">
        <f t="shared" si="87"/>
        <v>21000</v>
      </c>
      <c r="T71" s="101"/>
      <c r="U71" s="269"/>
      <c r="V71" s="696"/>
      <c r="W71" s="269"/>
      <c r="X71" s="308"/>
    </row>
    <row r="72" spans="2:24" s="79" customFormat="1" x14ac:dyDescent="0.25">
      <c r="B72" s="39"/>
      <c r="C72" s="95"/>
      <c r="D72" s="237"/>
      <c r="E72" s="77"/>
      <c r="F72" s="45"/>
      <c r="G72" s="78"/>
      <c r="H72" s="101"/>
      <c r="I72" s="65"/>
      <c r="J72" s="66"/>
      <c r="K72" s="101"/>
      <c r="L72" s="65"/>
      <c r="M72" s="66"/>
      <c r="N72" s="101"/>
      <c r="O72" s="65"/>
      <c r="P72" s="66"/>
      <c r="Q72" s="101"/>
      <c r="R72" s="269"/>
      <c r="S72" s="66"/>
      <c r="T72" s="101"/>
      <c r="U72" s="269"/>
      <c r="V72" s="696"/>
      <c r="W72" s="269"/>
      <c r="X72" s="308"/>
    </row>
    <row r="73" spans="2:24" s="83" customFormat="1" x14ac:dyDescent="0.25">
      <c r="B73" s="74" t="s">
        <v>36</v>
      </c>
      <c r="C73" s="97"/>
      <c r="D73" s="240"/>
      <c r="E73" s="84"/>
      <c r="F73" s="632">
        <f>F75+F84+F96+F104</f>
        <v>104368.73445028802</v>
      </c>
      <c r="G73" s="82"/>
      <c r="H73" s="102"/>
      <c r="I73" s="85"/>
      <c r="J73" s="80">
        <f>SUM(J75,J84,J96,J104)</f>
        <v>119753.2</v>
      </c>
      <c r="K73" s="102"/>
      <c r="L73" s="85"/>
      <c r="M73" s="80">
        <f>SUM(M75,M84,M96,M104)</f>
        <v>119628.2</v>
      </c>
      <c r="N73" s="692"/>
      <c r="O73" s="85"/>
      <c r="P73" s="80">
        <f>SUM(P75,P84,P96,P104)</f>
        <v>96798.6</v>
      </c>
      <c r="Q73" s="102"/>
      <c r="R73" s="273"/>
      <c r="S73" s="80">
        <f>SUM(S75,S84,S96,S104)</f>
        <v>61556.994999999995</v>
      </c>
      <c r="T73" s="102"/>
      <c r="U73" s="314"/>
      <c r="V73" s="128">
        <f>V75+V84+V96+V104</f>
        <v>110450.93428076401</v>
      </c>
      <c r="W73" s="314"/>
      <c r="X73" s="311">
        <f>X75+X84+X96+X104</f>
        <v>102719.36888111051</v>
      </c>
    </row>
    <row r="74" spans="2:24" s="79" customFormat="1" ht="3.6" customHeight="1" x14ac:dyDescent="0.25">
      <c r="B74" s="38"/>
      <c r="C74" s="95"/>
      <c r="D74" s="237"/>
      <c r="E74" s="77"/>
      <c r="F74" s="42"/>
      <c r="G74" s="78"/>
      <c r="H74" s="101"/>
      <c r="I74" s="65"/>
      <c r="J74" s="70"/>
      <c r="K74" s="101"/>
      <c r="L74" s="65"/>
      <c r="M74" s="70"/>
      <c r="N74" s="101"/>
      <c r="O74" s="65"/>
      <c r="P74" s="70"/>
      <c r="Q74" s="101"/>
      <c r="R74" s="269"/>
      <c r="S74" s="70"/>
      <c r="T74" s="101"/>
      <c r="U74" s="269"/>
      <c r="V74" s="696"/>
      <c r="W74" s="269"/>
      <c r="X74" s="308"/>
    </row>
    <row r="75" spans="2:24" s="83" customFormat="1" outlineLevel="1" x14ac:dyDescent="0.25">
      <c r="B75" s="76" t="s">
        <v>37</v>
      </c>
      <c r="C75" s="98"/>
      <c r="D75" s="241"/>
      <c r="E75" s="86"/>
      <c r="F75" s="87">
        <f>SUM(F76:F83)</f>
        <v>34693.658208000008</v>
      </c>
      <c r="G75" s="82"/>
      <c r="H75" s="103"/>
      <c r="I75" s="88"/>
      <c r="J75" s="89">
        <f>SUM(J76:J83)</f>
        <v>40052</v>
      </c>
      <c r="K75" s="103"/>
      <c r="L75" s="88"/>
      <c r="M75" s="89">
        <f>SUM(M76:M83)</f>
        <v>40052</v>
      </c>
      <c r="N75" s="691"/>
      <c r="O75" s="88"/>
      <c r="P75" s="89">
        <f>SUM(P76:P83)</f>
        <v>40242</v>
      </c>
      <c r="Q75" s="103"/>
      <c r="R75" s="276"/>
      <c r="S75" s="89">
        <f>SUM(S76:S83)</f>
        <v>18264.900000000001</v>
      </c>
      <c r="T75" s="103"/>
      <c r="U75" s="315"/>
      <c r="V75" s="129">
        <f>SUM(V76:V83)</f>
        <v>46582.114391999996</v>
      </c>
      <c r="W75" s="315"/>
      <c r="X75" s="312">
        <f>SUM(X76:X83)</f>
        <v>43321.366384559988</v>
      </c>
    </row>
    <row r="76" spans="2:24" s="79" customFormat="1" outlineLevel="1" x14ac:dyDescent="0.25">
      <c r="B76" s="231" t="s">
        <v>565</v>
      </c>
      <c r="C76" s="95" t="s">
        <v>449</v>
      </c>
      <c r="D76" s="237">
        <v>368</v>
      </c>
      <c r="E76" s="77">
        <v>47.985695999999997</v>
      </c>
      <c r="F76" s="45">
        <f t="shared" ref="F76" si="88">PRODUCT(D76,E76)</f>
        <v>17658.736128</v>
      </c>
      <c r="G76" s="78"/>
      <c r="H76" s="101">
        <v>72</v>
      </c>
      <c r="I76" s="65">
        <v>38</v>
      </c>
      <c r="J76" s="66">
        <f t="shared" ref="J76:J78" si="89">+H76*I76</f>
        <v>2736</v>
      </c>
      <c r="K76" s="101">
        <v>72</v>
      </c>
      <c r="L76" s="65">
        <v>38</v>
      </c>
      <c r="M76" s="66">
        <f t="shared" ref="M76:M78" si="90">+K76*L76</f>
        <v>2736</v>
      </c>
      <c r="N76" s="101">
        <v>528</v>
      </c>
      <c r="O76" s="65">
        <v>38</v>
      </c>
      <c r="P76" s="66">
        <f>+N76*O76</f>
        <v>20064</v>
      </c>
      <c r="Q76" s="101">
        <v>443</v>
      </c>
      <c r="R76" s="278">
        <v>33.299999999999997</v>
      </c>
      <c r="S76" s="66">
        <f>PRODUCT(Q76,R76)</f>
        <v>14751.9</v>
      </c>
      <c r="T76" s="101">
        <v>528</v>
      </c>
      <c r="U76" s="269">
        <v>43.986888</v>
      </c>
      <c r="V76" s="696">
        <f t="shared" ref="V76:V79" si="91">PRODUCT(T76,U76)</f>
        <v>23225.076863999999</v>
      </c>
      <c r="W76" s="269">
        <f t="shared" ref="W76:W79" si="92">PRODUCT(U76,(1-$W$9))</f>
        <v>40.907805839999995</v>
      </c>
      <c r="X76" s="308">
        <f t="shared" ref="X76:X79" si="93">PRODUCT(T76,W76)</f>
        <v>21599.321483519998</v>
      </c>
    </row>
    <row r="77" spans="2:24" s="79" customFormat="1" outlineLevel="1" x14ac:dyDescent="0.25">
      <c r="B77" s="231" t="s">
        <v>785</v>
      </c>
      <c r="C77" s="95"/>
      <c r="D77" s="237"/>
      <c r="E77" s="77"/>
      <c r="F77" s="45"/>
      <c r="G77" s="78"/>
      <c r="H77" s="101">
        <f>505-1</f>
        <v>504</v>
      </c>
      <c r="I77" s="65">
        <v>38</v>
      </c>
      <c r="J77" s="66">
        <f t="shared" si="89"/>
        <v>19152</v>
      </c>
      <c r="K77" s="101">
        <f>505-1</f>
        <v>504</v>
      </c>
      <c r="L77" s="65">
        <v>38</v>
      </c>
      <c r="M77" s="66">
        <f t="shared" si="90"/>
        <v>19152</v>
      </c>
      <c r="N77" s="101">
        <v>176</v>
      </c>
      <c r="O77" s="65">
        <v>38</v>
      </c>
      <c r="P77" s="66">
        <f>+N77*O77</f>
        <v>6688</v>
      </c>
      <c r="Q77" s="101"/>
      <c r="R77" s="278"/>
      <c r="S77" s="66"/>
      <c r="T77" s="101">
        <v>176</v>
      </c>
      <c r="U77" s="269">
        <v>43.986888</v>
      </c>
      <c r="V77" s="696">
        <f t="shared" si="91"/>
        <v>7741.6922880000002</v>
      </c>
      <c r="W77" s="269">
        <f t="shared" si="92"/>
        <v>40.907805839999995</v>
      </c>
      <c r="X77" s="308">
        <f t="shared" si="93"/>
        <v>7199.7738278399993</v>
      </c>
    </row>
    <row r="78" spans="2:24" s="79" customFormat="1" outlineLevel="1" x14ac:dyDescent="0.25">
      <c r="B78" s="231" t="s">
        <v>566</v>
      </c>
      <c r="C78" s="95" t="s">
        <v>449</v>
      </c>
      <c r="D78" s="237">
        <v>176</v>
      </c>
      <c r="E78" s="77">
        <v>47.985695999999997</v>
      </c>
      <c r="F78" s="45">
        <f t="shared" ref="F78" si="94">PRODUCT(D78,E78)</f>
        <v>8445.4824959999987</v>
      </c>
      <c r="G78" s="78"/>
      <c r="H78" s="101">
        <v>476</v>
      </c>
      <c r="I78" s="65">
        <v>38</v>
      </c>
      <c r="J78" s="66">
        <f t="shared" si="89"/>
        <v>18088</v>
      </c>
      <c r="K78" s="101">
        <v>476</v>
      </c>
      <c r="L78" s="65">
        <v>38</v>
      </c>
      <c r="M78" s="66">
        <f t="shared" si="90"/>
        <v>18088</v>
      </c>
      <c r="N78" s="101">
        <v>176</v>
      </c>
      <c r="O78" s="65">
        <v>38</v>
      </c>
      <c r="P78" s="66">
        <f t="shared" ref="P78" si="95">+N78*O78</f>
        <v>6688</v>
      </c>
      <c r="Q78" s="101">
        <v>101</v>
      </c>
      <c r="R78" s="278">
        <v>31.5</v>
      </c>
      <c r="S78" s="66">
        <f>PRODUCT(Q78,R78)</f>
        <v>3181.5</v>
      </c>
      <c r="T78" s="101">
        <v>176</v>
      </c>
      <c r="U78" s="269">
        <v>43.986888</v>
      </c>
      <c r="V78" s="696">
        <f t="shared" si="91"/>
        <v>7741.6922880000002</v>
      </c>
      <c r="W78" s="269">
        <f t="shared" si="92"/>
        <v>40.907805839999995</v>
      </c>
      <c r="X78" s="308">
        <f t="shared" si="93"/>
        <v>7199.7738278399993</v>
      </c>
    </row>
    <row r="79" spans="2:24" s="79" customFormat="1" outlineLevel="1" x14ac:dyDescent="0.25">
      <c r="B79" s="231" t="s">
        <v>567</v>
      </c>
      <c r="C79" s="95" t="s">
        <v>449</v>
      </c>
      <c r="D79" s="237">
        <v>176</v>
      </c>
      <c r="E79" s="77">
        <v>47.985695999999997</v>
      </c>
      <c r="F79" s="45">
        <f t="shared" ref="F79" si="96">PRODUCT(D79,E79)</f>
        <v>8445.4824959999987</v>
      </c>
      <c r="G79" s="78"/>
      <c r="H79" s="101"/>
      <c r="I79" s="65"/>
      <c r="J79" s="66"/>
      <c r="K79" s="101"/>
      <c r="L79" s="65"/>
      <c r="M79" s="66"/>
      <c r="N79" s="101">
        <v>176</v>
      </c>
      <c r="O79" s="65">
        <v>38</v>
      </c>
      <c r="P79" s="66">
        <f t="shared" ref="P79" si="97">+N79*O79</f>
        <v>6688</v>
      </c>
      <c r="Q79" s="101"/>
      <c r="R79" s="278"/>
      <c r="S79" s="66"/>
      <c r="T79" s="101">
        <v>176</v>
      </c>
      <c r="U79" s="269">
        <v>43.986888</v>
      </c>
      <c r="V79" s="696">
        <f t="shared" si="91"/>
        <v>7741.6922880000002</v>
      </c>
      <c r="W79" s="269">
        <f t="shared" si="92"/>
        <v>40.907805839999995</v>
      </c>
      <c r="X79" s="308">
        <f t="shared" si="93"/>
        <v>7199.7738278399993</v>
      </c>
    </row>
    <row r="80" spans="2:24" s="79" customFormat="1" outlineLevel="1" x14ac:dyDescent="0.25">
      <c r="B80" s="231" t="s">
        <v>568</v>
      </c>
      <c r="C80" s="95"/>
      <c r="D80" s="237"/>
      <c r="E80" s="77"/>
      <c r="F80" s="45"/>
      <c r="G80" s="78"/>
      <c r="H80" s="101"/>
      <c r="I80" s="65"/>
      <c r="J80" s="66"/>
      <c r="K80" s="101"/>
      <c r="L80" s="65"/>
      <c r="M80" s="66"/>
      <c r="N80" s="101"/>
      <c r="O80" s="65"/>
      <c r="P80" s="66"/>
      <c r="Q80" s="101">
        <v>1</v>
      </c>
      <c r="R80" s="278">
        <v>180</v>
      </c>
      <c r="S80" s="66">
        <f>PRODUCT(Q80,R80)</f>
        <v>180</v>
      </c>
      <c r="T80" s="101"/>
      <c r="U80" s="269"/>
      <c r="V80" s="696"/>
      <c r="W80" s="269"/>
      <c r="X80" s="308"/>
    </row>
    <row r="81" spans="2:24" s="79" customFormat="1" outlineLevel="1" x14ac:dyDescent="0.25">
      <c r="B81" s="231" t="s">
        <v>569</v>
      </c>
      <c r="C81" s="95" t="s">
        <v>449</v>
      </c>
      <c r="D81" s="237">
        <v>1</v>
      </c>
      <c r="E81" s="77">
        <v>47.985695999999997</v>
      </c>
      <c r="F81" s="45">
        <f t="shared" ref="F81" si="98">PRODUCT(D81,E81)</f>
        <v>47.985695999999997</v>
      </c>
      <c r="G81" s="78"/>
      <c r="H81" s="101"/>
      <c r="I81" s="65"/>
      <c r="J81" s="66"/>
      <c r="K81" s="101"/>
      <c r="L81" s="65"/>
      <c r="M81" s="66"/>
      <c r="N81" s="101">
        <v>1</v>
      </c>
      <c r="O81" s="65">
        <v>38</v>
      </c>
      <c r="P81" s="66">
        <f t="shared" ref="P81" si="99">+N81*O81</f>
        <v>38</v>
      </c>
      <c r="Q81" s="101"/>
      <c r="R81" s="278"/>
      <c r="S81" s="66"/>
      <c r="T81" s="101">
        <v>1</v>
      </c>
      <c r="U81" s="269">
        <v>43.986888</v>
      </c>
      <c r="V81" s="696">
        <f t="shared" ref="V81:V83" si="100">PRODUCT(T81,U81)</f>
        <v>43.986888</v>
      </c>
      <c r="W81" s="269">
        <f t="shared" ref="W81:W83" si="101">PRODUCT(U81,(1-$W$9))</f>
        <v>40.907805839999995</v>
      </c>
      <c r="X81" s="308">
        <f t="shared" ref="X81:X83" si="102">PRODUCT(T81,W81)</f>
        <v>40.907805839999995</v>
      </c>
    </row>
    <row r="82" spans="2:24" s="79" customFormat="1" outlineLevel="1" x14ac:dyDescent="0.25">
      <c r="B82" s="231" t="s">
        <v>570</v>
      </c>
      <c r="C82" s="95" t="s">
        <v>449</v>
      </c>
      <c r="D82" s="237">
        <v>1</v>
      </c>
      <c r="E82" s="77">
        <v>47.985695999999997</v>
      </c>
      <c r="F82" s="45">
        <f t="shared" ref="F82:F85" si="103">PRODUCT(D82,E82)</f>
        <v>47.985695999999997</v>
      </c>
      <c r="G82" s="78"/>
      <c r="H82" s="101">
        <v>1</v>
      </c>
      <c r="I82" s="65">
        <v>38</v>
      </c>
      <c r="J82" s="66">
        <f t="shared" ref="J82:J83" si="104">+H82*I82</f>
        <v>38</v>
      </c>
      <c r="K82" s="101">
        <v>1</v>
      </c>
      <c r="L82" s="65">
        <v>38</v>
      </c>
      <c r="M82" s="66">
        <f t="shared" ref="M82:M83" si="105">+K82*L82</f>
        <v>38</v>
      </c>
      <c r="N82" s="101">
        <v>1</v>
      </c>
      <c r="O82" s="65">
        <v>38</v>
      </c>
      <c r="P82" s="66">
        <f t="shared" ref="P82:P83" si="106">+N82*O82</f>
        <v>38</v>
      </c>
      <c r="Q82" s="101">
        <v>1</v>
      </c>
      <c r="R82" s="278">
        <v>31.5</v>
      </c>
      <c r="S82" s="66">
        <f t="shared" ref="S82:S86" si="107">PRODUCT(Q82,R82)</f>
        <v>31.5</v>
      </c>
      <c r="T82" s="101">
        <v>1</v>
      </c>
      <c r="U82" s="269">
        <v>43.986888</v>
      </c>
      <c r="V82" s="696">
        <f t="shared" si="100"/>
        <v>43.986888</v>
      </c>
      <c r="W82" s="269">
        <f t="shared" si="101"/>
        <v>40.907805839999995</v>
      </c>
      <c r="X82" s="308">
        <f t="shared" si="102"/>
        <v>40.907805839999995</v>
      </c>
    </row>
    <row r="83" spans="2:24" s="79" customFormat="1" outlineLevel="1" x14ac:dyDescent="0.25">
      <c r="B83" s="231" t="s">
        <v>571</v>
      </c>
      <c r="C83" s="95" t="s">
        <v>449</v>
      </c>
      <c r="D83" s="237">
        <v>1</v>
      </c>
      <c r="E83" s="77">
        <v>47.985695999999997</v>
      </c>
      <c r="F83" s="45">
        <f t="shared" si="103"/>
        <v>47.985695999999997</v>
      </c>
      <c r="G83" s="78"/>
      <c r="H83" s="101">
        <v>1</v>
      </c>
      <c r="I83" s="65">
        <v>38</v>
      </c>
      <c r="J83" s="66">
        <f t="shared" si="104"/>
        <v>38</v>
      </c>
      <c r="K83" s="101">
        <v>1</v>
      </c>
      <c r="L83" s="65">
        <v>38</v>
      </c>
      <c r="M83" s="66">
        <f t="shared" si="105"/>
        <v>38</v>
      </c>
      <c r="N83" s="101">
        <v>1</v>
      </c>
      <c r="O83" s="65">
        <v>38</v>
      </c>
      <c r="P83" s="66">
        <f t="shared" si="106"/>
        <v>38</v>
      </c>
      <c r="Q83" s="101">
        <v>1</v>
      </c>
      <c r="R83" s="278">
        <v>120</v>
      </c>
      <c r="S83" s="66">
        <f t="shared" si="107"/>
        <v>120</v>
      </c>
      <c r="T83" s="101">
        <v>1</v>
      </c>
      <c r="U83" s="269">
        <v>43.986888</v>
      </c>
      <c r="V83" s="696">
        <f t="shared" si="100"/>
        <v>43.986888</v>
      </c>
      <c r="W83" s="269">
        <f t="shared" si="101"/>
        <v>40.907805839999995</v>
      </c>
      <c r="X83" s="308">
        <f t="shared" si="102"/>
        <v>40.907805839999995</v>
      </c>
    </row>
    <row r="84" spans="2:24" s="93" customFormat="1" outlineLevel="1" x14ac:dyDescent="0.25">
      <c r="B84" s="76" t="s">
        <v>38</v>
      </c>
      <c r="C84" s="90"/>
      <c r="D84" s="242"/>
      <c r="E84" s="91"/>
      <c r="F84" s="87">
        <f>SUM(F85:F95)</f>
        <v>27407.274048000003</v>
      </c>
      <c r="G84" s="92"/>
      <c r="H84" s="103"/>
      <c r="I84" s="88"/>
      <c r="J84" s="89">
        <f>SUM(J85:J95)</f>
        <v>37430</v>
      </c>
      <c r="K84" s="103"/>
      <c r="L84" s="88"/>
      <c r="M84" s="89">
        <f>SUM(M85:M95)</f>
        <v>37430</v>
      </c>
      <c r="N84" s="691"/>
      <c r="O84" s="88"/>
      <c r="P84" s="89">
        <f>SUM(P85:P95)</f>
        <v>21812</v>
      </c>
      <c r="Q84" s="103"/>
      <c r="R84" s="276"/>
      <c r="S84" s="89">
        <f>SUM(S85:S95)</f>
        <v>17859.600000000002</v>
      </c>
      <c r="T84" s="103"/>
      <c r="U84" s="315"/>
      <c r="V84" s="129">
        <f>SUM(V85:V95)</f>
        <v>25123.334544000001</v>
      </c>
      <c r="W84" s="315"/>
      <c r="X84" s="312">
        <f>SUM(X85:X95)</f>
        <v>23364.701125919997</v>
      </c>
    </row>
    <row r="85" spans="2:24" s="79" customFormat="1" outlineLevel="1" x14ac:dyDescent="0.25">
      <c r="B85" s="231" t="s">
        <v>572</v>
      </c>
      <c r="C85" s="95" t="s">
        <v>449</v>
      </c>
      <c r="D85" s="237">
        <v>309</v>
      </c>
      <c r="E85" s="40">
        <v>47.714832000000001</v>
      </c>
      <c r="F85" s="45">
        <f t="shared" si="103"/>
        <v>14743.883088</v>
      </c>
      <c r="G85" s="78"/>
      <c r="H85" s="101">
        <f>519-45-23</f>
        <v>451</v>
      </c>
      <c r="I85" s="65">
        <v>38</v>
      </c>
      <c r="J85" s="66">
        <f t="shared" ref="J85:J92" si="108">+H85*I85</f>
        <v>17138</v>
      </c>
      <c r="K85" s="101">
        <f>519-45-23</f>
        <v>451</v>
      </c>
      <c r="L85" s="65">
        <v>38</v>
      </c>
      <c r="M85" s="66">
        <f t="shared" ref="M85" si="109">+K85*L85</f>
        <v>17138</v>
      </c>
      <c r="N85" s="101">
        <v>309</v>
      </c>
      <c r="O85" s="65">
        <v>38</v>
      </c>
      <c r="P85" s="66">
        <f t="shared" ref="P85:P90" si="110">+N85*O85</f>
        <v>11742</v>
      </c>
      <c r="Q85" s="101">
        <v>309</v>
      </c>
      <c r="R85" s="269">
        <v>31.5</v>
      </c>
      <c r="S85" s="66">
        <f t="shared" si="107"/>
        <v>9733.5</v>
      </c>
      <c r="T85" s="101">
        <v>309</v>
      </c>
      <c r="U85" s="269">
        <v>43.738596000000001</v>
      </c>
      <c r="V85" s="696">
        <f t="shared" ref="V85:V86" si="111">PRODUCT(T85,U85)</f>
        <v>13515.226164</v>
      </c>
      <c r="W85" s="269">
        <f t="shared" ref="W85:W86" si="112">PRODUCT(U85,(1-$W$9))</f>
        <v>40.676894279999999</v>
      </c>
      <c r="X85" s="308">
        <f t="shared" ref="X85:X86" si="113">PRODUCT(T85,W85)</f>
        <v>12569.160332519999</v>
      </c>
    </row>
    <row r="86" spans="2:24" s="79" customFormat="1" outlineLevel="1" x14ac:dyDescent="0.25">
      <c r="B86" s="231" t="s">
        <v>573</v>
      </c>
      <c r="C86" s="95" t="s">
        <v>449</v>
      </c>
      <c r="D86" s="237">
        <v>175</v>
      </c>
      <c r="E86" s="40">
        <v>47.714832000000001</v>
      </c>
      <c r="F86" s="45">
        <f t="shared" ref="F86:F89" si="114">PRODUCT(D86,E86)</f>
        <v>8350.0956000000006</v>
      </c>
      <c r="G86" s="78"/>
      <c r="H86" s="101">
        <v>471</v>
      </c>
      <c r="I86" s="65">
        <v>38</v>
      </c>
      <c r="J86" s="66">
        <f t="shared" ref="J86:J90" si="115">+H86*I86</f>
        <v>17898</v>
      </c>
      <c r="K86" s="101">
        <v>471</v>
      </c>
      <c r="L86" s="65">
        <v>38</v>
      </c>
      <c r="M86" s="66">
        <f t="shared" ref="M86" si="116">+K86*L86</f>
        <v>17898</v>
      </c>
      <c r="N86" s="101">
        <v>175</v>
      </c>
      <c r="O86" s="65">
        <v>38</v>
      </c>
      <c r="P86" s="66">
        <f t="shared" si="110"/>
        <v>6650</v>
      </c>
      <c r="Q86" s="101">
        <v>175</v>
      </c>
      <c r="R86" s="269">
        <v>31.5</v>
      </c>
      <c r="S86" s="66">
        <f t="shared" si="107"/>
        <v>5512.5</v>
      </c>
      <c r="T86" s="101">
        <v>175</v>
      </c>
      <c r="U86" s="269">
        <v>43.738596000000001</v>
      </c>
      <c r="V86" s="696">
        <f t="shared" si="111"/>
        <v>7654.2543000000005</v>
      </c>
      <c r="W86" s="269">
        <f t="shared" si="112"/>
        <v>40.676894279999999</v>
      </c>
      <c r="X86" s="308">
        <f t="shared" si="113"/>
        <v>7118.4564989999999</v>
      </c>
    </row>
    <row r="87" spans="2:24" s="79" customFormat="1" outlineLevel="1" x14ac:dyDescent="0.25">
      <c r="B87" s="231" t="s">
        <v>786</v>
      </c>
      <c r="C87" s="95"/>
      <c r="D87" s="237"/>
      <c r="E87" s="40"/>
      <c r="F87" s="45"/>
      <c r="G87" s="78"/>
      <c r="H87" s="101">
        <v>6</v>
      </c>
      <c r="I87" s="65">
        <v>38</v>
      </c>
      <c r="J87" s="66">
        <f t="shared" si="115"/>
        <v>228</v>
      </c>
      <c r="K87" s="101">
        <v>6</v>
      </c>
      <c r="L87" s="65">
        <v>38</v>
      </c>
      <c r="M87" s="66">
        <f t="shared" ref="M87:M89" si="117">+K87*L87</f>
        <v>228</v>
      </c>
      <c r="N87" s="101"/>
      <c r="O87" s="65"/>
      <c r="P87" s="66"/>
      <c r="Q87" s="101"/>
      <c r="R87" s="269"/>
      <c r="S87" s="66"/>
      <c r="T87" s="101"/>
      <c r="U87" s="269"/>
      <c r="V87" s="696"/>
      <c r="W87" s="269"/>
      <c r="X87" s="308"/>
    </row>
    <row r="88" spans="2:24" s="79" customFormat="1" outlineLevel="1" x14ac:dyDescent="0.25">
      <c r="B88" s="231" t="s">
        <v>787</v>
      </c>
      <c r="C88" s="95"/>
      <c r="D88" s="237"/>
      <c r="E88" s="40"/>
      <c r="F88" s="45"/>
      <c r="G88" s="78"/>
      <c r="H88" s="101">
        <v>5</v>
      </c>
      <c r="I88" s="65">
        <v>38</v>
      </c>
      <c r="J88" s="66">
        <f t="shared" si="115"/>
        <v>190</v>
      </c>
      <c r="K88" s="101">
        <v>5</v>
      </c>
      <c r="L88" s="65">
        <v>38</v>
      </c>
      <c r="M88" s="66">
        <f t="shared" si="117"/>
        <v>190</v>
      </c>
      <c r="N88" s="101"/>
      <c r="O88" s="65"/>
      <c r="P88" s="66"/>
      <c r="Q88" s="101"/>
      <c r="R88" s="269"/>
      <c r="S88" s="66"/>
      <c r="T88" s="101"/>
      <c r="U88" s="269"/>
      <c r="V88" s="696"/>
      <c r="W88" s="269"/>
      <c r="X88" s="308"/>
    </row>
    <row r="89" spans="2:24" s="79" customFormat="1" outlineLevel="1" x14ac:dyDescent="0.25">
      <c r="B89" s="231" t="s">
        <v>574</v>
      </c>
      <c r="C89" s="95" t="s">
        <v>449</v>
      </c>
      <c r="D89" s="237">
        <v>19</v>
      </c>
      <c r="E89" s="40">
        <v>47.985695999999997</v>
      </c>
      <c r="F89" s="45">
        <f t="shared" si="114"/>
        <v>911.72822399999995</v>
      </c>
      <c r="G89" s="78"/>
      <c r="H89" s="101">
        <f>23-8</f>
        <v>15</v>
      </c>
      <c r="I89" s="65">
        <v>38</v>
      </c>
      <c r="J89" s="66">
        <f t="shared" si="115"/>
        <v>570</v>
      </c>
      <c r="K89" s="101">
        <f>23-8</f>
        <v>15</v>
      </c>
      <c r="L89" s="65">
        <v>38</v>
      </c>
      <c r="M89" s="66">
        <f t="shared" si="117"/>
        <v>570</v>
      </c>
      <c r="N89" s="101">
        <v>19</v>
      </c>
      <c r="O89" s="65">
        <v>38</v>
      </c>
      <c r="P89" s="66">
        <f t="shared" si="110"/>
        <v>722</v>
      </c>
      <c r="Q89" s="101">
        <v>1</v>
      </c>
      <c r="R89" s="269">
        <v>180</v>
      </c>
      <c r="S89" s="66">
        <f t="shared" ref="S89" si="118">PRODUCT(Q89,R89)</f>
        <v>180</v>
      </c>
      <c r="T89" s="101">
        <v>19</v>
      </c>
      <c r="U89" s="269">
        <v>43.986888</v>
      </c>
      <c r="V89" s="696">
        <f t="shared" ref="V89:V92" si="119">PRODUCT(T89,U89)</f>
        <v>835.75087199999996</v>
      </c>
      <c r="W89" s="269">
        <f t="shared" ref="W89:W92" si="120">PRODUCT(U89,(1-$W$9))</f>
        <v>40.907805839999995</v>
      </c>
      <c r="X89" s="308">
        <f t="shared" ref="X89:X92" si="121">PRODUCT(T89,W89)</f>
        <v>777.24831095999991</v>
      </c>
    </row>
    <row r="90" spans="2:24" s="79" customFormat="1" ht="36" outlineLevel="1" x14ac:dyDescent="0.25">
      <c r="B90" s="231" t="s">
        <v>576</v>
      </c>
      <c r="C90" s="95" t="s">
        <v>449</v>
      </c>
      <c r="D90" s="237">
        <v>51</v>
      </c>
      <c r="E90" s="40">
        <v>47.985695999999997</v>
      </c>
      <c r="F90" s="45">
        <f t="shared" ref="F90" si="122">PRODUCT(D90,E90)</f>
        <v>2447.2704959999996</v>
      </c>
      <c r="G90" s="78"/>
      <c r="H90" s="101">
        <f>38-8-1</f>
        <v>29</v>
      </c>
      <c r="I90" s="65">
        <v>38</v>
      </c>
      <c r="J90" s="66">
        <f t="shared" si="115"/>
        <v>1102</v>
      </c>
      <c r="K90" s="101">
        <f>38-8-1</f>
        <v>29</v>
      </c>
      <c r="L90" s="65">
        <v>38</v>
      </c>
      <c r="M90" s="66">
        <f t="shared" ref="M90" si="123">+K90*L90</f>
        <v>1102</v>
      </c>
      <c r="N90" s="101">
        <v>51</v>
      </c>
      <c r="O90" s="65">
        <v>38</v>
      </c>
      <c r="P90" s="66">
        <f t="shared" si="110"/>
        <v>1938</v>
      </c>
      <c r="Q90" s="101">
        <v>49</v>
      </c>
      <c r="R90" s="269">
        <v>33.299999999999997</v>
      </c>
      <c r="S90" s="66">
        <f t="shared" ref="S90" si="124">PRODUCT(Q90,R90)</f>
        <v>1631.6999999999998</v>
      </c>
      <c r="T90" s="101">
        <v>51</v>
      </c>
      <c r="U90" s="269">
        <v>43.986888</v>
      </c>
      <c r="V90" s="696">
        <f t="shared" si="119"/>
        <v>2243.3312879999999</v>
      </c>
      <c r="W90" s="269">
        <f t="shared" si="120"/>
        <v>40.907805839999995</v>
      </c>
      <c r="X90" s="308">
        <f t="shared" si="121"/>
        <v>2086.2980978399996</v>
      </c>
    </row>
    <row r="91" spans="2:24" s="79" customFormat="1" outlineLevel="1" x14ac:dyDescent="0.25">
      <c r="B91" s="231" t="s">
        <v>578</v>
      </c>
      <c r="C91" s="95" t="s">
        <v>449</v>
      </c>
      <c r="D91" s="237">
        <v>7</v>
      </c>
      <c r="E91" s="40">
        <v>47.714832000000001</v>
      </c>
      <c r="F91" s="45">
        <f t="shared" ref="F91" si="125">PRODUCT(D91,E91)</f>
        <v>334.00382400000001</v>
      </c>
      <c r="G91" s="78"/>
      <c r="H91" s="101"/>
      <c r="I91" s="65"/>
      <c r="J91" s="66"/>
      <c r="K91" s="101"/>
      <c r="L91" s="65"/>
      <c r="M91" s="66"/>
      <c r="N91" s="101">
        <v>7</v>
      </c>
      <c r="O91" s="65">
        <v>38</v>
      </c>
      <c r="P91" s="66">
        <f t="shared" ref="P91" si="126">+N91*O91</f>
        <v>266</v>
      </c>
      <c r="Q91" s="101"/>
      <c r="R91" s="269"/>
      <c r="S91" s="66"/>
      <c r="T91" s="101">
        <v>7</v>
      </c>
      <c r="U91" s="269">
        <v>43.738596000000001</v>
      </c>
      <c r="V91" s="696">
        <f t="shared" si="119"/>
        <v>306.17017199999998</v>
      </c>
      <c r="W91" s="269">
        <f t="shared" si="120"/>
        <v>40.676894279999999</v>
      </c>
      <c r="X91" s="308">
        <f t="shared" si="121"/>
        <v>284.73825995999999</v>
      </c>
    </row>
    <row r="92" spans="2:24" s="79" customFormat="1" outlineLevel="1" x14ac:dyDescent="0.25">
      <c r="B92" s="231" t="s">
        <v>579</v>
      </c>
      <c r="C92" s="95" t="s">
        <v>449</v>
      </c>
      <c r="D92" s="237">
        <v>12</v>
      </c>
      <c r="E92" s="40">
        <v>47.714832000000001</v>
      </c>
      <c r="F92" s="45">
        <f t="shared" ref="F92" si="127">PRODUCT(D92,E92)</f>
        <v>572.57798400000001</v>
      </c>
      <c r="G92" s="78"/>
      <c r="H92" s="101">
        <v>8</v>
      </c>
      <c r="I92" s="65">
        <v>38</v>
      </c>
      <c r="J92" s="66">
        <f t="shared" si="108"/>
        <v>304</v>
      </c>
      <c r="K92" s="101">
        <v>8</v>
      </c>
      <c r="L92" s="65">
        <v>38</v>
      </c>
      <c r="M92" s="66">
        <f t="shared" ref="M92" si="128">+K92*L92</f>
        <v>304</v>
      </c>
      <c r="N92" s="101">
        <v>12</v>
      </c>
      <c r="O92" s="65">
        <v>38</v>
      </c>
      <c r="P92" s="66">
        <f t="shared" ref="P92" si="129">+N92*O92</f>
        <v>456</v>
      </c>
      <c r="Q92" s="101">
        <v>5</v>
      </c>
      <c r="R92" s="269">
        <v>31.5</v>
      </c>
      <c r="S92" s="66">
        <f t="shared" ref="S92" si="130">PRODUCT(Q92,R92)</f>
        <v>157.5</v>
      </c>
      <c r="T92" s="101">
        <v>12</v>
      </c>
      <c r="U92" s="269">
        <v>43.738596000000001</v>
      </c>
      <c r="V92" s="696">
        <f t="shared" si="119"/>
        <v>524.86315200000001</v>
      </c>
      <c r="W92" s="269">
        <f t="shared" si="120"/>
        <v>40.676894279999999</v>
      </c>
      <c r="X92" s="308">
        <f t="shared" si="121"/>
        <v>488.12273135999999</v>
      </c>
    </row>
    <row r="93" spans="2:24" s="79" customFormat="1" outlineLevel="1" x14ac:dyDescent="0.25">
      <c r="B93" s="231" t="s">
        <v>631</v>
      </c>
      <c r="C93" s="95"/>
      <c r="D93" s="237"/>
      <c r="E93" s="40"/>
      <c r="F93" s="45"/>
      <c r="G93" s="78"/>
      <c r="H93" s="101"/>
      <c r="I93" s="65"/>
      <c r="J93" s="66"/>
      <c r="K93" s="101"/>
      <c r="L93" s="65"/>
      <c r="M93" s="66"/>
      <c r="N93" s="101"/>
      <c r="O93" s="65"/>
      <c r="P93" s="66"/>
      <c r="Q93" s="101">
        <v>1</v>
      </c>
      <c r="R93" s="269">
        <v>45</v>
      </c>
      <c r="S93" s="66">
        <f t="shared" ref="S93" si="131">PRODUCT(Q93,R93)</f>
        <v>45</v>
      </c>
      <c r="T93" s="101"/>
      <c r="U93" s="269"/>
      <c r="V93" s="696"/>
      <c r="W93" s="269"/>
      <c r="X93" s="308"/>
    </row>
    <row r="94" spans="2:24" s="79" customFormat="1" outlineLevel="1" x14ac:dyDescent="0.25">
      <c r="B94" s="231" t="s">
        <v>580</v>
      </c>
      <c r="C94" s="95" t="s">
        <v>449</v>
      </c>
      <c r="D94" s="237">
        <v>1</v>
      </c>
      <c r="E94" s="40">
        <v>47.714832000000001</v>
      </c>
      <c r="F94" s="45">
        <f t="shared" ref="F94" si="132">PRODUCT(D94,E94)</f>
        <v>47.714832000000001</v>
      </c>
      <c r="G94" s="78"/>
      <c r="H94" s="101"/>
      <c r="I94" s="65"/>
      <c r="J94" s="66"/>
      <c r="K94" s="101"/>
      <c r="L94" s="65"/>
      <c r="M94" s="66"/>
      <c r="N94" s="101">
        <v>1</v>
      </c>
      <c r="O94" s="65">
        <v>38</v>
      </c>
      <c r="P94" s="66">
        <f t="shared" ref="P94" si="133">+N94*O94</f>
        <v>38</v>
      </c>
      <c r="Q94" s="101"/>
      <c r="R94" s="269"/>
      <c r="S94" s="66"/>
      <c r="T94" s="101">
        <v>1</v>
      </c>
      <c r="U94" s="269">
        <v>43.738596000000001</v>
      </c>
      <c r="V94" s="696">
        <f>PRODUCT(T94,U94)</f>
        <v>43.738596000000001</v>
      </c>
      <c r="W94" s="269">
        <f>PRODUCT(U94,(1-$W$9))</f>
        <v>40.676894279999999</v>
      </c>
      <c r="X94" s="308">
        <f>PRODUCT(T94,W94)</f>
        <v>40.676894279999999</v>
      </c>
    </row>
    <row r="95" spans="2:24" s="79" customFormat="1" outlineLevel="1" x14ac:dyDescent="0.25">
      <c r="B95" s="231" t="s">
        <v>581</v>
      </c>
      <c r="C95" s="95"/>
      <c r="D95" s="237"/>
      <c r="E95" s="40"/>
      <c r="F95" s="45"/>
      <c r="G95" s="78"/>
      <c r="H95" s="101"/>
      <c r="I95" s="65"/>
      <c r="J95" s="66"/>
      <c r="K95" s="101"/>
      <c r="L95" s="65"/>
      <c r="M95" s="66"/>
      <c r="N95" s="101"/>
      <c r="O95" s="65"/>
      <c r="P95" s="66"/>
      <c r="Q95" s="101">
        <v>18</v>
      </c>
      <c r="R95" s="269">
        <v>33.299999999999997</v>
      </c>
      <c r="S95" s="66">
        <f t="shared" ref="S95" si="134">PRODUCT(Q95,R95)</f>
        <v>599.4</v>
      </c>
      <c r="T95" s="101"/>
      <c r="U95" s="269"/>
      <c r="V95" s="696"/>
      <c r="W95" s="269"/>
      <c r="X95" s="308"/>
    </row>
    <row r="96" spans="2:24" s="83" customFormat="1" outlineLevel="1" x14ac:dyDescent="0.25">
      <c r="B96" s="76" t="s">
        <v>39</v>
      </c>
      <c r="C96" s="90"/>
      <c r="D96" s="241"/>
      <c r="E96" s="86"/>
      <c r="F96" s="87">
        <f>SUM(F97:F103)</f>
        <v>5322.8193590880001</v>
      </c>
      <c r="G96" s="82"/>
      <c r="H96" s="103"/>
      <c r="I96" s="88"/>
      <c r="J96" s="89">
        <f>SUM(J97:J103)</f>
        <v>10550</v>
      </c>
      <c r="K96" s="103"/>
      <c r="L96" s="88"/>
      <c r="M96" s="89">
        <f>SUM(M97:M103)</f>
        <v>10425</v>
      </c>
      <c r="N96" s="691"/>
      <c r="O96" s="88"/>
      <c r="P96" s="89">
        <f>SUM(P97:P103)</f>
        <v>4375</v>
      </c>
      <c r="Q96" s="103"/>
      <c r="R96" s="276"/>
      <c r="S96" s="89">
        <f>SUM(S97:S103)</f>
        <v>400</v>
      </c>
      <c r="T96" s="103"/>
      <c r="U96" s="315"/>
      <c r="V96" s="129">
        <f>SUM(V97:V103)</f>
        <v>4879.2510791640007</v>
      </c>
      <c r="W96" s="315"/>
      <c r="X96" s="312">
        <f>SUM(X97:X103)</f>
        <v>4537.7035036225197</v>
      </c>
    </row>
    <row r="97" spans="2:24" s="79" customFormat="1" outlineLevel="1" x14ac:dyDescent="0.25">
      <c r="B97" s="231" t="s">
        <v>582</v>
      </c>
      <c r="C97" s="95" t="s">
        <v>246</v>
      </c>
      <c r="D97" s="237">
        <v>175</v>
      </c>
      <c r="E97" s="77">
        <v>30.416110623359998</v>
      </c>
      <c r="F97" s="45">
        <f t="shared" ref="F97" si="135">PRODUCT(D97,E97)</f>
        <v>5322.8193590880001</v>
      </c>
      <c r="G97" s="78"/>
      <c r="H97" s="101">
        <v>20</v>
      </c>
      <c r="I97" s="65">
        <v>25</v>
      </c>
      <c r="J97" s="66">
        <f t="shared" ref="J97" si="136">+H97*I97</f>
        <v>500</v>
      </c>
      <c r="K97" s="101">
        <v>15</v>
      </c>
      <c r="L97" s="65">
        <v>25</v>
      </c>
      <c r="M97" s="66">
        <f t="shared" ref="M97:M98" si="137">+K97*L97</f>
        <v>375</v>
      </c>
      <c r="N97" s="101">
        <v>175</v>
      </c>
      <c r="O97" s="65">
        <v>25</v>
      </c>
      <c r="P97" s="66">
        <f t="shared" ref="P97" si="138">+N97*O97</f>
        <v>4375</v>
      </c>
      <c r="Q97" s="101"/>
      <c r="R97" s="269"/>
      <c r="S97" s="66"/>
      <c r="T97" s="101">
        <v>175</v>
      </c>
      <c r="U97" s="269">
        <v>27.881434738080003</v>
      </c>
      <c r="V97" s="696">
        <f>PRODUCT(T97,U97)</f>
        <v>4879.2510791640007</v>
      </c>
      <c r="W97" s="269">
        <f>PRODUCT(U97,(1-$W$9))</f>
        <v>25.929734306414399</v>
      </c>
      <c r="X97" s="308">
        <f>PRODUCT(T97,W97)</f>
        <v>4537.7035036225197</v>
      </c>
    </row>
    <row r="98" spans="2:24" s="79" customFormat="1" outlineLevel="1" x14ac:dyDescent="0.25">
      <c r="B98" s="231" t="s">
        <v>584</v>
      </c>
      <c r="C98" s="95"/>
      <c r="D98" s="237"/>
      <c r="E98" s="77"/>
      <c r="F98" s="45"/>
      <c r="G98" s="78"/>
      <c r="H98" s="101">
        <f>380-5-18-2-4-6</f>
        <v>345</v>
      </c>
      <c r="I98" s="65">
        <v>25</v>
      </c>
      <c r="J98" s="66">
        <f t="shared" ref="J98:J101" si="139">+H98*I98</f>
        <v>8625</v>
      </c>
      <c r="K98" s="101">
        <f>380-5-18-2-4-6</f>
        <v>345</v>
      </c>
      <c r="L98" s="65">
        <v>25</v>
      </c>
      <c r="M98" s="66">
        <f t="shared" si="137"/>
        <v>8625</v>
      </c>
      <c r="N98" s="101"/>
      <c r="O98" s="65"/>
      <c r="P98" s="66"/>
      <c r="Q98" s="101">
        <v>16</v>
      </c>
      <c r="R98" s="269">
        <v>25</v>
      </c>
      <c r="S98" s="66">
        <f t="shared" ref="S98" si="140">PRODUCT(Q98,R98)</f>
        <v>400</v>
      </c>
      <c r="T98" s="101"/>
      <c r="U98" s="269"/>
      <c r="V98" s="696"/>
      <c r="W98" s="269"/>
      <c r="X98" s="308"/>
    </row>
    <row r="99" spans="2:24" s="79" customFormat="1" outlineLevel="1" x14ac:dyDescent="0.25">
      <c r="B99" s="231" t="s">
        <v>789</v>
      </c>
      <c r="C99" s="95"/>
      <c r="D99" s="237"/>
      <c r="E99" s="77"/>
      <c r="F99" s="45"/>
      <c r="G99" s="78"/>
      <c r="H99" s="101">
        <v>2</v>
      </c>
      <c r="I99" s="65">
        <v>25</v>
      </c>
      <c r="J99" s="66">
        <f t="shared" si="139"/>
        <v>50</v>
      </c>
      <c r="K99" s="101">
        <v>2</v>
      </c>
      <c r="L99" s="65">
        <v>25</v>
      </c>
      <c r="M99" s="66">
        <f t="shared" ref="M99:M101" si="141">+K99*L99</f>
        <v>50</v>
      </c>
      <c r="N99" s="101"/>
      <c r="O99" s="65"/>
      <c r="P99" s="66"/>
      <c r="Q99" s="101"/>
      <c r="R99" s="269"/>
      <c r="S99" s="66"/>
      <c r="T99" s="101"/>
      <c r="U99" s="269"/>
      <c r="V99" s="696"/>
      <c r="W99" s="269"/>
      <c r="X99" s="308"/>
    </row>
    <row r="100" spans="2:24" s="79" customFormat="1" outlineLevel="1" x14ac:dyDescent="0.25">
      <c r="B100" s="231" t="s">
        <v>790</v>
      </c>
      <c r="C100" s="95"/>
      <c r="D100" s="237"/>
      <c r="E100" s="77"/>
      <c r="F100" s="45"/>
      <c r="G100" s="78"/>
      <c r="H100" s="101">
        <v>2</v>
      </c>
      <c r="I100" s="65">
        <v>25</v>
      </c>
      <c r="J100" s="66">
        <f t="shared" si="139"/>
        <v>50</v>
      </c>
      <c r="K100" s="101">
        <v>2</v>
      </c>
      <c r="L100" s="65">
        <v>25</v>
      </c>
      <c r="M100" s="66">
        <f t="shared" si="141"/>
        <v>50</v>
      </c>
      <c r="N100" s="101"/>
      <c r="O100" s="65"/>
      <c r="P100" s="66"/>
      <c r="Q100" s="101"/>
      <c r="R100" s="269"/>
      <c r="S100" s="66"/>
      <c r="T100" s="101"/>
      <c r="U100" s="269"/>
      <c r="V100" s="696"/>
      <c r="W100" s="269"/>
      <c r="X100" s="308"/>
    </row>
    <row r="101" spans="2:24" s="79" customFormat="1" outlineLevel="1" x14ac:dyDescent="0.25">
      <c r="B101" s="231" t="s">
        <v>791</v>
      </c>
      <c r="C101" s="95"/>
      <c r="D101" s="237"/>
      <c r="E101" s="77"/>
      <c r="F101" s="45"/>
      <c r="G101" s="78"/>
      <c r="H101" s="101">
        <v>17</v>
      </c>
      <c r="I101" s="65">
        <v>25</v>
      </c>
      <c r="J101" s="66">
        <f t="shared" si="139"/>
        <v>425</v>
      </c>
      <c r="K101" s="101">
        <v>17</v>
      </c>
      <c r="L101" s="65">
        <v>25</v>
      </c>
      <c r="M101" s="66">
        <f t="shared" si="141"/>
        <v>425</v>
      </c>
      <c r="N101" s="101"/>
      <c r="O101" s="65"/>
      <c r="P101" s="66"/>
      <c r="Q101" s="101"/>
      <c r="R101" s="269"/>
      <c r="S101" s="66"/>
      <c r="T101" s="101"/>
      <c r="U101" s="269"/>
      <c r="V101" s="696"/>
      <c r="W101" s="269"/>
      <c r="X101" s="308"/>
    </row>
    <row r="102" spans="2:24" s="79" customFormat="1" outlineLevel="1" x14ac:dyDescent="0.25">
      <c r="B102" s="231" t="s">
        <v>586</v>
      </c>
      <c r="C102" s="95"/>
      <c r="D102" s="237"/>
      <c r="E102" s="77"/>
      <c r="F102" s="45"/>
      <c r="G102" s="78"/>
      <c r="H102" s="101">
        <v>2</v>
      </c>
      <c r="I102" s="65">
        <v>25</v>
      </c>
      <c r="J102" s="66">
        <f t="shared" ref="J102" si="142">+H102*I102</f>
        <v>50</v>
      </c>
      <c r="K102" s="101">
        <v>2</v>
      </c>
      <c r="L102" s="65">
        <v>25</v>
      </c>
      <c r="M102" s="66">
        <f t="shared" ref="M102" si="143">+K102*L102</f>
        <v>50</v>
      </c>
      <c r="N102" s="101"/>
      <c r="O102" s="65"/>
      <c r="P102" s="66"/>
      <c r="Q102" s="101"/>
      <c r="R102" s="269"/>
      <c r="S102" s="66"/>
      <c r="T102" s="101"/>
      <c r="U102" s="269"/>
      <c r="V102" s="696"/>
      <c r="W102" s="269"/>
      <c r="X102" s="308"/>
    </row>
    <row r="103" spans="2:24" s="79" customFormat="1" outlineLevel="1" x14ac:dyDescent="0.25">
      <c r="B103" s="231" t="s">
        <v>788</v>
      </c>
      <c r="C103" s="95"/>
      <c r="D103" s="237"/>
      <c r="E103" s="77"/>
      <c r="F103" s="45"/>
      <c r="G103" s="78"/>
      <c r="H103" s="101">
        <v>34</v>
      </c>
      <c r="I103" s="65">
        <v>25</v>
      </c>
      <c r="J103" s="66">
        <f t="shared" ref="J103" si="144">+H103*I103</f>
        <v>850</v>
      </c>
      <c r="K103" s="101">
        <v>34</v>
      </c>
      <c r="L103" s="65">
        <v>25</v>
      </c>
      <c r="M103" s="66">
        <f t="shared" ref="M103" si="145">+K103*L103</f>
        <v>850</v>
      </c>
      <c r="N103" s="101"/>
      <c r="O103" s="65"/>
      <c r="P103" s="66"/>
      <c r="Q103" s="101"/>
      <c r="R103" s="269"/>
      <c r="S103" s="66"/>
      <c r="T103" s="101"/>
      <c r="U103" s="269"/>
      <c r="V103" s="696"/>
      <c r="W103" s="269"/>
      <c r="X103" s="308"/>
    </row>
    <row r="104" spans="2:24" s="83" customFormat="1" outlineLevel="1" x14ac:dyDescent="0.25">
      <c r="B104" s="76" t="s">
        <v>795</v>
      </c>
      <c r="C104" s="98"/>
      <c r="D104" s="241"/>
      <c r="E104" s="86"/>
      <c r="F104" s="87">
        <f>SUM(F108:F115)</f>
        <v>36944.982835200004</v>
      </c>
      <c r="G104" s="82"/>
      <c r="H104" s="103"/>
      <c r="I104" s="88"/>
      <c r="J104" s="89">
        <f>SUM(J105:J115)</f>
        <v>31721.200000000001</v>
      </c>
      <c r="K104" s="103"/>
      <c r="L104" s="88"/>
      <c r="M104" s="89">
        <f>SUM(M105:M115)</f>
        <v>31721.200000000001</v>
      </c>
      <c r="N104" s="691"/>
      <c r="O104" s="88"/>
      <c r="P104" s="89">
        <f>SUM(P105:P115)</f>
        <v>30369.600000000002</v>
      </c>
      <c r="Q104" s="103"/>
      <c r="R104" s="276"/>
      <c r="S104" s="89">
        <f>SUM(S105:S115)</f>
        <v>25032.494999999999</v>
      </c>
      <c r="T104" s="103"/>
      <c r="U104" s="315"/>
      <c r="V104" s="129">
        <f>SUM(V108:V115)</f>
        <v>33866.234265600011</v>
      </c>
      <c r="W104" s="315"/>
      <c r="X104" s="312">
        <f>SUM(X108:X115)</f>
        <v>31495.597867008008</v>
      </c>
    </row>
    <row r="105" spans="2:24" s="79" customFormat="1" outlineLevel="1" x14ac:dyDescent="0.25">
      <c r="B105" s="231" t="s">
        <v>792</v>
      </c>
      <c r="C105" s="95"/>
      <c r="D105" s="237"/>
      <c r="E105" s="77"/>
      <c r="F105" s="45"/>
      <c r="G105" s="78"/>
      <c r="H105" s="101"/>
      <c r="I105" s="65"/>
      <c r="J105" s="66"/>
      <c r="K105" s="101"/>
      <c r="L105" s="65"/>
      <c r="M105" s="66"/>
      <c r="N105" s="101"/>
      <c r="O105" s="65"/>
      <c r="P105" s="66"/>
      <c r="Q105" s="101"/>
      <c r="R105" s="269"/>
      <c r="S105" s="66"/>
      <c r="T105" s="101"/>
      <c r="U105" s="269"/>
      <c r="V105" s="696"/>
      <c r="W105" s="269"/>
      <c r="X105" s="308"/>
    </row>
    <row r="106" spans="2:24" s="79" customFormat="1" outlineLevel="1" x14ac:dyDescent="0.25">
      <c r="B106" s="231" t="s">
        <v>793</v>
      </c>
      <c r="C106" s="95"/>
      <c r="D106" s="237"/>
      <c r="E106" s="77"/>
      <c r="F106" s="45"/>
      <c r="G106" s="78"/>
      <c r="H106" s="101">
        <v>2357</v>
      </c>
      <c r="I106" s="65">
        <v>6</v>
      </c>
      <c r="J106" s="66">
        <f t="shared" ref="J106:J108" si="146">+H106*I106</f>
        <v>14142</v>
      </c>
      <c r="K106" s="101">
        <v>2357</v>
      </c>
      <c r="L106" s="65">
        <v>6</v>
      </c>
      <c r="M106" s="66">
        <f t="shared" ref="M106:M108" si="147">+K106*L106</f>
        <v>14142</v>
      </c>
      <c r="N106" s="101"/>
      <c r="O106" s="65"/>
      <c r="P106" s="66"/>
      <c r="Q106" s="101"/>
      <c r="R106" s="269"/>
      <c r="S106" s="66"/>
      <c r="T106" s="101"/>
      <c r="U106" s="269"/>
      <c r="V106" s="696"/>
      <c r="W106" s="269"/>
      <c r="X106" s="308"/>
    </row>
    <row r="107" spans="2:24" s="79" customFormat="1" outlineLevel="1" x14ac:dyDescent="0.25">
      <c r="B107" s="231" t="s">
        <v>794</v>
      </c>
      <c r="C107" s="95"/>
      <c r="D107" s="237"/>
      <c r="E107" s="77"/>
      <c r="F107" s="45"/>
      <c r="G107" s="78"/>
      <c r="H107" s="101">
        <v>817</v>
      </c>
      <c r="I107" s="65">
        <v>6</v>
      </c>
      <c r="J107" s="66">
        <f t="shared" ref="J107" si="148">+H107*I107</f>
        <v>4902</v>
      </c>
      <c r="K107" s="101">
        <v>817</v>
      </c>
      <c r="L107" s="65">
        <v>6</v>
      </c>
      <c r="M107" s="66">
        <f t="shared" si="147"/>
        <v>4902</v>
      </c>
      <c r="N107" s="101"/>
      <c r="O107" s="65"/>
      <c r="P107" s="66"/>
      <c r="Q107" s="101"/>
      <c r="R107" s="269"/>
      <c r="S107" s="66"/>
      <c r="T107" s="101"/>
      <c r="U107" s="269"/>
      <c r="V107" s="696"/>
      <c r="W107" s="269"/>
      <c r="X107" s="308"/>
    </row>
    <row r="108" spans="2:24" s="79" customFormat="1" outlineLevel="1" x14ac:dyDescent="0.25">
      <c r="B108" s="231" t="s">
        <v>587</v>
      </c>
      <c r="C108" s="95" t="s">
        <v>21</v>
      </c>
      <c r="D108" s="237">
        <v>640</v>
      </c>
      <c r="E108" s="77">
        <v>7.2990720000000007</v>
      </c>
      <c r="F108" s="45">
        <f t="shared" ref="F108" si="149">PRODUCT(D108,E108)</f>
        <v>4671.4060800000007</v>
      </c>
      <c r="G108" s="78"/>
      <c r="H108" s="101">
        <v>1971</v>
      </c>
      <c r="I108" s="65">
        <v>6</v>
      </c>
      <c r="J108" s="66">
        <f t="shared" si="146"/>
        <v>11826</v>
      </c>
      <c r="K108" s="101">
        <v>1971</v>
      </c>
      <c r="L108" s="65">
        <v>6</v>
      </c>
      <c r="M108" s="66">
        <f t="shared" si="147"/>
        <v>11826</v>
      </c>
      <c r="N108" s="101">
        <v>640</v>
      </c>
      <c r="O108" s="65">
        <v>6</v>
      </c>
      <c r="P108" s="66">
        <f t="shared" ref="P108" si="150">+N108*O108</f>
        <v>3840</v>
      </c>
      <c r="Q108" s="101"/>
      <c r="R108" s="269"/>
      <c r="S108" s="66"/>
      <c r="T108" s="101">
        <v>640</v>
      </c>
      <c r="U108" s="269">
        <v>6.6908160000000017</v>
      </c>
      <c r="V108" s="696">
        <f t="shared" ref="V108:V109" si="151">PRODUCT(T108,U108)</f>
        <v>4282.1222400000006</v>
      </c>
      <c r="W108" s="269">
        <f t="shared" ref="W108:W109" si="152">PRODUCT(U108,(1-$W$9))</f>
        <v>6.2224588800000014</v>
      </c>
      <c r="X108" s="308">
        <f t="shared" ref="X108:X109" si="153">PRODUCT(T108,W108)</f>
        <v>3982.3736832000009</v>
      </c>
    </row>
    <row r="109" spans="2:24" s="79" customFormat="1" outlineLevel="1" x14ac:dyDescent="0.25">
      <c r="B109" s="231" t="s">
        <v>588</v>
      </c>
      <c r="C109" s="95" t="s">
        <v>21</v>
      </c>
      <c r="D109" s="237">
        <v>1953.2</v>
      </c>
      <c r="E109" s="77">
        <v>7.2990720000000007</v>
      </c>
      <c r="F109" s="45">
        <f t="shared" ref="F109" si="154">PRODUCT(D109,E109)</f>
        <v>14256.547430400002</v>
      </c>
      <c r="G109" s="78"/>
      <c r="H109" s="101"/>
      <c r="I109" s="65"/>
      <c r="J109" s="66"/>
      <c r="K109" s="101"/>
      <c r="L109" s="65"/>
      <c r="M109" s="66"/>
      <c r="N109" s="101">
        <v>1953.2</v>
      </c>
      <c r="O109" s="65">
        <v>6</v>
      </c>
      <c r="P109" s="66">
        <f t="shared" ref="P109" si="155">+N109*O109</f>
        <v>11719.2</v>
      </c>
      <c r="Q109" s="101">
        <v>2205</v>
      </c>
      <c r="R109" s="269">
        <v>2.8</v>
      </c>
      <c r="S109" s="66">
        <f t="shared" ref="S109:S110" si="156">PRODUCT(Q109,R109)</f>
        <v>6174</v>
      </c>
      <c r="T109" s="101">
        <v>1953.2</v>
      </c>
      <c r="U109" s="269">
        <v>6.6908160000000017</v>
      </c>
      <c r="V109" s="696">
        <f t="shared" si="151"/>
        <v>13068.501811200003</v>
      </c>
      <c r="W109" s="269">
        <f t="shared" si="152"/>
        <v>6.2224588800000014</v>
      </c>
      <c r="X109" s="308">
        <f t="shared" si="153"/>
        <v>12153.706684416004</v>
      </c>
    </row>
    <row r="110" spans="2:24" s="79" customFormat="1" outlineLevel="1" x14ac:dyDescent="0.25">
      <c r="B110" s="231" t="s">
        <v>893</v>
      </c>
      <c r="C110" s="95"/>
      <c r="D110" s="237"/>
      <c r="E110" s="77"/>
      <c r="F110" s="45"/>
      <c r="G110" s="78"/>
      <c r="H110" s="101"/>
      <c r="I110" s="65"/>
      <c r="J110" s="66"/>
      <c r="K110" s="101"/>
      <c r="L110" s="65"/>
      <c r="M110" s="66"/>
      <c r="N110" s="101"/>
      <c r="O110" s="65"/>
      <c r="P110" s="66"/>
      <c r="Q110" s="101">
        <v>2521.5</v>
      </c>
      <c r="R110" s="269">
        <v>2.8</v>
      </c>
      <c r="S110" s="66">
        <f t="shared" si="156"/>
        <v>7060.2</v>
      </c>
      <c r="T110" s="101"/>
      <c r="U110" s="269"/>
      <c r="V110" s="696"/>
      <c r="W110" s="269"/>
      <c r="X110" s="308"/>
    </row>
    <row r="111" spans="2:24" s="79" customFormat="1" outlineLevel="1" x14ac:dyDescent="0.25">
      <c r="B111" s="231" t="s">
        <v>589</v>
      </c>
      <c r="C111" s="95" t="s">
        <v>21</v>
      </c>
      <c r="D111" s="237">
        <v>2468.4</v>
      </c>
      <c r="E111" s="77">
        <v>7.2990720000000007</v>
      </c>
      <c r="F111" s="45">
        <f t="shared" ref="F111" si="157">PRODUCT(D111,E111)</f>
        <v>18017.029324800002</v>
      </c>
      <c r="G111" s="78"/>
      <c r="H111" s="101"/>
      <c r="I111" s="65"/>
      <c r="J111" s="66"/>
      <c r="K111" s="101"/>
      <c r="L111" s="65"/>
      <c r="M111" s="66"/>
      <c r="N111" s="101">
        <v>2468.4</v>
      </c>
      <c r="O111" s="65">
        <v>6</v>
      </c>
      <c r="P111" s="66">
        <f t="shared" ref="P111" si="158">+N111*O111</f>
        <v>14810.400000000001</v>
      </c>
      <c r="Q111" s="101">
        <v>2728.5</v>
      </c>
      <c r="R111" s="269">
        <v>2.8</v>
      </c>
      <c r="S111" s="66">
        <f t="shared" ref="S111:S112" si="159">PRODUCT(Q111,R111)</f>
        <v>7639.7999999999993</v>
      </c>
      <c r="T111" s="101">
        <v>2468.4</v>
      </c>
      <c r="U111" s="269">
        <v>6.6908160000000017</v>
      </c>
      <c r="V111" s="696">
        <f>PRODUCT(T111,U111)</f>
        <v>16515.610214400003</v>
      </c>
      <c r="W111" s="269">
        <f>PRODUCT(U111,(1-$W$9))</f>
        <v>6.2224588800000014</v>
      </c>
      <c r="X111" s="308">
        <f>PRODUCT(T111,W111)</f>
        <v>15359.517499392005</v>
      </c>
    </row>
    <row r="112" spans="2:24" s="79" customFormat="1" outlineLevel="1" x14ac:dyDescent="0.25">
      <c r="B112" s="231" t="s">
        <v>590</v>
      </c>
      <c r="C112" s="95" t="s">
        <v>21</v>
      </c>
      <c r="D112" s="237"/>
      <c r="E112" s="77"/>
      <c r="F112" s="45"/>
      <c r="G112" s="78"/>
      <c r="H112" s="101"/>
      <c r="I112" s="65"/>
      <c r="J112" s="66"/>
      <c r="K112" s="101"/>
      <c r="L112" s="65"/>
      <c r="M112" s="66"/>
      <c r="N112" s="101"/>
      <c r="O112" s="65"/>
      <c r="P112" s="66"/>
      <c r="Q112" s="101">
        <v>1012.3</v>
      </c>
      <c r="R112" s="269">
        <v>3.05</v>
      </c>
      <c r="S112" s="66">
        <f t="shared" si="159"/>
        <v>3087.5149999999999</v>
      </c>
      <c r="T112" s="101"/>
      <c r="U112" s="269"/>
      <c r="V112" s="696"/>
      <c r="W112" s="269"/>
      <c r="X112" s="308"/>
    </row>
    <row r="113" spans="2:24" s="79" customFormat="1" outlineLevel="1" x14ac:dyDescent="0.25">
      <c r="B113" s="231" t="s">
        <v>591</v>
      </c>
      <c r="C113" s="95" t="s">
        <v>21</v>
      </c>
      <c r="D113" s="237"/>
      <c r="E113" s="77"/>
      <c r="F113" s="45"/>
      <c r="G113" s="78"/>
      <c r="H113" s="101"/>
      <c r="I113" s="65"/>
      <c r="J113" s="66"/>
      <c r="K113" s="101"/>
      <c r="L113" s="65"/>
      <c r="M113" s="66"/>
      <c r="N113" s="101"/>
      <c r="O113" s="65"/>
      <c r="P113" s="66"/>
      <c r="Q113" s="101">
        <v>6</v>
      </c>
      <c r="R113" s="269">
        <v>3.05</v>
      </c>
      <c r="S113" s="66">
        <f t="shared" ref="S113" si="160">PRODUCT(Q113,R113)</f>
        <v>18.299999999999997</v>
      </c>
      <c r="T113" s="101"/>
      <c r="U113" s="269"/>
      <c r="V113" s="696"/>
      <c r="W113" s="269"/>
      <c r="X113" s="308"/>
    </row>
    <row r="114" spans="2:24" s="79" customFormat="1" outlineLevel="1" x14ac:dyDescent="0.25">
      <c r="B114" s="231" t="s">
        <v>894</v>
      </c>
      <c r="C114" s="95"/>
      <c r="D114" s="237"/>
      <c r="E114" s="77"/>
      <c r="F114" s="45"/>
      <c r="G114" s="78"/>
      <c r="H114" s="101"/>
      <c r="I114" s="65"/>
      <c r="J114" s="66"/>
      <c r="K114" s="101"/>
      <c r="L114" s="65"/>
      <c r="M114" s="66"/>
      <c r="N114" s="101"/>
      <c r="O114" s="65"/>
      <c r="P114" s="66"/>
      <c r="Q114" s="101">
        <v>20</v>
      </c>
      <c r="R114" s="269">
        <v>4.97</v>
      </c>
      <c r="S114" s="66">
        <f t="shared" ref="S114:S115" si="161">PRODUCT(Q114,R114)</f>
        <v>99.399999999999991</v>
      </c>
      <c r="T114" s="101"/>
      <c r="U114" s="269"/>
      <c r="V114" s="696"/>
      <c r="W114" s="269"/>
      <c r="X114" s="308"/>
    </row>
    <row r="115" spans="2:24" s="14" customFormat="1" outlineLevel="1" x14ac:dyDescent="0.25">
      <c r="B115" s="231" t="s">
        <v>796</v>
      </c>
      <c r="C115" s="12"/>
      <c r="D115" s="237"/>
      <c r="E115" s="41"/>
      <c r="F115" s="45"/>
      <c r="G115" s="13"/>
      <c r="H115" s="101">
        <v>106.4</v>
      </c>
      <c r="I115" s="65">
        <v>8</v>
      </c>
      <c r="J115" s="66">
        <f t="shared" ref="J115" si="162">+H115*I115</f>
        <v>851.2</v>
      </c>
      <c r="K115" s="101">
        <v>106.4</v>
      </c>
      <c r="L115" s="65">
        <v>8</v>
      </c>
      <c r="M115" s="66">
        <f t="shared" ref="M115" si="163">+K115*L115</f>
        <v>851.2</v>
      </c>
      <c r="N115" s="101"/>
      <c r="O115" s="65"/>
      <c r="P115" s="66"/>
      <c r="Q115" s="101">
        <v>144</v>
      </c>
      <c r="R115" s="269">
        <v>6.62</v>
      </c>
      <c r="S115" s="66">
        <f t="shared" si="161"/>
        <v>953.28</v>
      </c>
      <c r="T115" s="101"/>
      <c r="U115" s="269"/>
      <c r="V115" s="696"/>
      <c r="W115" s="269"/>
      <c r="X115" s="308"/>
    </row>
    <row r="116" spans="2:24" s="14" customFormat="1" x14ac:dyDescent="0.25">
      <c r="B116" s="231"/>
      <c r="C116" s="95"/>
      <c r="D116" s="237"/>
      <c r="E116" s="41"/>
      <c r="F116" s="45"/>
      <c r="G116" s="13"/>
      <c r="H116" s="101"/>
      <c r="I116" s="65"/>
      <c r="J116" s="66"/>
      <c r="K116" s="101"/>
      <c r="L116" s="65"/>
      <c r="M116" s="66"/>
      <c r="N116" s="101"/>
      <c r="O116" s="65"/>
      <c r="P116" s="66"/>
      <c r="Q116" s="101"/>
      <c r="R116" s="269"/>
      <c r="S116" s="66"/>
      <c r="T116" s="101"/>
      <c r="U116" s="269"/>
      <c r="V116" s="696"/>
      <c r="W116" s="269"/>
      <c r="X116" s="308"/>
    </row>
    <row r="117" spans="2:24" s="83" customFormat="1" x14ac:dyDescent="0.25">
      <c r="B117" s="72" t="s">
        <v>41</v>
      </c>
      <c r="C117" s="96"/>
      <c r="D117" s="239"/>
      <c r="E117" s="81"/>
      <c r="F117" s="631">
        <f>F119+F145+F162</f>
        <v>40386.70842615937</v>
      </c>
      <c r="G117" s="82"/>
      <c r="H117" s="100"/>
      <c r="I117" s="111"/>
      <c r="J117" s="94">
        <f>J119+J145+J162</f>
        <v>20527</v>
      </c>
      <c r="K117" s="100"/>
      <c r="L117" s="111"/>
      <c r="M117" s="94">
        <f>M119+M145+M162</f>
        <v>19082</v>
      </c>
      <c r="N117" s="693"/>
      <c r="O117" s="111"/>
      <c r="P117" s="94">
        <f>P119+P145+P162</f>
        <v>20799</v>
      </c>
      <c r="Q117" s="100"/>
      <c r="R117" s="272"/>
      <c r="S117" s="94">
        <f>S119+S145+S162</f>
        <v>43237.8</v>
      </c>
      <c r="T117" s="100"/>
      <c r="U117" s="313"/>
      <c r="V117" s="127">
        <f>V119+V145+V162</f>
        <v>36965.386521169923</v>
      </c>
      <c r="W117" s="313"/>
      <c r="X117" s="310">
        <f>X119+X145+X162</f>
        <v>34377.809464688027</v>
      </c>
    </row>
    <row r="118" spans="2:24" s="14" customFormat="1" ht="5.45" customHeight="1" x14ac:dyDescent="0.25">
      <c r="B118" s="36"/>
      <c r="C118" s="95"/>
      <c r="D118" s="237"/>
      <c r="E118" s="41"/>
      <c r="F118" s="42"/>
      <c r="G118" s="13"/>
      <c r="H118" s="101"/>
      <c r="I118" s="65"/>
      <c r="J118" s="47"/>
      <c r="K118" s="101"/>
      <c r="L118" s="65"/>
      <c r="M118" s="47"/>
      <c r="N118" s="101"/>
      <c r="O118" s="65"/>
      <c r="P118" s="47"/>
      <c r="Q118" s="101"/>
      <c r="R118" s="269"/>
      <c r="S118" s="47"/>
      <c r="T118" s="101"/>
      <c r="U118" s="269"/>
      <c r="V118" s="696"/>
      <c r="W118" s="269"/>
      <c r="X118" s="308"/>
    </row>
    <row r="119" spans="2:24" s="83" customFormat="1" outlineLevel="1" x14ac:dyDescent="0.25">
      <c r="B119" s="74" t="s">
        <v>716</v>
      </c>
      <c r="C119" s="97"/>
      <c r="D119" s="240"/>
      <c r="E119" s="84"/>
      <c r="F119" s="75">
        <f>F121+F127+F130+F140</f>
        <v>20505.44260429632</v>
      </c>
      <c r="G119" s="82"/>
      <c r="H119" s="102"/>
      <c r="I119" s="85"/>
      <c r="J119" s="80">
        <f>SUM(J121,J127,J130,J140)</f>
        <v>9487</v>
      </c>
      <c r="K119" s="102"/>
      <c r="L119" s="85"/>
      <c r="M119" s="80">
        <f>SUM(M121,M127,M130,M140)</f>
        <v>9362</v>
      </c>
      <c r="N119" s="692"/>
      <c r="O119" s="85"/>
      <c r="P119" s="80">
        <f>SUM(P121,P127,P130,P140)</f>
        <v>8094</v>
      </c>
      <c r="Q119" s="102"/>
      <c r="R119" s="273"/>
      <c r="S119" s="80">
        <f>SUM(S121,S127,S130,S140)</f>
        <v>43237.8</v>
      </c>
      <c r="T119" s="102"/>
      <c r="U119" s="314"/>
      <c r="V119" s="128">
        <f>V121+V127+V130+V140</f>
        <v>18796.655720604962</v>
      </c>
      <c r="W119" s="314"/>
      <c r="X119" s="311">
        <f>X121+X127+X130+X140</f>
        <v>17480.889820162618</v>
      </c>
    </row>
    <row r="120" spans="2:24" s="79" customFormat="1" ht="3.6" customHeight="1" outlineLevel="1" x14ac:dyDescent="0.25">
      <c r="B120" s="38"/>
      <c r="C120" s="95"/>
      <c r="D120" s="237"/>
      <c r="E120" s="77"/>
      <c r="F120" s="42"/>
      <c r="G120" s="78"/>
      <c r="H120" s="101"/>
      <c r="I120" s="65"/>
      <c r="J120" s="70"/>
      <c r="K120" s="101"/>
      <c r="L120" s="65"/>
      <c r="M120" s="70"/>
      <c r="N120" s="101"/>
      <c r="O120" s="65"/>
      <c r="P120" s="70"/>
      <c r="Q120" s="101"/>
      <c r="R120" s="269"/>
      <c r="S120" s="70"/>
      <c r="T120" s="101"/>
      <c r="U120" s="269"/>
      <c r="V120" s="696"/>
      <c r="W120" s="269"/>
      <c r="X120" s="308"/>
    </row>
    <row r="121" spans="2:24" s="83" customFormat="1" outlineLevel="1" x14ac:dyDescent="0.25">
      <c r="B121" s="76" t="s">
        <v>717</v>
      </c>
      <c r="C121" s="98"/>
      <c r="D121" s="241"/>
      <c r="E121" s="86"/>
      <c r="F121" s="87">
        <f>SUM(F122:F126)</f>
        <v>17164.224000000002</v>
      </c>
      <c r="G121" s="82"/>
      <c r="H121" s="103"/>
      <c r="I121" s="88"/>
      <c r="J121" s="89">
        <f>SUM(J122:J126)</f>
        <v>3081</v>
      </c>
      <c r="K121" s="103"/>
      <c r="L121" s="88"/>
      <c r="M121" s="89">
        <f>SUM(M122:M126)</f>
        <v>3081</v>
      </c>
      <c r="N121" s="691"/>
      <c r="O121" s="88"/>
      <c r="P121" s="89">
        <f>SUM(P122:P126)</f>
        <v>5160</v>
      </c>
      <c r="Q121" s="103"/>
      <c r="R121" s="276"/>
      <c r="S121" s="89">
        <f>SUM(S122:S126)</f>
        <v>26403.599999999999</v>
      </c>
      <c r="T121" s="103"/>
      <c r="U121" s="315"/>
      <c r="V121" s="129">
        <f>SUM(V122:V126)</f>
        <v>15733.872000000003</v>
      </c>
      <c r="W121" s="315"/>
      <c r="X121" s="312">
        <f>SUM(X122:X126)</f>
        <v>14632.500960000001</v>
      </c>
    </row>
    <row r="122" spans="2:24" s="79" customFormat="1" outlineLevel="1" x14ac:dyDescent="0.25">
      <c r="B122" s="231" t="s">
        <v>883</v>
      </c>
      <c r="C122" s="95" t="s">
        <v>21</v>
      </c>
      <c r="D122" s="237">
        <v>57.5</v>
      </c>
      <c r="E122" s="77">
        <v>99.792000000000016</v>
      </c>
      <c r="F122" s="45">
        <f t="shared" ref="F122" si="164">PRODUCT(D122,E122)</f>
        <v>5738.0400000000009</v>
      </c>
      <c r="G122" s="78"/>
      <c r="H122" s="101">
        <v>40</v>
      </c>
      <c r="I122" s="65">
        <v>30</v>
      </c>
      <c r="J122" s="66">
        <f t="shared" ref="J122" si="165">+H122*I122</f>
        <v>1200</v>
      </c>
      <c r="K122" s="101">
        <v>40</v>
      </c>
      <c r="L122" s="65">
        <v>30</v>
      </c>
      <c r="M122" s="66">
        <f t="shared" ref="M122:M123" si="166">+K122*L122</f>
        <v>1200</v>
      </c>
      <c r="N122" s="101">
        <v>57.5</v>
      </c>
      <c r="O122" s="65">
        <v>30</v>
      </c>
      <c r="P122" s="66">
        <f t="shared" ref="P122:P123" si="167">+N122*O122</f>
        <v>1725</v>
      </c>
      <c r="Q122" s="101">
        <f>32+76</f>
        <v>108</v>
      </c>
      <c r="R122" s="269">
        <v>36.32</v>
      </c>
      <c r="S122" s="66">
        <f t="shared" ref="S122:S126" si="168">PRODUCT(Q122,R122)</f>
        <v>3922.56</v>
      </c>
      <c r="T122" s="101">
        <v>57.5</v>
      </c>
      <c r="U122" s="607">
        <v>91.476000000000013</v>
      </c>
      <c r="V122" s="696">
        <f t="shared" ref="V122:V123" si="169">PRODUCT(T122,U122)</f>
        <v>5259.8700000000008</v>
      </c>
      <c r="W122" s="269">
        <f t="shared" ref="W122:W123" si="170">PRODUCT(U122,(1-$W$9))</f>
        <v>85.072680000000005</v>
      </c>
      <c r="X122" s="308">
        <f t="shared" ref="X122:X123" si="171">PRODUCT(T122,W122)</f>
        <v>4891.6791000000003</v>
      </c>
    </row>
    <row r="123" spans="2:24" s="79" customFormat="1" outlineLevel="1" x14ac:dyDescent="0.25">
      <c r="B123" s="231" t="s">
        <v>884</v>
      </c>
      <c r="C123" s="95" t="s">
        <v>21</v>
      </c>
      <c r="D123" s="237">
        <v>57.5</v>
      </c>
      <c r="E123" s="77">
        <v>99.792000000000016</v>
      </c>
      <c r="F123" s="45">
        <f t="shared" ref="F123" si="172">PRODUCT(D123,E123)</f>
        <v>5738.0400000000009</v>
      </c>
      <c r="G123" s="78"/>
      <c r="H123" s="101">
        <f>52.7+10</f>
        <v>62.7</v>
      </c>
      <c r="I123" s="65">
        <v>30</v>
      </c>
      <c r="J123" s="66">
        <f t="shared" ref="J123" si="173">+H123*I123</f>
        <v>1881</v>
      </c>
      <c r="K123" s="101">
        <f>52.7+10</f>
        <v>62.7</v>
      </c>
      <c r="L123" s="65">
        <v>30</v>
      </c>
      <c r="M123" s="66">
        <f t="shared" si="166"/>
        <v>1881</v>
      </c>
      <c r="N123" s="101">
        <v>57.5</v>
      </c>
      <c r="O123" s="65">
        <v>30</v>
      </c>
      <c r="P123" s="66">
        <f t="shared" si="167"/>
        <v>1725</v>
      </c>
      <c r="Q123" s="101">
        <f>4+76</f>
        <v>80</v>
      </c>
      <c r="R123" s="269">
        <v>58.6</v>
      </c>
      <c r="S123" s="66">
        <f t="shared" si="168"/>
        <v>4688</v>
      </c>
      <c r="T123" s="101">
        <v>57.5</v>
      </c>
      <c r="U123" s="607">
        <v>91.476000000000013</v>
      </c>
      <c r="V123" s="696">
        <f t="shared" si="169"/>
        <v>5259.8700000000008</v>
      </c>
      <c r="W123" s="269">
        <f t="shared" si="170"/>
        <v>85.072680000000005</v>
      </c>
      <c r="X123" s="308">
        <f t="shared" si="171"/>
        <v>4891.6791000000003</v>
      </c>
    </row>
    <row r="124" spans="2:24" s="79" customFormat="1" ht="36" outlineLevel="1" x14ac:dyDescent="0.25">
      <c r="B124" s="231" t="s">
        <v>888</v>
      </c>
      <c r="C124" s="95"/>
      <c r="D124" s="237"/>
      <c r="E124" s="77"/>
      <c r="F124" s="45"/>
      <c r="G124" s="78"/>
      <c r="H124" s="609"/>
      <c r="I124" s="610"/>
      <c r="J124" s="611"/>
      <c r="K124" s="609"/>
      <c r="L124" s="610"/>
      <c r="M124" s="611"/>
      <c r="N124" s="101"/>
      <c r="O124" s="65"/>
      <c r="P124" s="66"/>
      <c r="Q124" s="101">
        <v>76</v>
      </c>
      <c r="R124" s="269">
        <v>58.6</v>
      </c>
      <c r="S124" s="66">
        <f t="shared" si="168"/>
        <v>4453.6000000000004</v>
      </c>
      <c r="T124" s="101"/>
      <c r="U124" s="269"/>
      <c r="V124" s="696"/>
      <c r="W124" s="269"/>
      <c r="X124" s="308"/>
    </row>
    <row r="125" spans="2:24" s="79" customFormat="1" outlineLevel="1" x14ac:dyDescent="0.25">
      <c r="B125" s="231" t="s">
        <v>885</v>
      </c>
      <c r="C125" s="95" t="s">
        <v>21</v>
      </c>
      <c r="D125" s="237">
        <v>57</v>
      </c>
      <c r="E125" s="77">
        <v>99.792000000000016</v>
      </c>
      <c r="F125" s="45">
        <f t="shared" ref="F125" si="174">PRODUCT(D125,E125)</f>
        <v>5688.1440000000011</v>
      </c>
      <c r="G125" s="78"/>
      <c r="H125" s="609"/>
      <c r="I125" s="610"/>
      <c r="J125" s="611"/>
      <c r="K125" s="609"/>
      <c r="L125" s="610"/>
      <c r="M125" s="611"/>
      <c r="N125" s="101">
        <v>57</v>
      </c>
      <c r="O125" s="65">
        <v>30</v>
      </c>
      <c r="P125" s="66">
        <f t="shared" ref="P125" si="175">+N125*O125</f>
        <v>1710</v>
      </c>
      <c r="Q125" s="101">
        <f>50+76</f>
        <v>126</v>
      </c>
      <c r="R125" s="269">
        <v>70.680000000000007</v>
      </c>
      <c r="S125" s="66">
        <f t="shared" si="168"/>
        <v>8905.68</v>
      </c>
      <c r="T125" s="101">
        <v>57</v>
      </c>
      <c r="U125" s="607">
        <v>91.476000000000013</v>
      </c>
      <c r="V125" s="696">
        <f>PRODUCT(T125,U125)</f>
        <v>5214.1320000000005</v>
      </c>
      <c r="W125" s="269">
        <f>PRODUCT(U125,(1-$W$9))</f>
        <v>85.072680000000005</v>
      </c>
      <c r="X125" s="308">
        <f>PRODUCT(T125,W125)</f>
        <v>4849.1427600000006</v>
      </c>
    </row>
    <row r="126" spans="2:24" s="79" customFormat="1" ht="36" outlineLevel="1" x14ac:dyDescent="0.25">
      <c r="B126" s="231" t="s">
        <v>889</v>
      </c>
      <c r="C126" s="95" t="s">
        <v>21</v>
      </c>
      <c r="D126" s="237"/>
      <c r="E126" s="77"/>
      <c r="F126" s="45"/>
      <c r="G126" s="78"/>
      <c r="H126" s="609"/>
      <c r="I126" s="610"/>
      <c r="J126" s="611"/>
      <c r="K126" s="609"/>
      <c r="L126" s="610"/>
      <c r="M126" s="611"/>
      <c r="N126" s="101"/>
      <c r="O126" s="65"/>
      <c r="P126" s="66"/>
      <c r="Q126" s="101">
        <v>72</v>
      </c>
      <c r="R126" s="269">
        <v>61.58</v>
      </c>
      <c r="S126" s="66">
        <f t="shared" si="168"/>
        <v>4433.76</v>
      </c>
      <c r="T126" s="101"/>
      <c r="U126" s="269"/>
      <c r="V126" s="696"/>
      <c r="W126" s="269"/>
      <c r="X126" s="308"/>
    </row>
    <row r="127" spans="2:24" s="83" customFormat="1" outlineLevel="1" x14ac:dyDescent="0.25">
      <c r="B127" s="76" t="s">
        <v>718</v>
      </c>
      <c r="C127" s="90"/>
      <c r="D127" s="241"/>
      <c r="E127" s="86"/>
      <c r="F127" s="87">
        <f>SUM(F128:F129)</f>
        <v>1008.2556000000001</v>
      </c>
      <c r="G127" s="82"/>
      <c r="H127" s="103"/>
      <c r="I127" s="88"/>
      <c r="J127" s="89">
        <f>SUM(J128:J129)</f>
        <v>1071</v>
      </c>
      <c r="K127" s="103"/>
      <c r="L127" s="88"/>
      <c r="M127" s="89">
        <f>SUM(M128:M129)</f>
        <v>1071</v>
      </c>
      <c r="N127" s="691"/>
      <c r="O127" s="88"/>
      <c r="P127" s="89">
        <f>SUM(P128:P129)</f>
        <v>805</v>
      </c>
      <c r="Q127" s="103"/>
      <c r="R127" s="276"/>
      <c r="S127" s="89">
        <f>SUM(S128:S129)</f>
        <v>1300</v>
      </c>
      <c r="T127" s="103"/>
      <c r="U127" s="315"/>
      <c r="V127" s="129">
        <f>SUM(V128:V129)</f>
        <v>924.2343000000003</v>
      </c>
      <c r="W127" s="315"/>
      <c r="X127" s="312">
        <f>SUM(X128:X129)</f>
        <v>859.53789900000027</v>
      </c>
    </row>
    <row r="128" spans="2:24" s="79" customFormat="1" outlineLevel="1" x14ac:dyDescent="0.25">
      <c r="B128" s="231" t="s">
        <v>593</v>
      </c>
      <c r="C128" s="12" t="s">
        <v>23</v>
      </c>
      <c r="D128" s="237"/>
      <c r="E128" s="77"/>
      <c r="F128" s="45"/>
      <c r="G128" s="78"/>
      <c r="H128" s="101"/>
      <c r="I128" s="65"/>
      <c r="J128" s="66"/>
      <c r="K128" s="101"/>
      <c r="L128" s="65"/>
      <c r="M128" s="66"/>
      <c r="N128" s="101"/>
      <c r="O128" s="65"/>
      <c r="P128" s="66"/>
      <c r="Q128" s="101">
        <v>1</v>
      </c>
      <c r="R128" s="269">
        <v>1300</v>
      </c>
      <c r="S128" s="66">
        <f t="shared" ref="S128" si="176">PRODUCT(Q128,R128)</f>
        <v>1300</v>
      </c>
      <c r="T128" s="101"/>
      <c r="U128" s="269"/>
      <c r="V128" s="696"/>
      <c r="W128" s="269"/>
      <c r="X128" s="308"/>
    </row>
    <row r="129" spans="2:24" s="79" customFormat="1" outlineLevel="1" x14ac:dyDescent="0.25">
      <c r="B129" s="231" t="s">
        <v>593</v>
      </c>
      <c r="C129" s="12" t="s">
        <v>22</v>
      </c>
      <c r="D129" s="237">
        <v>115</v>
      </c>
      <c r="E129" s="77">
        <v>8.7674400000000006</v>
      </c>
      <c r="F129" s="45">
        <f t="shared" ref="F129" si="177">PRODUCT(D129,E129)</f>
        <v>1008.2556000000001</v>
      </c>
      <c r="G129" s="78"/>
      <c r="H129" s="101">
        <v>153</v>
      </c>
      <c r="I129" s="65">
        <v>7</v>
      </c>
      <c r="J129" s="66">
        <f t="shared" ref="J129:J242" si="178">+H129*I129</f>
        <v>1071</v>
      </c>
      <c r="K129" s="101">
        <v>153</v>
      </c>
      <c r="L129" s="65">
        <v>7</v>
      </c>
      <c r="M129" s="66">
        <f t="shared" ref="M129" si="179">+K129*L129</f>
        <v>1071</v>
      </c>
      <c r="N129" s="101">
        <v>115</v>
      </c>
      <c r="O129" s="65">
        <v>7</v>
      </c>
      <c r="P129" s="66">
        <f t="shared" ref="P129" si="180">+N129*O129</f>
        <v>805</v>
      </c>
      <c r="Q129" s="101"/>
      <c r="R129" s="269"/>
      <c r="S129" s="66"/>
      <c r="T129" s="101">
        <v>115</v>
      </c>
      <c r="U129" s="269">
        <v>8.0368200000000023</v>
      </c>
      <c r="V129" s="696">
        <f>PRODUCT(T129,U129)</f>
        <v>924.2343000000003</v>
      </c>
      <c r="W129" s="269">
        <f>PRODUCT(U129,(1-$W$9))</f>
        <v>7.474242600000002</v>
      </c>
      <c r="X129" s="308">
        <f>PRODUCT(T129,W129)</f>
        <v>859.53789900000027</v>
      </c>
    </row>
    <row r="130" spans="2:24" s="83" customFormat="1" outlineLevel="1" x14ac:dyDescent="0.25">
      <c r="B130" s="76" t="s">
        <v>719</v>
      </c>
      <c r="C130" s="90"/>
      <c r="D130" s="241"/>
      <c r="E130" s="86"/>
      <c r="F130" s="87">
        <f>SUM(F137:F139)</f>
        <v>1125.39609306432</v>
      </c>
      <c r="G130" s="82"/>
      <c r="H130" s="103"/>
      <c r="I130" s="88"/>
      <c r="J130" s="89">
        <f>SUM(J131:J139)</f>
        <v>3025</v>
      </c>
      <c r="K130" s="103"/>
      <c r="L130" s="88"/>
      <c r="M130" s="89">
        <f>SUM(M131:M139)</f>
        <v>2900</v>
      </c>
      <c r="N130" s="691"/>
      <c r="O130" s="88"/>
      <c r="P130" s="89">
        <f>SUM(P131:P139)</f>
        <v>925</v>
      </c>
      <c r="Q130" s="103"/>
      <c r="R130" s="276"/>
      <c r="S130" s="89">
        <f>SUM(S131:S139)</f>
        <v>8835.2000000000007</v>
      </c>
      <c r="T130" s="103"/>
      <c r="U130" s="315"/>
      <c r="V130" s="129">
        <f>SUM(V137:V139)</f>
        <v>1031.6130853089601</v>
      </c>
      <c r="W130" s="315"/>
      <c r="X130" s="312">
        <f>SUM(X137:X139)</f>
        <v>959.40016933733273</v>
      </c>
    </row>
    <row r="131" spans="2:24" s="79" customFormat="1" outlineLevel="1" x14ac:dyDescent="0.25">
      <c r="B131" s="231" t="s">
        <v>519</v>
      </c>
      <c r="C131" s="12"/>
      <c r="D131" s="237"/>
      <c r="E131" s="77"/>
      <c r="F131" s="45"/>
      <c r="G131" s="78"/>
      <c r="H131" s="101">
        <v>20</v>
      </c>
      <c r="I131" s="65">
        <v>25</v>
      </c>
      <c r="J131" s="66">
        <f t="shared" ref="J131" si="181">+H131*I131</f>
        <v>500</v>
      </c>
      <c r="K131" s="101">
        <v>15</v>
      </c>
      <c r="L131" s="65">
        <v>25</v>
      </c>
      <c r="M131" s="66">
        <f t="shared" ref="M131" si="182">+K131*L131</f>
        <v>375</v>
      </c>
      <c r="N131" s="101"/>
      <c r="O131" s="65"/>
      <c r="P131" s="66"/>
      <c r="Q131" s="101">
        <v>4</v>
      </c>
      <c r="R131" s="269">
        <v>15</v>
      </c>
      <c r="S131" s="66">
        <f t="shared" ref="S131:S137" si="183">PRODUCT(Q131,R131)</f>
        <v>60</v>
      </c>
      <c r="T131" s="101"/>
      <c r="U131" s="269"/>
      <c r="V131" s="696"/>
      <c r="W131" s="269"/>
      <c r="X131" s="308"/>
    </row>
    <row r="132" spans="2:24" s="79" customFormat="1" outlineLevel="1" x14ac:dyDescent="0.25">
      <c r="B132" s="231" t="s">
        <v>890</v>
      </c>
      <c r="C132" s="12"/>
      <c r="D132" s="237"/>
      <c r="E132" s="77"/>
      <c r="F132" s="45"/>
      <c r="G132" s="78"/>
      <c r="H132" s="101"/>
      <c r="I132" s="65"/>
      <c r="J132" s="66"/>
      <c r="K132" s="101"/>
      <c r="L132" s="65"/>
      <c r="M132" s="66"/>
      <c r="N132" s="101"/>
      <c r="O132" s="65"/>
      <c r="P132" s="66"/>
      <c r="Q132" s="101">
        <v>175</v>
      </c>
      <c r="R132" s="269">
        <v>15</v>
      </c>
      <c r="S132" s="66">
        <f t="shared" si="183"/>
        <v>2625</v>
      </c>
      <c r="T132" s="101"/>
      <c r="U132" s="269"/>
      <c r="V132" s="696"/>
      <c r="W132" s="269"/>
      <c r="X132" s="308"/>
    </row>
    <row r="133" spans="2:24" s="79" customFormat="1" outlineLevel="1" x14ac:dyDescent="0.25">
      <c r="B133" s="231" t="s">
        <v>891</v>
      </c>
      <c r="C133" s="12"/>
      <c r="D133" s="237"/>
      <c r="E133" s="77"/>
      <c r="F133" s="45"/>
      <c r="G133" s="78"/>
      <c r="H133" s="101">
        <v>10</v>
      </c>
      <c r="I133" s="65">
        <v>25</v>
      </c>
      <c r="J133" s="66">
        <f t="shared" ref="J133:J136" si="184">+H133*I133</f>
        <v>250</v>
      </c>
      <c r="K133" s="597">
        <v>10</v>
      </c>
      <c r="L133" s="65">
        <v>25</v>
      </c>
      <c r="M133" s="66">
        <f t="shared" ref="M133:M136" si="185">+K133*L133</f>
        <v>250</v>
      </c>
      <c r="N133" s="101"/>
      <c r="O133" s="65"/>
      <c r="P133" s="66"/>
      <c r="Q133" s="101">
        <v>177</v>
      </c>
      <c r="R133" s="269">
        <v>25</v>
      </c>
      <c r="S133" s="66">
        <f t="shared" si="183"/>
        <v>4425</v>
      </c>
      <c r="T133" s="101"/>
      <c r="U133" s="269"/>
      <c r="V133" s="696"/>
      <c r="W133" s="269"/>
      <c r="X133" s="308"/>
    </row>
    <row r="134" spans="2:24" s="79" customFormat="1" outlineLevel="1" x14ac:dyDescent="0.25">
      <c r="B134" s="231" t="s">
        <v>892</v>
      </c>
      <c r="C134" s="12"/>
      <c r="D134" s="237"/>
      <c r="E134" s="77"/>
      <c r="F134" s="45"/>
      <c r="G134" s="78"/>
      <c r="H134" s="101">
        <v>10</v>
      </c>
      <c r="I134" s="65">
        <v>25</v>
      </c>
      <c r="J134" s="66">
        <f t="shared" si="184"/>
        <v>250</v>
      </c>
      <c r="K134" s="597">
        <v>10</v>
      </c>
      <c r="L134" s="65">
        <v>25</v>
      </c>
      <c r="M134" s="66">
        <f t="shared" si="185"/>
        <v>250</v>
      </c>
      <c r="N134" s="101"/>
      <c r="O134" s="65"/>
      <c r="P134" s="66"/>
      <c r="Q134" s="101">
        <v>1</v>
      </c>
      <c r="R134" s="269">
        <v>33</v>
      </c>
      <c r="S134" s="66">
        <f t="shared" si="183"/>
        <v>33</v>
      </c>
      <c r="T134" s="101"/>
      <c r="U134" s="269"/>
      <c r="V134" s="696"/>
      <c r="W134" s="269"/>
      <c r="X134" s="308"/>
    </row>
    <row r="135" spans="2:24" s="79" customFormat="1" outlineLevel="1" x14ac:dyDescent="0.25">
      <c r="B135" s="231" t="s">
        <v>886</v>
      </c>
      <c r="C135" s="12"/>
      <c r="D135" s="237"/>
      <c r="E135" s="77"/>
      <c r="F135" s="45"/>
      <c r="G135" s="78"/>
      <c r="H135" s="101">
        <v>10</v>
      </c>
      <c r="I135" s="65">
        <v>25</v>
      </c>
      <c r="J135" s="66">
        <f t="shared" si="184"/>
        <v>250</v>
      </c>
      <c r="K135" s="101">
        <v>10</v>
      </c>
      <c r="L135" s="65">
        <v>25</v>
      </c>
      <c r="M135" s="66">
        <f t="shared" si="185"/>
        <v>250</v>
      </c>
      <c r="N135" s="101"/>
      <c r="O135" s="65"/>
      <c r="P135" s="66"/>
      <c r="Q135" s="101">
        <v>5</v>
      </c>
      <c r="R135" s="269">
        <v>33</v>
      </c>
      <c r="S135" s="66">
        <f t="shared" si="183"/>
        <v>165</v>
      </c>
      <c r="T135" s="101"/>
      <c r="U135" s="269"/>
      <c r="V135" s="696"/>
      <c r="W135" s="269"/>
      <c r="X135" s="308"/>
    </row>
    <row r="136" spans="2:24" s="79" customFormat="1" outlineLevel="1" x14ac:dyDescent="0.25">
      <c r="B136" s="231" t="s">
        <v>601</v>
      </c>
      <c r="C136" s="12"/>
      <c r="D136" s="237"/>
      <c r="E136" s="77"/>
      <c r="F136" s="45"/>
      <c r="G136" s="78"/>
      <c r="H136" s="101">
        <v>11</v>
      </c>
      <c r="I136" s="65">
        <v>25</v>
      </c>
      <c r="J136" s="66">
        <f t="shared" si="184"/>
        <v>275</v>
      </c>
      <c r="K136" s="101">
        <v>11</v>
      </c>
      <c r="L136" s="65">
        <v>25</v>
      </c>
      <c r="M136" s="66">
        <f t="shared" si="185"/>
        <v>275</v>
      </c>
      <c r="N136" s="101"/>
      <c r="O136" s="65"/>
      <c r="P136" s="66"/>
      <c r="Q136" s="101"/>
      <c r="R136" s="269"/>
      <c r="S136" s="66"/>
      <c r="T136" s="101"/>
      <c r="U136" s="269"/>
      <c r="V136" s="696"/>
      <c r="W136" s="269"/>
      <c r="X136" s="308"/>
    </row>
    <row r="137" spans="2:24" s="79" customFormat="1" outlineLevel="1" x14ac:dyDescent="0.25">
      <c r="B137" s="231" t="s">
        <v>594</v>
      </c>
      <c r="C137" s="12"/>
      <c r="D137" s="237"/>
      <c r="E137" s="77"/>
      <c r="F137" s="45"/>
      <c r="G137" s="78"/>
      <c r="H137" s="101"/>
      <c r="I137" s="65"/>
      <c r="J137" s="66"/>
      <c r="K137" s="101"/>
      <c r="L137" s="65"/>
      <c r="M137" s="66"/>
      <c r="N137" s="101"/>
      <c r="O137" s="65"/>
      <c r="P137" s="66"/>
      <c r="Q137" s="101">
        <v>1</v>
      </c>
      <c r="R137" s="269">
        <v>36.799999999999997</v>
      </c>
      <c r="S137" s="66">
        <f t="shared" si="183"/>
        <v>36.799999999999997</v>
      </c>
      <c r="T137" s="101"/>
      <c r="U137" s="269"/>
      <c r="V137" s="696"/>
      <c r="W137" s="269"/>
      <c r="X137" s="308"/>
    </row>
    <row r="138" spans="2:24" s="79" customFormat="1" outlineLevel="1" x14ac:dyDescent="0.25">
      <c r="B138" s="231" t="s">
        <v>803</v>
      </c>
      <c r="C138" s="95"/>
      <c r="D138" s="237"/>
      <c r="E138" s="77"/>
      <c r="F138" s="45"/>
      <c r="G138" s="78"/>
      <c r="H138" s="101">
        <v>60</v>
      </c>
      <c r="I138" s="65">
        <v>25</v>
      </c>
      <c r="J138" s="66">
        <f t="shared" ref="J138" si="186">+H138*I138</f>
        <v>1500</v>
      </c>
      <c r="K138" s="101">
        <v>60</v>
      </c>
      <c r="L138" s="65">
        <v>25</v>
      </c>
      <c r="M138" s="66">
        <f t="shared" ref="M138" si="187">+K138*L138</f>
        <v>1500</v>
      </c>
      <c r="N138" s="101"/>
      <c r="O138" s="65"/>
      <c r="P138" s="66"/>
      <c r="Q138" s="101"/>
      <c r="R138" s="269"/>
      <c r="S138" s="66"/>
      <c r="T138" s="101"/>
      <c r="U138" s="269"/>
      <c r="V138" s="696"/>
      <c r="W138" s="269"/>
      <c r="X138" s="308"/>
    </row>
    <row r="139" spans="2:24" s="79" customFormat="1" outlineLevel="1" x14ac:dyDescent="0.25">
      <c r="B139" s="231" t="s">
        <v>595</v>
      </c>
      <c r="C139" s="12" t="s">
        <v>22</v>
      </c>
      <c r="D139" s="237">
        <v>37</v>
      </c>
      <c r="E139" s="77">
        <v>30.416110623359998</v>
      </c>
      <c r="F139" s="45">
        <f t="shared" ref="F139" si="188">PRODUCT(D139,E139)</f>
        <v>1125.39609306432</v>
      </c>
      <c r="G139" s="78"/>
      <c r="H139" s="101"/>
      <c r="I139" s="65"/>
      <c r="J139" s="66"/>
      <c r="K139" s="101"/>
      <c r="L139" s="65"/>
      <c r="M139" s="66"/>
      <c r="N139" s="101">
        <v>37</v>
      </c>
      <c r="O139" s="65">
        <v>25</v>
      </c>
      <c r="P139" s="66">
        <f t="shared" ref="P139" si="189">+N139*O139</f>
        <v>925</v>
      </c>
      <c r="Q139" s="101">
        <v>36</v>
      </c>
      <c r="R139" s="269">
        <v>41.4</v>
      </c>
      <c r="S139" s="66">
        <f t="shared" ref="S139" si="190">PRODUCT(Q139,R139)</f>
        <v>1490.3999999999999</v>
      </c>
      <c r="T139" s="101">
        <v>37</v>
      </c>
      <c r="U139" s="269">
        <v>27.881434738080003</v>
      </c>
      <c r="V139" s="696">
        <f>PRODUCT(T139,U139)</f>
        <v>1031.6130853089601</v>
      </c>
      <c r="W139" s="269">
        <f>PRODUCT(U139,(1-$W$9))</f>
        <v>25.929734306414399</v>
      </c>
      <c r="X139" s="308">
        <f>PRODUCT(T139,W139)</f>
        <v>959.40016933733273</v>
      </c>
    </row>
    <row r="140" spans="2:24" s="83" customFormat="1" outlineLevel="1" x14ac:dyDescent="0.25">
      <c r="B140" s="76" t="s">
        <v>720</v>
      </c>
      <c r="C140" s="90"/>
      <c r="D140" s="241"/>
      <c r="E140" s="86"/>
      <c r="F140" s="87">
        <f>SUM(F141:F144)</f>
        <v>1207.5669112320004</v>
      </c>
      <c r="G140" s="82"/>
      <c r="H140" s="103"/>
      <c r="I140" s="88"/>
      <c r="J140" s="89">
        <f>SUM(J141:J144)</f>
        <v>2310</v>
      </c>
      <c r="K140" s="103"/>
      <c r="L140" s="88"/>
      <c r="M140" s="89">
        <f>SUM(M141:M144)</f>
        <v>2310</v>
      </c>
      <c r="N140" s="691"/>
      <c r="O140" s="88"/>
      <c r="P140" s="89">
        <f>SUM(P141:P144)</f>
        <v>1204</v>
      </c>
      <c r="Q140" s="103"/>
      <c r="R140" s="276"/>
      <c r="S140" s="89">
        <f>SUM(S141:S144)</f>
        <v>6699</v>
      </c>
      <c r="T140" s="103"/>
      <c r="U140" s="315"/>
      <c r="V140" s="129">
        <f>SUM(V141:V144)</f>
        <v>1106.9363352960004</v>
      </c>
      <c r="W140" s="315"/>
      <c r="X140" s="312">
        <f>SUM(X141:X144)</f>
        <v>1029.4507918252805</v>
      </c>
    </row>
    <row r="141" spans="2:24" s="79" customFormat="1" outlineLevel="1" x14ac:dyDescent="0.25">
      <c r="B141" s="231" t="s">
        <v>596</v>
      </c>
      <c r="C141" s="12" t="s">
        <v>22</v>
      </c>
      <c r="D141" s="237">
        <v>172</v>
      </c>
      <c r="E141" s="77">
        <v>7.020737856000002</v>
      </c>
      <c r="F141" s="45">
        <f t="shared" ref="F141" si="191">PRODUCT(D141,E141)</f>
        <v>1207.5669112320004</v>
      </c>
      <c r="G141" s="78"/>
      <c r="H141" s="101">
        <v>210</v>
      </c>
      <c r="I141" s="65">
        <v>7</v>
      </c>
      <c r="J141" s="66">
        <f t="shared" si="178"/>
        <v>1470</v>
      </c>
      <c r="K141" s="101">
        <v>210</v>
      </c>
      <c r="L141" s="65">
        <v>7</v>
      </c>
      <c r="M141" s="66">
        <f t="shared" ref="M141" si="192">+K141*L141</f>
        <v>1470</v>
      </c>
      <c r="N141" s="101">
        <v>172</v>
      </c>
      <c r="O141" s="65">
        <v>7</v>
      </c>
      <c r="P141" s="66">
        <f t="shared" ref="P141" si="193">+N141*O141</f>
        <v>1204</v>
      </c>
      <c r="Q141" s="101">
        <v>314</v>
      </c>
      <c r="R141" s="269">
        <v>14.5</v>
      </c>
      <c r="S141" s="66">
        <f t="shared" ref="S141:S142" si="194">PRODUCT(Q141,R141)</f>
        <v>4553</v>
      </c>
      <c r="T141" s="101">
        <v>172</v>
      </c>
      <c r="U141" s="269">
        <v>6.4356763680000029</v>
      </c>
      <c r="V141" s="696">
        <f>PRODUCT(T141,U141)</f>
        <v>1106.9363352960004</v>
      </c>
      <c r="W141" s="269">
        <f>PRODUCT(U141,(1-$W$9))</f>
        <v>5.9851790222400023</v>
      </c>
      <c r="X141" s="308">
        <f>PRODUCT(T141,W141)</f>
        <v>1029.4507918252805</v>
      </c>
    </row>
    <row r="142" spans="2:24" s="79" customFormat="1" ht="36" outlineLevel="1" x14ac:dyDescent="0.25">
      <c r="B142" s="231" t="s">
        <v>896</v>
      </c>
      <c r="C142" s="12"/>
      <c r="D142" s="237"/>
      <c r="E142" s="77"/>
      <c r="F142" s="45"/>
      <c r="G142" s="78"/>
      <c r="H142" s="101"/>
      <c r="I142" s="65"/>
      <c r="J142" s="66"/>
      <c r="K142" s="101"/>
      <c r="L142" s="65"/>
      <c r="M142" s="66"/>
      <c r="N142" s="101"/>
      <c r="O142" s="65"/>
      <c r="P142" s="66"/>
      <c r="Q142" s="101">
        <v>148</v>
      </c>
      <c r="R142" s="269">
        <v>14.5</v>
      </c>
      <c r="S142" s="66">
        <f t="shared" si="194"/>
        <v>2146</v>
      </c>
      <c r="T142" s="101"/>
      <c r="U142" s="269"/>
      <c r="V142" s="696"/>
      <c r="W142" s="269"/>
      <c r="X142" s="308"/>
    </row>
    <row r="143" spans="2:24" s="79" customFormat="1" outlineLevel="1" x14ac:dyDescent="0.25">
      <c r="B143" s="231" t="s">
        <v>802</v>
      </c>
      <c r="C143" s="12"/>
      <c r="D143" s="237"/>
      <c r="E143" s="77"/>
      <c r="F143" s="45"/>
      <c r="G143" s="78"/>
      <c r="H143" s="101">
        <v>120</v>
      </c>
      <c r="I143" s="65">
        <v>7</v>
      </c>
      <c r="J143" s="66">
        <f t="shared" si="178"/>
        <v>840</v>
      </c>
      <c r="K143" s="101">
        <v>120</v>
      </c>
      <c r="L143" s="65">
        <v>7</v>
      </c>
      <c r="M143" s="66">
        <f t="shared" ref="M143" si="195">+K143*L143</f>
        <v>840</v>
      </c>
      <c r="N143" s="101"/>
      <c r="O143" s="65"/>
      <c r="P143" s="66"/>
      <c r="Q143" s="101"/>
      <c r="R143" s="269"/>
      <c r="S143" s="66"/>
      <c r="T143" s="101"/>
      <c r="U143" s="269"/>
      <c r="V143" s="696"/>
      <c r="W143" s="269"/>
      <c r="X143" s="308"/>
    </row>
    <row r="144" spans="2:24" s="14" customFormat="1" ht="9.6" customHeight="1" outlineLevel="1" x14ac:dyDescent="0.25">
      <c r="B144" s="36"/>
      <c r="C144" s="95"/>
      <c r="D144" s="237"/>
      <c r="E144" s="41"/>
      <c r="F144" s="42"/>
      <c r="G144" s="13"/>
      <c r="H144" s="101"/>
      <c r="I144" s="65"/>
      <c r="J144" s="47"/>
      <c r="K144" s="101"/>
      <c r="L144" s="65"/>
      <c r="M144" s="47"/>
      <c r="N144" s="101"/>
      <c r="O144" s="65"/>
      <c r="P144" s="47"/>
      <c r="Q144" s="101"/>
      <c r="R144" s="269"/>
      <c r="S144" s="47"/>
      <c r="T144" s="101"/>
      <c r="U144" s="269"/>
      <c r="V144" s="696"/>
      <c r="W144" s="269"/>
      <c r="X144" s="308"/>
    </row>
    <row r="145" spans="2:24" s="83" customFormat="1" outlineLevel="1" x14ac:dyDescent="0.25">
      <c r="B145" s="74" t="s">
        <v>721</v>
      </c>
      <c r="C145" s="97"/>
      <c r="D145" s="240"/>
      <c r="E145" s="84"/>
      <c r="F145" s="75">
        <f>F147+F150+F153+F156+F159</f>
        <v>17844.372168019203</v>
      </c>
      <c r="G145" s="82"/>
      <c r="H145" s="102"/>
      <c r="I145" s="85"/>
      <c r="J145" s="80">
        <f>SUM(J147,J150,J153,J156,J159)</f>
        <v>11040</v>
      </c>
      <c r="K145" s="102"/>
      <c r="L145" s="85"/>
      <c r="M145" s="80">
        <f>SUM(M147,M150,M153,M156,M159)</f>
        <v>9720</v>
      </c>
      <c r="N145" s="692"/>
      <c r="O145" s="85"/>
      <c r="P145" s="80">
        <f>SUM(P147,P150,P153,P156,P159)</f>
        <v>9838</v>
      </c>
      <c r="Q145" s="102"/>
      <c r="R145" s="273"/>
      <c r="S145" s="80">
        <f>SUM(S147,S150,S153,S156,S159)</f>
        <v>0</v>
      </c>
      <c r="T145" s="102"/>
      <c r="U145" s="314"/>
      <c r="V145" s="128">
        <f>V147+V150+V153+V156+V159</f>
        <v>16357.341154017602</v>
      </c>
      <c r="W145" s="314"/>
      <c r="X145" s="311">
        <f>X147+X150+X153+X156+X159</f>
        <v>15212.327273236368</v>
      </c>
    </row>
    <row r="146" spans="2:24" s="79" customFormat="1" ht="3.6" customHeight="1" outlineLevel="1" x14ac:dyDescent="0.25">
      <c r="B146" s="38"/>
      <c r="C146" s="95"/>
      <c r="D146" s="237"/>
      <c r="E146" s="77"/>
      <c r="F146" s="42"/>
      <c r="G146" s="78"/>
      <c r="H146" s="101"/>
      <c r="I146" s="65"/>
      <c r="J146" s="70"/>
      <c r="K146" s="101"/>
      <c r="L146" s="65"/>
      <c r="M146" s="70"/>
      <c r="N146" s="101"/>
      <c r="O146" s="65"/>
      <c r="P146" s="70"/>
      <c r="Q146" s="101"/>
      <c r="R146" s="269"/>
      <c r="S146" s="70"/>
      <c r="T146" s="101"/>
      <c r="U146" s="269"/>
      <c r="V146" s="696"/>
      <c r="W146" s="269"/>
      <c r="X146" s="308"/>
    </row>
    <row r="147" spans="2:24" s="83" customFormat="1" outlineLevel="1" x14ac:dyDescent="0.25">
      <c r="B147" s="76" t="s">
        <v>722</v>
      </c>
      <c r="C147" s="98"/>
      <c r="D147" s="241"/>
      <c r="E147" s="86"/>
      <c r="F147" s="87">
        <f>SUM(F148:F149)</f>
        <v>10777.536000000002</v>
      </c>
      <c r="G147" s="82"/>
      <c r="H147" s="103"/>
      <c r="I147" s="88"/>
      <c r="J147" s="89">
        <f>SUM(J148:J149)</f>
        <v>0</v>
      </c>
      <c r="K147" s="103"/>
      <c r="L147" s="88"/>
      <c r="M147" s="89">
        <f>SUM(M148:M149)</f>
        <v>0</v>
      </c>
      <c r="N147" s="691"/>
      <c r="O147" s="88"/>
      <c r="P147" s="89">
        <f>SUM(P148:P149)</f>
        <v>3240</v>
      </c>
      <c r="Q147" s="103"/>
      <c r="R147" s="276"/>
      <c r="S147" s="89">
        <f>SUM(S148:S149)</f>
        <v>0</v>
      </c>
      <c r="T147" s="103"/>
      <c r="U147" s="315"/>
      <c r="V147" s="129">
        <f>SUM(V148:V149)</f>
        <v>9879.4080000000013</v>
      </c>
      <c r="W147" s="315"/>
      <c r="X147" s="312">
        <f>SUM(X148:X149)</f>
        <v>9187.84944</v>
      </c>
    </row>
    <row r="148" spans="2:24" s="79" customFormat="1" outlineLevel="1" x14ac:dyDescent="0.25">
      <c r="B148" s="231" t="s">
        <v>592</v>
      </c>
      <c r="C148" s="95" t="s">
        <v>21</v>
      </c>
      <c r="D148" s="237">
        <v>54</v>
      </c>
      <c r="E148" s="77">
        <v>99.792000000000016</v>
      </c>
      <c r="F148" s="45">
        <f t="shared" ref="F148" si="196">PRODUCT(D148,E148)</f>
        <v>5388.7680000000009</v>
      </c>
      <c r="G148" s="78"/>
      <c r="H148" s="101"/>
      <c r="I148" s="65"/>
      <c r="J148" s="66"/>
      <c r="K148" s="101"/>
      <c r="L148" s="65"/>
      <c r="M148" s="66"/>
      <c r="N148" s="101">
        <v>54</v>
      </c>
      <c r="O148" s="65">
        <v>30</v>
      </c>
      <c r="P148" s="66">
        <f t="shared" ref="P148:P149" si="197">+N148*O148</f>
        <v>1620</v>
      </c>
      <c r="Q148" s="101"/>
      <c r="R148" s="269"/>
      <c r="S148" s="66"/>
      <c r="T148" s="101">
        <v>54</v>
      </c>
      <c r="U148" s="607">
        <v>91.476000000000013</v>
      </c>
      <c r="V148" s="696">
        <f t="shared" ref="V148:V149" si="198">PRODUCT(T148,U148)</f>
        <v>4939.7040000000006</v>
      </c>
      <c r="W148" s="269">
        <f t="shared" ref="W148:W149" si="199">PRODUCT(U148,(1-$W$9))</f>
        <v>85.072680000000005</v>
      </c>
      <c r="X148" s="308">
        <f t="shared" ref="X148:X149" si="200">PRODUCT(T148,W148)</f>
        <v>4593.92472</v>
      </c>
    </row>
    <row r="149" spans="2:24" s="79" customFormat="1" outlineLevel="1" x14ac:dyDescent="0.25">
      <c r="B149" s="231" t="s">
        <v>597</v>
      </c>
      <c r="C149" s="95" t="s">
        <v>21</v>
      </c>
      <c r="D149" s="237">
        <v>54</v>
      </c>
      <c r="E149" s="77">
        <v>99.792000000000016</v>
      </c>
      <c r="F149" s="45">
        <f t="shared" ref="F149" si="201">PRODUCT(D149,E149)</f>
        <v>5388.7680000000009</v>
      </c>
      <c r="G149" s="78"/>
      <c r="H149" s="101"/>
      <c r="I149" s="65"/>
      <c r="J149" s="66"/>
      <c r="K149" s="101"/>
      <c r="L149" s="65"/>
      <c r="M149" s="66"/>
      <c r="N149" s="101">
        <v>54</v>
      </c>
      <c r="O149" s="65">
        <v>30</v>
      </c>
      <c r="P149" s="66">
        <f t="shared" si="197"/>
        <v>1620</v>
      </c>
      <c r="Q149" s="101"/>
      <c r="R149" s="269"/>
      <c r="S149" s="66"/>
      <c r="T149" s="101">
        <v>54</v>
      </c>
      <c r="U149" s="607">
        <v>91.476000000000013</v>
      </c>
      <c r="V149" s="696">
        <f t="shared" si="198"/>
        <v>4939.7040000000006</v>
      </c>
      <c r="W149" s="269">
        <f t="shared" si="199"/>
        <v>85.072680000000005</v>
      </c>
      <c r="X149" s="308">
        <f t="shared" si="200"/>
        <v>4593.92472</v>
      </c>
    </row>
    <row r="150" spans="2:24" s="83" customFormat="1" outlineLevel="1" x14ac:dyDescent="0.25">
      <c r="B150" s="76" t="s">
        <v>723</v>
      </c>
      <c r="C150" s="98"/>
      <c r="D150" s="241"/>
      <c r="E150" s="86"/>
      <c r="F150" s="87">
        <f>SUM(F151:F152)</f>
        <v>788.29977600000007</v>
      </c>
      <c r="G150" s="82"/>
      <c r="H150" s="103"/>
      <c r="I150" s="88"/>
      <c r="J150" s="89">
        <f>SUM(J151:J152)</f>
        <v>11040</v>
      </c>
      <c r="K150" s="103"/>
      <c r="L150" s="88"/>
      <c r="M150" s="89">
        <f>SUM(M151:M152)</f>
        <v>9720</v>
      </c>
      <c r="N150" s="691"/>
      <c r="O150" s="88"/>
      <c r="P150" s="89">
        <f>SUM(P151:P152)</f>
        <v>648</v>
      </c>
      <c r="Q150" s="103"/>
      <c r="R150" s="276"/>
      <c r="S150" s="89">
        <f>SUM(S151:S152)</f>
        <v>0</v>
      </c>
      <c r="T150" s="103"/>
      <c r="U150" s="315"/>
      <c r="V150" s="129">
        <f>SUM(V151:V152)</f>
        <v>722.60812800000019</v>
      </c>
      <c r="W150" s="315"/>
      <c r="X150" s="312">
        <f>SUM(X151:X152)</f>
        <v>672.02555904000019</v>
      </c>
    </row>
    <row r="151" spans="2:24" s="79" customFormat="1" outlineLevel="1" x14ac:dyDescent="0.25">
      <c r="B151" s="231" t="s">
        <v>477</v>
      </c>
      <c r="C151" s="95" t="s">
        <v>21</v>
      </c>
      <c r="D151" s="237"/>
      <c r="E151" s="77"/>
      <c r="F151" s="45"/>
      <c r="G151" s="78"/>
      <c r="H151" s="101">
        <v>1840</v>
      </c>
      <c r="I151" s="65">
        <v>6</v>
      </c>
      <c r="J151" s="66">
        <f t="shared" ref="J151" si="202">+H151*I151</f>
        <v>11040</v>
      </c>
      <c r="K151" s="597">
        <v>1620</v>
      </c>
      <c r="L151" s="65">
        <v>6</v>
      </c>
      <c r="M151" s="66">
        <f t="shared" ref="M151" si="203">+K151*L151</f>
        <v>9720</v>
      </c>
      <c r="N151" s="101"/>
      <c r="O151" s="65"/>
      <c r="P151" s="66"/>
      <c r="Q151" s="101"/>
      <c r="R151" s="269"/>
      <c r="S151" s="66"/>
      <c r="T151" s="101"/>
      <c r="U151" s="269"/>
      <c r="V151" s="696"/>
      <c r="W151" s="269"/>
      <c r="X151" s="308"/>
    </row>
    <row r="152" spans="2:24" s="79" customFormat="1" outlineLevel="1" x14ac:dyDescent="0.25">
      <c r="B152" s="231" t="s">
        <v>598</v>
      </c>
      <c r="C152" s="95" t="s">
        <v>21</v>
      </c>
      <c r="D152" s="237">
        <v>108</v>
      </c>
      <c r="E152" s="77">
        <v>7.2990720000000007</v>
      </c>
      <c r="F152" s="45">
        <f t="shared" ref="F152" si="204">PRODUCT(D152,E152)</f>
        <v>788.29977600000007</v>
      </c>
      <c r="G152" s="78"/>
      <c r="H152" s="101"/>
      <c r="I152" s="65"/>
      <c r="J152" s="66">
        <f t="shared" ref="J152" si="205">+H152*I152</f>
        <v>0</v>
      </c>
      <c r="K152" s="101"/>
      <c r="L152" s="65"/>
      <c r="M152" s="66">
        <f t="shared" ref="M152" si="206">+K152*L152</f>
        <v>0</v>
      </c>
      <c r="N152" s="101">
        <v>108</v>
      </c>
      <c r="O152" s="65">
        <v>6</v>
      </c>
      <c r="P152" s="66">
        <f t="shared" ref="P152" si="207">+N152*O152</f>
        <v>648</v>
      </c>
      <c r="Q152" s="101"/>
      <c r="R152" s="269"/>
      <c r="S152" s="66"/>
      <c r="T152" s="101">
        <v>108</v>
      </c>
      <c r="U152" s="269">
        <v>6.6908160000000017</v>
      </c>
      <c r="V152" s="696">
        <f>PRODUCT(T152,U152)</f>
        <v>722.60812800000019</v>
      </c>
      <c r="W152" s="269">
        <f>PRODUCT(U152,(1-$W$9))</f>
        <v>6.2224588800000014</v>
      </c>
      <c r="X152" s="308">
        <f>PRODUCT(T152,W152)</f>
        <v>672.02555904000019</v>
      </c>
    </row>
    <row r="153" spans="2:24" s="83" customFormat="1" outlineLevel="1" x14ac:dyDescent="0.25">
      <c r="B153" s="76" t="s">
        <v>724</v>
      </c>
      <c r="C153" s="90"/>
      <c r="D153" s="241"/>
      <c r="E153" s="86"/>
      <c r="F153" s="87">
        <f>SUM(F154:F155)</f>
        <v>1262.51136</v>
      </c>
      <c r="G153" s="82"/>
      <c r="H153" s="103"/>
      <c r="I153" s="88"/>
      <c r="J153" s="89">
        <f>SUM(J154:J155)</f>
        <v>0</v>
      </c>
      <c r="K153" s="103"/>
      <c r="L153" s="88"/>
      <c r="M153" s="89">
        <f>SUM(M154:M155)</f>
        <v>0</v>
      </c>
      <c r="N153" s="691"/>
      <c r="O153" s="88"/>
      <c r="P153" s="89">
        <f>SUM(P154:P155)</f>
        <v>3552</v>
      </c>
      <c r="Q153" s="103"/>
      <c r="R153" s="276"/>
      <c r="S153" s="89">
        <f>SUM(S154:S155)</f>
        <v>0</v>
      </c>
      <c r="T153" s="103"/>
      <c r="U153" s="315"/>
      <c r="V153" s="129">
        <f>SUM(V154:V155)</f>
        <v>1157.3020800000004</v>
      </c>
      <c r="W153" s="315"/>
      <c r="X153" s="312">
        <f>SUM(X154:X155)</f>
        <v>1076.2909344000002</v>
      </c>
    </row>
    <row r="154" spans="2:24" s="79" customFormat="1" outlineLevel="1" x14ac:dyDescent="0.25">
      <c r="B154" s="231" t="s">
        <v>593</v>
      </c>
      <c r="C154" s="12" t="s">
        <v>22</v>
      </c>
      <c r="D154" s="237">
        <v>72</v>
      </c>
      <c r="E154" s="77">
        <v>8.7674400000000006</v>
      </c>
      <c r="F154" s="45">
        <f t="shared" ref="F154" si="208">PRODUCT(D154,E154)</f>
        <v>631.25567999999998</v>
      </c>
      <c r="G154" s="78"/>
      <c r="H154" s="101"/>
      <c r="I154" s="65"/>
      <c r="J154" s="66"/>
      <c r="K154" s="101"/>
      <c r="L154" s="65"/>
      <c r="M154" s="66"/>
      <c r="N154" s="101">
        <v>72</v>
      </c>
      <c r="O154" s="65">
        <v>12</v>
      </c>
      <c r="P154" s="66">
        <v>1776</v>
      </c>
      <c r="Q154" s="101"/>
      <c r="R154" s="269"/>
      <c r="S154" s="66"/>
      <c r="T154" s="101">
        <v>72</v>
      </c>
      <c r="U154" s="269">
        <v>8.0368200000000023</v>
      </c>
      <c r="V154" s="696">
        <f t="shared" ref="V154:V155" si="209">PRODUCT(T154,U154)</f>
        <v>578.65104000000019</v>
      </c>
      <c r="W154" s="269">
        <f t="shared" ref="W154:W155" si="210">PRODUCT(U154,(1-$W$9))</f>
        <v>7.474242600000002</v>
      </c>
      <c r="X154" s="308">
        <f t="shared" ref="X154:X155" si="211">PRODUCT(T154,W154)</f>
        <v>538.1454672000001</v>
      </c>
    </row>
    <row r="155" spans="2:24" s="79" customFormat="1" outlineLevel="1" x14ac:dyDescent="0.25">
      <c r="B155" s="231" t="s">
        <v>471</v>
      </c>
      <c r="C155" s="12" t="s">
        <v>22</v>
      </c>
      <c r="D155" s="237">
        <v>72</v>
      </c>
      <c r="E155" s="77">
        <v>8.7674400000000006</v>
      </c>
      <c r="F155" s="45">
        <f t="shared" ref="F155" si="212">PRODUCT(D155,E155)</f>
        <v>631.25567999999998</v>
      </c>
      <c r="G155" s="78"/>
      <c r="H155" s="101"/>
      <c r="I155" s="65"/>
      <c r="J155" s="66"/>
      <c r="K155" s="101"/>
      <c r="L155" s="65"/>
      <c r="M155" s="66"/>
      <c r="N155" s="101">
        <v>72</v>
      </c>
      <c r="O155" s="65">
        <v>12</v>
      </c>
      <c r="P155" s="66">
        <v>1776</v>
      </c>
      <c r="Q155" s="101"/>
      <c r="R155" s="269"/>
      <c r="S155" s="66"/>
      <c r="T155" s="101">
        <v>72</v>
      </c>
      <c r="U155" s="269">
        <v>8.0368200000000023</v>
      </c>
      <c r="V155" s="696">
        <f t="shared" si="209"/>
        <v>578.65104000000019</v>
      </c>
      <c r="W155" s="269">
        <f t="shared" si="210"/>
        <v>7.474242600000002</v>
      </c>
      <c r="X155" s="308">
        <f t="shared" si="211"/>
        <v>538.1454672000001</v>
      </c>
    </row>
    <row r="156" spans="2:24" s="83" customFormat="1" outlineLevel="1" x14ac:dyDescent="0.25">
      <c r="B156" s="76" t="s">
        <v>725</v>
      </c>
      <c r="C156" s="90"/>
      <c r="D156" s="241"/>
      <c r="E156" s="86"/>
      <c r="F156" s="87">
        <f>SUM(F157:F158)</f>
        <v>4257.7853435712004</v>
      </c>
      <c r="G156" s="82"/>
      <c r="H156" s="103"/>
      <c r="I156" s="88"/>
      <c r="J156" s="89">
        <f>SUM(J157:J158)</f>
        <v>0</v>
      </c>
      <c r="K156" s="103"/>
      <c r="L156" s="88"/>
      <c r="M156" s="89">
        <f>SUM(M157:M158)</f>
        <v>0</v>
      </c>
      <c r="N156" s="691"/>
      <c r="O156" s="88"/>
      <c r="P156" s="89">
        <f>SUM(P157:P158)</f>
        <v>1750</v>
      </c>
      <c r="Q156" s="103"/>
      <c r="R156" s="276"/>
      <c r="S156" s="89">
        <f>SUM(S157:S158)</f>
        <v>0</v>
      </c>
      <c r="T156" s="103"/>
      <c r="U156" s="315"/>
      <c r="V156" s="129">
        <f>SUM(V157:V158)</f>
        <v>3902.9698982736008</v>
      </c>
      <c r="W156" s="315"/>
      <c r="X156" s="312">
        <f>SUM(X157:X158)</f>
        <v>3629.7620053944484</v>
      </c>
    </row>
    <row r="157" spans="2:24" s="79" customFormat="1" outlineLevel="1" x14ac:dyDescent="0.25">
      <c r="B157" s="231" t="s">
        <v>601</v>
      </c>
      <c r="C157" s="12" t="s">
        <v>22</v>
      </c>
      <c r="D157" s="237">
        <v>35</v>
      </c>
      <c r="E157" s="77">
        <v>30.416110623359998</v>
      </c>
      <c r="F157" s="45">
        <f t="shared" ref="F157" si="213">PRODUCT(D157,E157)</f>
        <v>1064.5638718175999</v>
      </c>
      <c r="G157" s="78"/>
      <c r="H157" s="101"/>
      <c r="I157" s="65"/>
      <c r="J157" s="66"/>
      <c r="K157" s="101"/>
      <c r="L157" s="65"/>
      <c r="M157" s="66"/>
      <c r="N157" s="101">
        <v>35</v>
      </c>
      <c r="O157" s="65">
        <v>25</v>
      </c>
      <c r="P157" s="66">
        <f t="shared" ref="P157:P158" si="214">+N157*O157</f>
        <v>875</v>
      </c>
      <c r="Q157" s="101"/>
      <c r="R157" s="269"/>
      <c r="S157" s="66"/>
      <c r="T157" s="101">
        <v>35</v>
      </c>
      <c r="U157" s="269">
        <v>27.881434738080003</v>
      </c>
      <c r="V157" s="696">
        <f t="shared" ref="V157:V158" si="215">PRODUCT(T157,U157)</f>
        <v>975.85021583280013</v>
      </c>
      <c r="W157" s="269">
        <f t="shared" ref="W157:W158" si="216">PRODUCT(U157,(1-$W$9))</f>
        <v>25.929734306414399</v>
      </c>
      <c r="X157" s="308">
        <f t="shared" ref="X157:X158" si="217">PRODUCT(T157,W157)</f>
        <v>907.54070072450395</v>
      </c>
    </row>
    <row r="158" spans="2:24" s="79" customFormat="1" outlineLevel="1" x14ac:dyDescent="0.25">
      <c r="B158" s="231" t="s">
        <v>602</v>
      </c>
      <c r="C158" s="12" t="s">
        <v>22</v>
      </c>
      <c r="D158" s="237">
        <v>35</v>
      </c>
      <c r="E158" s="77">
        <v>91.234899192960015</v>
      </c>
      <c r="F158" s="45">
        <f t="shared" ref="F158" si="218">PRODUCT(D158,E158)</f>
        <v>3193.2214717536003</v>
      </c>
      <c r="G158" s="78"/>
      <c r="H158" s="101"/>
      <c r="I158" s="65"/>
      <c r="J158" s="66"/>
      <c r="K158" s="101"/>
      <c r="L158" s="65"/>
      <c r="M158" s="66"/>
      <c r="N158" s="101">
        <v>35</v>
      </c>
      <c r="O158" s="65">
        <v>25</v>
      </c>
      <c r="P158" s="66">
        <f t="shared" si="214"/>
        <v>875</v>
      </c>
      <c r="Q158" s="101"/>
      <c r="R158" s="269"/>
      <c r="S158" s="66"/>
      <c r="T158" s="101">
        <v>35</v>
      </c>
      <c r="U158" s="607">
        <v>83.631990926880022</v>
      </c>
      <c r="V158" s="696">
        <f t="shared" si="215"/>
        <v>2927.1196824408007</v>
      </c>
      <c r="W158" s="269">
        <f t="shared" si="216"/>
        <v>77.777751561998414</v>
      </c>
      <c r="X158" s="308">
        <f t="shared" si="217"/>
        <v>2722.2213046699444</v>
      </c>
    </row>
    <row r="159" spans="2:24" s="83" customFormat="1" outlineLevel="1" x14ac:dyDescent="0.25">
      <c r="B159" s="76" t="s">
        <v>726</v>
      </c>
      <c r="C159" s="90"/>
      <c r="D159" s="241"/>
      <c r="E159" s="86"/>
      <c r="F159" s="87">
        <f>SUM(F160:F161)</f>
        <v>758.23968844800027</v>
      </c>
      <c r="G159" s="82"/>
      <c r="H159" s="103"/>
      <c r="I159" s="88"/>
      <c r="J159" s="89">
        <f>SUM(J160:J161)</f>
        <v>0</v>
      </c>
      <c r="K159" s="103"/>
      <c r="L159" s="88"/>
      <c r="M159" s="89">
        <f>SUM(M160:M161)</f>
        <v>0</v>
      </c>
      <c r="N159" s="691"/>
      <c r="O159" s="88"/>
      <c r="P159" s="89">
        <f>SUM(P160:P161)</f>
        <v>648</v>
      </c>
      <c r="Q159" s="103"/>
      <c r="R159" s="276"/>
      <c r="S159" s="89">
        <f>SUM(S160:S161)</f>
        <v>0</v>
      </c>
      <c r="T159" s="103"/>
      <c r="U159" s="315"/>
      <c r="V159" s="129">
        <f>SUM(V160:V161)</f>
        <v>695.05304774400031</v>
      </c>
      <c r="W159" s="315"/>
      <c r="X159" s="312">
        <f>SUM(X160:X161)</f>
        <v>646.39933440192021</v>
      </c>
    </row>
    <row r="160" spans="2:24" s="79" customFormat="1" outlineLevel="1" x14ac:dyDescent="0.25">
      <c r="B160" s="231" t="s">
        <v>603</v>
      </c>
      <c r="C160" s="12" t="s">
        <v>21</v>
      </c>
      <c r="D160" s="237">
        <v>108</v>
      </c>
      <c r="E160" s="77">
        <v>7.020737856000002</v>
      </c>
      <c r="F160" s="45">
        <f t="shared" ref="F160" si="219">PRODUCT(D160,E160)</f>
        <v>758.23968844800027</v>
      </c>
      <c r="G160" s="78"/>
      <c r="H160" s="101"/>
      <c r="I160" s="65"/>
      <c r="J160" s="66"/>
      <c r="K160" s="101"/>
      <c r="L160" s="65"/>
      <c r="M160" s="66"/>
      <c r="N160" s="101">
        <v>108</v>
      </c>
      <c r="O160" s="65">
        <v>6</v>
      </c>
      <c r="P160" s="66">
        <f t="shared" ref="P160" si="220">+N160*O160</f>
        <v>648</v>
      </c>
      <c r="Q160" s="101"/>
      <c r="R160" s="269"/>
      <c r="S160" s="66"/>
      <c r="T160" s="101">
        <v>108</v>
      </c>
      <c r="U160" s="269">
        <v>6.4356763680000029</v>
      </c>
      <c r="V160" s="696">
        <f>PRODUCT(T160,U160)</f>
        <v>695.05304774400031</v>
      </c>
      <c r="W160" s="269">
        <f>PRODUCT(U160,(1-$W$9))</f>
        <v>5.9851790222400023</v>
      </c>
      <c r="X160" s="308">
        <f>PRODUCT(T160,W160)</f>
        <v>646.39933440192021</v>
      </c>
    </row>
    <row r="161" spans="2:24" s="79" customFormat="1" ht="16.149999999999999" customHeight="1" outlineLevel="1" x14ac:dyDescent="0.25">
      <c r="B161" s="36"/>
      <c r="C161" s="95"/>
      <c r="D161" s="237"/>
      <c r="E161" s="77"/>
      <c r="F161" s="42"/>
      <c r="G161" s="78"/>
      <c r="H161" s="101"/>
      <c r="I161" s="65"/>
      <c r="J161" s="47"/>
      <c r="K161" s="101"/>
      <c r="L161" s="65"/>
      <c r="M161" s="47"/>
      <c r="N161" s="101"/>
      <c r="O161" s="65"/>
      <c r="P161" s="47"/>
      <c r="Q161" s="101"/>
      <c r="R161" s="269"/>
      <c r="S161" s="47"/>
      <c r="T161" s="101"/>
      <c r="U161" s="269"/>
      <c r="V161" s="696"/>
      <c r="W161" s="269"/>
      <c r="X161" s="308"/>
    </row>
    <row r="162" spans="2:24" s="83" customFormat="1" outlineLevel="1" x14ac:dyDescent="0.25">
      <c r="B162" s="74" t="s">
        <v>727</v>
      </c>
      <c r="C162" s="97"/>
      <c r="D162" s="240"/>
      <c r="E162" s="84"/>
      <c r="F162" s="75">
        <f>F164+F166+F168</f>
        <v>2036.8936538438397</v>
      </c>
      <c r="G162" s="82"/>
      <c r="H162" s="102"/>
      <c r="I162" s="85"/>
      <c r="J162" s="80">
        <f>J164+J166+J168</f>
        <v>0</v>
      </c>
      <c r="K162" s="102"/>
      <c r="L162" s="85"/>
      <c r="M162" s="80">
        <f>M164+M166+M168</f>
        <v>0</v>
      </c>
      <c r="N162" s="692"/>
      <c r="O162" s="85"/>
      <c r="P162" s="80">
        <f>P164+P166+P168</f>
        <v>2867</v>
      </c>
      <c r="Q162" s="102"/>
      <c r="R162" s="273"/>
      <c r="S162" s="80">
        <f>S164+S166+S168</f>
        <v>0</v>
      </c>
      <c r="T162" s="102"/>
      <c r="U162" s="314"/>
      <c r="V162" s="128">
        <f>V164+V166+V168</f>
        <v>1811.3896465473604</v>
      </c>
      <c r="W162" s="314"/>
      <c r="X162" s="311">
        <f>X164+X166+X168</f>
        <v>1684.5923712890449</v>
      </c>
    </row>
    <row r="163" spans="2:24" s="79" customFormat="1" ht="3.6" customHeight="1" outlineLevel="1" x14ac:dyDescent="0.25">
      <c r="B163" s="38"/>
      <c r="C163" s="95"/>
      <c r="D163" s="237"/>
      <c r="E163" s="77"/>
      <c r="F163" s="42"/>
      <c r="G163" s="78"/>
      <c r="H163" s="101"/>
      <c r="I163" s="65"/>
      <c r="J163" s="70"/>
      <c r="K163" s="101"/>
      <c r="L163" s="65"/>
      <c r="M163" s="70"/>
      <c r="N163" s="101"/>
      <c r="O163" s="65"/>
      <c r="P163" s="70"/>
      <c r="Q163" s="101"/>
      <c r="R163" s="269"/>
      <c r="S163" s="70"/>
      <c r="T163" s="101"/>
      <c r="U163" s="269"/>
      <c r="V163" s="696"/>
      <c r="W163" s="269"/>
      <c r="X163" s="308"/>
    </row>
    <row r="164" spans="2:24" s="83" customFormat="1" outlineLevel="1" x14ac:dyDescent="0.25">
      <c r="B164" s="76" t="s">
        <v>728</v>
      </c>
      <c r="C164" s="90"/>
      <c r="D164" s="241"/>
      <c r="E164" s="86"/>
      <c r="F164" s="87">
        <f>SUM(F165:F165)</f>
        <v>577.90610184383991</v>
      </c>
      <c r="G164" s="82"/>
      <c r="H164" s="103"/>
      <c r="I164" s="88"/>
      <c r="J164" s="89">
        <f>SUM(J165:J165)</f>
        <v>0</v>
      </c>
      <c r="K164" s="103"/>
      <c r="L164" s="88"/>
      <c r="M164" s="89">
        <f>SUM(M165:M165)</f>
        <v>0</v>
      </c>
      <c r="N164" s="691"/>
      <c r="O164" s="88"/>
      <c r="P164" s="89">
        <f>SUM(P165:P165)</f>
        <v>425</v>
      </c>
      <c r="Q164" s="103"/>
      <c r="R164" s="276"/>
      <c r="S164" s="89">
        <f>SUM(S165:S165)</f>
        <v>0</v>
      </c>
      <c r="T164" s="103"/>
      <c r="U164" s="315"/>
      <c r="V164" s="129">
        <f>SUM(V165:V165)</f>
        <v>473.98439054736002</v>
      </c>
      <c r="W164" s="315"/>
      <c r="X164" s="312">
        <f>SUM(X165:X165)</f>
        <v>440.80548320904478</v>
      </c>
    </row>
    <row r="165" spans="2:24" s="79" customFormat="1" outlineLevel="1" x14ac:dyDescent="0.25">
      <c r="B165" s="231" t="s">
        <v>479</v>
      </c>
      <c r="C165" s="12" t="s">
        <v>22</v>
      </c>
      <c r="D165" s="237">
        <v>19</v>
      </c>
      <c r="E165" s="77">
        <v>30.416110623359998</v>
      </c>
      <c r="F165" s="45">
        <f t="shared" ref="F165" si="221">PRODUCT(D165,E165)</f>
        <v>577.90610184383991</v>
      </c>
      <c r="G165" s="78"/>
      <c r="H165" s="101"/>
      <c r="I165" s="65"/>
      <c r="J165" s="66"/>
      <c r="K165" s="101"/>
      <c r="L165" s="65"/>
      <c r="M165" s="66"/>
      <c r="N165" s="101">
        <v>17</v>
      </c>
      <c r="O165" s="65">
        <v>25</v>
      </c>
      <c r="P165" s="66">
        <f t="shared" ref="P165" si="222">+N165*O165</f>
        <v>425</v>
      </c>
      <c r="Q165" s="101"/>
      <c r="R165" s="269"/>
      <c r="S165" s="66"/>
      <c r="T165" s="101">
        <f>19-2</f>
        <v>17</v>
      </c>
      <c r="U165" s="269">
        <v>27.881434738080003</v>
      </c>
      <c r="V165" s="696">
        <f>PRODUCT(T165,U165)</f>
        <v>473.98439054736002</v>
      </c>
      <c r="W165" s="269">
        <f>PRODUCT(U165,(1-$W$9))</f>
        <v>25.929734306414399</v>
      </c>
      <c r="X165" s="308">
        <f>PRODUCT(T165,W165)</f>
        <v>440.80548320904478</v>
      </c>
    </row>
    <row r="166" spans="2:24" s="83" customFormat="1" outlineLevel="1" x14ac:dyDescent="0.25">
      <c r="B166" s="76" t="s">
        <v>729</v>
      </c>
      <c r="C166" s="90"/>
      <c r="D166" s="241"/>
      <c r="E166" s="86"/>
      <c r="F166" s="87">
        <f>SUM(F167:F167)</f>
        <v>810.19699200000002</v>
      </c>
      <c r="G166" s="82"/>
      <c r="H166" s="103"/>
      <c r="I166" s="88"/>
      <c r="J166" s="89">
        <f>SUM(J167:J167)</f>
        <v>0</v>
      </c>
      <c r="K166" s="103"/>
      <c r="L166" s="88"/>
      <c r="M166" s="89">
        <f>SUM(M167:M167)</f>
        <v>0</v>
      </c>
      <c r="N166" s="691"/>
      <c r="O166" s="88"/>
      <c r="P166" s="89">
        <f>SUM(P167:P167)</f>
        <v>666</v>
      </c>
      <c r="Q166" s="103"/>
      <c r="R166" s="276"/>
      <c r="S166" s="89">
        <f>SUM(S167:S167)</f>
        <v>0</v>
      </c>
      <c r="T166" s="103"/>
      <c r="U166" s="315"/>
      <c r="V166" s="129">
        <f>SUM(V167:V167)</f>
        <v>742.6805760000002</v>
      </c>
      <c r="W166" s="315"/>
      <c r="X166" s="312">
        <f>SUM(X167:X167)</f>
        <v>690.69293568000012</v>
      </c>
    </row>
    <row r="167" spans="2:24" s="79" customFormat="1" outlineLevel="1" x14ac:dyDescent="0.25">
      <c r="B167" s="231" t="s">
        <v>478</v>
      </c>
      <c r="C167" s="12" t="s">
        <v>21</v>
      </c>
      <c r="D167" s="237">
        <v>111</v>
      </c>
      <c r="E167" s="77">
        <v>7.2990720000000007</v>
      </c>
      <c r="F167" s="45">
        <f t="shared" ref="F167" si="223">PRODUCT(D167,E167)</f>
        <v>810.19699200000002</v>
      </c>
      <c r="G167" s="78"/>
      <c r="H167" s="101"/>
      <c r="I167" s="65"/>
      <c r="J167" s="66"/>
      <c r="K167" s="101"/>
      <c r="L167" s="65"/>
      <c r="M167" s="66"/>
      <c r="N167" s="101">
        <v>111</v>
      </c>
      <c r="O167" s="65">
        <v>6</v>
      </c>
      <c r="P167" s="66">
        <f t="shared" ref="P167" si="224">+N167*O167</f>
        <v>666</v>
      </c>
      <c r="Q167" s="101"/>
      <c r="R167" s="269"/>
      <c r="S167" s="66"/>
      <c r="T167" s="101">
        <v>111</v>
      </c>
      <c r="U167" s="269">
        <v>6.6908160000000017</v>
      </c>
      <c r="V167" s="696">
        <f>PRODUCT(T167,U167)</f>
        <v>742.6805760000002</v>
      </c>
      <c r="W167" s="269">
        <f>PRODUCT(U167,(1-$W$9))</f>
        <v>6.2224588800000014</v>
      </c>
      <c r="X167" s="308">
        <f>PRODUCT(T167,W167)</f>
        <v>690.69293568000012</v>
      </c>
    </row>
    <row r="168" spans="2:24" s="83" customFormat="1" outlineLevel="1" x14ac:dyDescent="0.25">
      <c r="B168" s="76" t="s">
        <v>730</v>
      </c>
      <c r="C168" s="90"/>
      <c r="D168" s="241"/>
      <c r="E168" s="86"/>
      <c r="F168" s="87">
        <f>SUM(F169:F170)</f>
        <v>648.79056000000003</v>
      </c>
      <c r="G168" s="82"/>
      <c r="H168" s="103"/>
      <c r="I168" s="88"/>
      <c r="J168" s="89">
        <f>SUM(J169:J170)</f>
        <v>0</v>
      </c>
      <c r="K168" s="103"/>
      <c r="L168" s="88"/>
      <c r="M168" s="89">
        <f>SUM(M169:M170)</f>
        <v>0</v>
      </c>
      <c r="N168" s="691"/>
      <c r="O168" s="88"/>
      <c r="P168" s="89">
        <f>SUM(P169:P170)</f>
        <v>1776</v>
      </c>
      <c r="Q168" s="103"/>
      <c r="R168" s="276"/>
      <c r="S168" s="89">
        <f>SUM(S169:S170)</f>
        <v>0</v>
      </c>
      <c r="T168" s="103"/>
      <c r="U168" s="315"/>
      <c r="V168" s="129">
        <f>SUM(V169:V170)</f>
        <v>594.72468000000015</v>
      </c>
      <c r="W168" s="315"/>
      <c r="X168" s="312">
        <f>SUM(X169:X170)</f>
        <v>553.09395240000015</v>
      </c>
    </row>
    <row r="169" spans="2:24" s="79" customFormat="1" outlineLevel="1" x14ac:dyDescent="0.25">
      <c r="B169" s="231" t="s">
        <v>471</v>
      </c>
      <c r="C169" s="12" t="s">
        <v>246</v>
      </c>
      <c r="D169" s="237">
        <v>74</v>
      </c>
      <c r="E169" s="77">
        <v>8.7674400000000006</v>
      </c>
      <c r="F169" s="45">
        <f t="shared" ref="F169" si="225">PRODUCT(D169,E169)</f>
        <v>648.79056000000003</v>
      </c>
      <c r="G169" s="78"/>
      <c r="H169" s="101"/>
      <c r="I169" s="65"/>
      <c r="J169" s="66"/>
      <c r="K169" s="101"/>
      <c r="L169" s="65"/>
      <c r="M169" s="66"/>
      <c r="N169" s="101">
        <v>74</v>
      </c>
      <c r="O169" s="65">
        <v>12</v>
      </c>
      <c r="P169" s="66">
        <v>1776</v>
      </c>
      <c r="Q169" s="101"/>
      <c r="R169" s="269"/>
      <c r="S169" s="66"/>
      <c r="T169" s="101">
        <v>74</v>
      </c>
      <c r="U169" s="269">
        <v>8.0368200000000023</v>
      </c>
      <c r="V169" s="696">
        <f>PRODUCT(T169,U169)</f>
        <v>594.72468000000015</v>
      </c>
      <c r="W169" s="269">
        <f>PRODUCT(U169,(1-$W$9))</f>
        <v>7.474242600000002</v>
      </c>
      <c r="X169" s="308">
        <f>PRODUCT(T169,W169)</f>
        <v>553.09395240000015</v>
      </c>
    </row>
    <row r="170" spans="2:24" s="14" customFormat="1" x14ac:dyDescent="0.25">
      <c r="B170" s="39"/>
      <c r="C170" s="12"/>
      <c r="D170" s="237"/>
      <c r="E170" s="41"/>
      <c r="F170" s="45"/>
      <c r="G170" s="13"/>
      <c r="H170" s="101"/>
      <c r="I170" s="65"/>
      <c r="J170" s="66"/>
      <c r="K170" s="101"/>
      <c r="L170" s="65"/>
      <c r="M170" s="66"/>
      <c r="N170" s="101"/>
      <c r="O170" s="65"/>
      <c r="P170" s="66"/>
      <c r="Q170" s="101"/>
      <c r="R170" s="269"/>
      <c r="S170" s="66"/>
      <c r="T170" s="101"/>
      <c r="U170" s="269"/>
      <c r="V170" s="696"/>
      <c r="W170" s="269"/>
      <c r="X170" s="308"/>
    </row>
    <row r="171" spans="2:24" s="83" customFormat="1" x14ac:dyDescent="0.25">
      <c r="B171" s="72" t="s">
        <v>43</v>
      </c>
      <c r="C171" s="96"/>
      <c r="D171" s="239"/>
      <c r="E171" s="81"/>
      <c r="F171" s="631">
        <f>F173</f>
        <v>180389.15796832321</v>
      </c>
      <c r="G171" s="82"/>
      <c r="H171" s="100"/>
      <c r="I171" s="111"/>
      <c r="J171" s="94">
        <f>J173</f>
        <v>202923.2</v>
      </c>
      <c r="K171" s="100"/>
      <c r="L171" s="111"/>
      <c r="M171" s="94">
        <f>M173</f>
        <v>201996.79999999999</v>
      </c>
      <c r="N171" s="693"/>
      <c r="O171" s="111"/>
      <c r="P171" s="94">
        <f>P173</f>
        <v>186824.3</v>
      </c>
      <c r="Q171" s="100"/>
      <c r="R171" s="272"/>
      <c r="S171" s="94">
        <f>S173</f>
        <v>324570.20999999996</v>
      </c>
      <c r="T171" s="100"/>
      <c r="U171" s="313"/>
      <c r="V171" s="127">
        <f>V173</f>
        <v>161205.64141762964</v>
      </c>
      <c r="W171" s="313"/>
      <c r="X171" s="310">
        <f>X173</f>
        <v>149921.24651839555</v>
      </c>
    </row>
    <row r="172" spans="2:24" s="14" customFormat="1" ht="5.45" customHeight="1" x14ac:dyDescent="0.25">
      <c r="B172" s="36"/>
      <c r="C172" s="95"/>
      <c r="D172" s="237"/>
      <c r="E172" s="41"/>
      <c r="F172" s="42"/>
      <c r="G172" s="13"/>
      <c r="H172" s="101"/>
      <c r="I172" s="65"/>
      <c r="J172" s="47"/>
      <c r="K172" s="101"/>
      <c r="L172" s="65"/>
      <c r="M172" s="47"/>
      <c r="N172" s="101"/>
      <c r="O172" s="65"/>
      <c r="P172" s="47"/>
      <c r="Q172" s="101"/>
      <c r="R172" s="269"/>
      <c r="S172" s="47"/>
      <c r="T172" s="101"/>
      <c r="U172" s="269"/>
      <c r="V172" s="696"/>
      <c r="W172" s="269"/>
      <c r="X172" s="308"/>
    </row>
    <row r="173" spans="2:24" s="83" customFormat="1" outlineLevel="1" x14ac:dyDescent="0.25">
      <c r="B173" s="74" t="s">
        <v>731</v>
      </c>
      <c r="C173" s="97"/>
      <c r="D173" s="240"/>
      <c r="E173" s="84"/>
      <c r="F173" s="80">
        <f>SUM(F175,F177,F198,F209)</f>
        <v>180389.15796832321</v>
      </c>
      <c r="G173" s="82"/>
      <c r="H173" s="102"/>
      <c r="I173" s="85"/>
      <c r="J173" s="80">
        <f>SUM(J175,J177,J198,J209)</f>
        <v>202923.2</v>
      </c>
      <c r="K173" s="102"/>
      <c r="L173" s="85"/>
      <c r="M173" s="80">
        <f>SUM(M175,M177,M198,M209)</f>
        <v>201996.79999999999</v>
      </c>
      <c r="N173" s="692"/>
      <c r="O173" s="85"/>
      <c r="P173" s="80">
        <f>SUM(P175,P177,P198,P209)</f>
        <v>186824.3</v>
      </c>
      <c r="Q173" s="102"/>
      <c r="R173" s="273"/>
      <c r="S173" s="80">
        <f>SUM(S175,S177,S198,S209)</f>
        <v>324570.20999999996</v>
      </c>
      <c r="T173" s="102"/>
      <c r="U173" s="314"/>
      <c r="V173" s="705">
        <f>SUM(V175,V177,V198,V209)</f>
        <v>161205.64141762964</v>
      </c>
      <c r="W173" s="314"/>
      <c r="X173" s="80">
        <f>SUM(X175,X177,X198,X209)</f>
        <v>149921.24651839555</v>
      </c>
    </row>
    <row r="174" spans="2:24" s="79" customFormat="1" ht="3.6" customHeight="1" outlineLevel="1" x14ac:dyDescent="0.25">
      <c r="B174" s="38"/>
      <c r="C174" s="95"/>
      <c r="D174" s="237"/>
      <c r="E174" s="77"/>
      <c r="F174" s="42"/>
      <c r="G174" s="78"/>
      <c r="H174" s="101"/>
      <c r="I174" s="65"/>
      <c r="J174" s="70"/>
      <c r="K174" s="101"/>
      <c r="L174" s="65"/>
      <c r="M174" s="70"/>
      <c r="N174" s="101"/>
      <c r="O174" s="65"/>
      <c r="P174" s="70"/>
      <c r="Q174" s="101"/>
      <c r="R174" s="269"/>
      <c r="S174" s="70"/>
      <c r="T174" s="101"/>
      <c r="U174" s="269"/>
      <c r="V174" s="696"/>
      <c r="W174" s="269"/>
      <c r="X174" s="308"/>
    </row>
    <row r="175" spans="2:24" s="83" customFormat="1" outlineLevel="1" x14ac:dyDescent="0.25">
      <c r="B175" s="76" t="s">
        <v>732</v>
      </c>
      <c r="C175" s="90"/>
      <c r="D175" s="241"/>
      <c r="E175" s="86"/>
      <c r="F175" s="87">
        <f>SUM(F176)</f>
        <v>19859.8596</v>
      </c>
      <c r="G175" s="82"/>
      <c r="H175" s="103"/>
      <c r="I175" s="88"/>
      <c r="J175" s="89">
        <f>SUM(J176:J176)</f>
        <v>26250</v>
      </c>
      <c r="K175" s="103"/>
      <c r="L175" s="88"/>
      <c r="M175" s="89">
        <f>SUM(M176:M176)</f>
        <v>26250</v>
      </c>
      <c r="N175" s="691"/>
      <c r="O175" s="88"/>
      <c r="P175" s="89">
        <f>SUM(P176:P176)</f>
        <v>26250</v>
      </c>
      <c r="Q175" s="103"/>
      <c r="R175" s="276"/>
      <c r="S175" s="89">
        <f>SUM(S176:S176)</f>
        <v>31500</v>
      </c>
      <c r="T175" s="103"/>
      <c r="U175" s="315"/>
      <c r="V175" s="129">
        <f>SUM(V176)</f>
        <v>14354.871300000001</v>
      </c>
      <c r="W175" s="315"/>
      <c r="X175" s="312">
        <f>SUM(X176)</f>
        <v>13350.030309</v>
      </c>
    </row>
    <row r="176" spans="2:24" s="14" customFormat="1" outlineLevel="1" x14ac:dyDescent="0.25">
      <c r="B176" s="231" t="s">
        <v>496</v>
      </c>
      <c r="C176" s="12" t="s">
        <v>22</v>
      </c>
      <c r="D176" s="237">
        <v>175</v>
      </c>
      <c r="E176" s="41">
        <v>113.48491200000001</v>
      </c>
      <c r="F176" s="45">
        <f t="shared" ref="F176:F202" si="226">PRODUCT(D176,E176)</f>
        <v>19859.8596</v>
      </c>
      <c r="G176" s="13"/>
      <c r="H176" s="101">
        <v>175</v>
      </c>
      <c r="I176" s="131">
        <v>150</v>
      </c>
      <c r="J176" s="66">
        <f t="shared" si="178"/>
        <v>26250</v>
      </c>
      <c r="K176" s="101">
        <v>175</v>
      </c>
      <c r="L176" s="131">
        <v>150</v>
      </c>
      <c r="M176" s="66">
        <f t="shared" ref="M176" si="227">+K176*L176</f>
        <v>26250</v>
      </c>
      <c r="N176" s="101">
        <v>175</v>
      </c>
      <c r="O176" s="131">
        <v>150</v>
      </c>
      <c r="P176" s="66">
        <f t="shared" ref="P176" si="228">+N176*O176</f>
        <v>26250</v>
      </c>
      <c r="Q176" s="101">
        <v>175</v>
      </c>
      <c r="R176" s="278">
        <v>180</v>
      </c>
      <c r="S176" s="66">
        <f t="shared" ref="S176" si="229">PRODUCT(Q176,R176)</f>
        <v>31500</v>
      </c>
      <c r="T176" s="101">
        <v>175</v>
      </c>
      <c r="U176" s="269">
        <v>82.027836000000008</v>
      </c>
      <c r="V176" s="696">
        <f>PRODUCT(T176,U176)</f>
        <v>14354.871300000001</v>
      </c>
      <c r="W176" s="269">
        <f>PRODUCT(U176,(1-$W$9))</f>
        <v>76.28588748</v>
      </c>
      <c r="X176" s="308">
        <f>PRODUCT(T176,W176)</f>
        <v>13350.030309</v>
      </c>
    </row>
    <row r="177" spans="2:24" s="83" customFormat="1" outlineLevel="1" x14ac:dyDescent="0.25">
      <c r="B177" s="76" t="s">
        <v>733</v>
      </c>
      <c r="C177" s="90"/>
      <c r="D177" s="241"/>
      <c r="E177" s="86"/>
      <c r="F177" s="87">
        <f>SUM(F178:F197)</f>
        <v>7712.1254400000025</v>
      </c>
      <c r="G177" s="82"/>
      <c r="H177" s="103"/>
      <c r="I177" s="88"/>
      <c r="J177" s="89">
        <f>SUM(J178:J196)</f>
        <v>4200</v>
      </c>
      <c r="K177" s="103"/>
      <c r="L177" s="88"/>
      <c r="M177" s="89">
        <f>SUM(M178:M196)</f>
        <v>4800</v>
      </c>
      <c r="N177" s="691"/>
      <c r="O177" s="88"/>
      <c r="P177" s="89">
        <f>SUM(P178:P196)</f>
        <v>5400</v>
      </c>
      <c r="Q177" s="103"/>
      <c r="R177" s="276"/>
      <c r="S177" s="89">
        <f>SUM(S178:S197)</f>
        <v>5070</v>
      </c>
      <c r="T177" s="103"/>
      <c r="U177" s="315"/>
      <c r="V177" s="129">
        <f>SUM(V178:V197)</f>
        <v>7069.4483200000041</v>
      </c>
      <c r="W177" s="315"/>
      <c r="X177" s="312">
        <f>SUM(X178:X197)</f>
        <v>6574.5869376000001</v>
      </c>
    </row>
    <row r="178" spans="2:24" s="79" customFormat="1" outlineLevel="1" x14ac:dyDescent="0.25">
      <c r="B178" s="633" t="s">
        <v>450</v>
      </c>
      <c r="C178" s="12" t="s">
        <v>22</v>
      </c>
      <c r="D178" s="237">
        <v>1</v>
      </c>
      <c r="E178" s="77">
        <v>423.11808000000008</v>
      </c>
      <c r="F178" s="45">
        <f t="shared" si="226"/>
        <v>423.11808000000008</v>
      </c>
      <c r="G178" s="78"/>
      <c r="H178" s="101">
        <v>1</v>
      </c>
      <c r="I178" s="65">
        <v>300</v>
      </c>
      <c r="J178" s="66">
        <f t="shared" ref="J178:J189" si="230">+H178*I178</f>
        <v>300</v>
      </c>
      <c r="K178" s="597">
        <v>1</v>
      </c>
      <c r="L178" s="65">
        <v>300</v>
      </c>
      <c r="M178" s="66">
        <f t="shared" ref="M178:M179" si="231">+K178*L178</f>
        <v>300</v>
      </c>
      <c r="N178" s="101">
        <v>1</v>
      </c>
      <c r="O178" s="65">
        <v>300</v>
      </c>
      <c r="P178" s="66">
        <f t="shared" ref="P178:P193" si="232">+N178*O178</f>
        <v>300</v>
      </c>
      <c r="Q178" s="101">
        <v>1</v>
      </c>
      <c r="R178" s="269">
        <v>230</v>
      </c>
      <c r="S178" s="66">
        <f t="shared" ref="S178:S195" si="233">PRODUCT(Q178,R178)</f>
        <v>230</v>
      </c>
      <c r="T178" s="101">
        <v>1</v>
      </c>
      <c r="U178" s="269">
        <v>387.85824000000014</v>
      </c>
      <c r="V178" s="696">
        <f t="shared" ref="V178:V195" si="234">PRODUCT(T178,U178)</f>
        <v>387.85824000000014</v>
      </c>
      <c r="W178" s="269">
        <f t="shared" ref="W178:W195" si="235">PRODUCT(U178,(1-$W$9))</f>
        <v>360.70816320000012</v>
      </c>
      <c r="X178" s="308">
        <f t="shared" ref="X178:X195" si="236">PRODUCT(T178,W178)</f>
        <v>360.70816320000012</v>
      </c>
    </row>
    <row r="179" spans="2:24" s="79" customFormat="1" outlineLevel="1" x14ac:dyDescent="0.25">
      <c r="B179" s="633" t="s">
        <v>451</v>
      </c>
      <c r="C179" s="12" t="s">
        <v>22</v>
      </c>
      <c r="D179" s="237">
        <v>1</v>
      </c>
      <c r="E179" s="77">
        <v>423.11808000000008</v>
      </c>
      <c r="F179" s="45">
        <f t="shared" si="226"/>
        <v>423.11808000000008</v>
      </c>
      <c r="G179" s="78"/>
      <c r="H179" s="305"/>
      <c r="I179" s="614"/>
      <c r="J179" s="615"/>
      <c r="K179" s="597">
        <v>1</v>
      </c>
      <c r="L179" s="65">
        <v>300</v>
      </c>
      <c r="M179" s="66">
        <f t="shared" si="231"/>
        <v>300</v>
      </c>
      <c r="N179" s="101">
        <v>1</v>
      </c>
      <c r="O179" s="65">
        <v>300</v>
      </c>
      <c r="P179" s="66">
        <f t="shared" si="232"/>
        <v>300</v>
      </c>
      <c r="Q179" s="101">
        <v>1</v>
      </c>
      <c r="R179" s="269">
        <v>230</v>
      </c>
      <c r="S179" s="66">
        <f t="shared" si="233"/>
        <v>230</v>
      </c>
      <c r="T179" s="101">
        <v>1</v>
      </c>
      <c r="U179" s="269">
        <v>387.85824000000014</v>
      </c>
      <c r="V179" s="696">
        <f t="shared" si="234"/>
        <v>387.85824000000014</v>
      </c>
      <c r="W179" s="269">
        <f t="shared" si="235"/>
        <v>360.70816320000012</v>
      </c>
      <c r="X179" s="308">
        <f t="shared" si="236"/>
        <v>360.70816320000012</v>
      </c>
    </row>
    <row r="180" spans="2:24" s="79" customFormat="1" outlineLevel="1" x14ac:dyDescent="0.25">
      <c r="B180" s="633" t="s">
        <v>452</v>
      </c>
      <c r="C180" s="12" t="s">
        <v>22</v>
      </c>
      <c r="D180" s="237">
        <v>1</v>
      </c>
      <c r="E180" s="77">
        <v>519.11807999999996</v>
      </c>
      <c r="F180" s="45">
        <f t="shared" si="226"/>
        <v>519.11807999999996</v>
      </c>
      <c r="G180" s="78"/>
      <c r="H180" s="305"/>
      <c r="I180" s="614"/>
      <c r="J180" s="615"/>
      <c r="K180" s="597">
        <v>1</v>
      </c>
      <c r="L180" s="65">
        <v>300</v>
      </c>
      <c r="M180" s="66">
        <f t="shared" ref="M180" si="237">+K180*L180</f>
        <v>300</v>
      </c>
      <c r="N180" s="101">
        <v>1</v>
      </c>
      <c r="O180" s="65">
        <v>300</v>
      </c>
      <c r="P180" s="66">
        <f t="shared" si="232"/>
        <v>300</v>
      </c>
      <c r="Q180" s="101">
        <v>1</v>
      </c>
      <c r="R180" s="269">
        <v>230</v>
      </c>
      <c r="S180" s="66">
        <f t="shared" si="233"/>
        <v>230</v>
      </c>
      <c r="T180" s="101">
        <v>1</v>
      </c>
      <c r="U180" s="269">
        <v>475.85824000000008</v>
      </c>
      <c r="V180" s="696">
        <f t="shared" si="234"/>
        <v>475.85824000000008</v>
      </c>
      <c r="W180" s="269">
        <f t="shared" si="235"/>
        <v>442.54816320000003</v>
      </c>
      <c r="X180" s="308">
        <f t="shared" si="236"/>
        <v>442.54816320000003</v>
      </c>
    </row>
    <row r="181" spans="2:24" s="79" customFormat="1" outlineLevel="1" x14ac:dyDescent="0.25">
      <c r="B181" s="633" t="s">
        <v>453</v>
      </c>
      <c r="C181" s="12" t="s">
        <v>22</v>
      </c>
      <c r="D181" s="237">
        <v>1</v>
      </c>
      <c r="E181" s="77">
        <v>423.11808000000008</v>
      </c>
      <c r="F181" s="45">
        <f t="shared" si="226"/>
        <v>423.11808000000008</v>
      </c>
      <c r="G181" s="78"/>
      <c r="H181" s="101">
        <v>1</v>
      </c>
      <c r="I181" s="65">
        <v>300</v>
      </c>
      <c r="J181" s="66">
        <f t="shared" si="230"/>
        <v>300</v>
      </c>
      <c r="K181" s="597">
        <v>1</v>
      </c>
      <c r="L181" s="65">
        <v>300</v>
      </c>
      <c r="M181" s="66">
        <f t="shared" ref="M181:M189" si="238">+K181*L181</f>
        <v>300</v>
      </c>
      <c r="N181" s="101">
        <v>1</v>
      </c>
      <c r="O181" s="65">
        <v>300</v>
      </c>
      <c r="P181" s="66">
        <f t="shared" si="232"/>
        <v>300</v>
      </c>
      <c r="Q181" s="101">
        <v>1</v>
      </c>
      <c r="R181" s="269">
        <v>230</v>
      </c>
      <c r="S181" s="66">
        <f t="shared" si="233"/>
        <v>230</v>
      </c>
      <c r="T181" s="101">
        <v>1</v>
      </c>
      <c r="U181" s="269">
        <v>387.85824000000014</v>
      </c>
      <c r="V181" s="696">
        <f t="shared" si="234"/>
        <v>387.85824000000014</v>
      </c>
      <c r="W181" s="269">
        <f t="shared" si="235"/>
        <v>360.70816320000012</v>
      </c>
      <c r="X181" s="308">
        <f t="shared" si="236"/>
        <v>360.70816320000012</v>
      </c>
    </row>
    <row r="182" spans="2:24" s="79" customFormat="1" outlineLevel="1" x14ac:dyDescent="0.25">
      <c r="B182" s="633" t="s">
        <v>454</v>
      </c>
      <c r="C182" s="12" t="s">
        <v>22</v>
      </c>
      <c r="D182" s="237">
        <v>1</v>
      </c>
      <c r="E182" s="77">
        <v>423.11808000000008</v>
      </c>
      <c r="F182" s="45">
        <f t="shared" si="226"/>
        <v>423.11808000000008</v>
      </c>
      <c r="G182" s="78"/>
      <c r="H182" s="101">
        <v>1</v>
      </c>
      <c r="I182" s="65">
        <v>300</v>
      </c>
      <c r="J182" s="66">
        <f t="shared" si="230"/>
        <v>300</v>
      </c>
      <c r="K182" s="597">
        <v>1</v>
      </c>
      <c r="L182" s="65">
        <v>300</v>
      </c>
      <c r="M182" s="66">
        <f t="shared" si="238"/>
        <v>300</v>
      </c>
      <c r="N182" s="101">
        <v>1</v>
      </c>
      <c r="O182" s="65">
        <v>300</v>
      </c>
      <c r="P182" s="66">
        <f t="shared" si="232"/>
        <v>300</v>
      </c>
      <c r="Q182" s="101">
        <v>1</v>
      </c>
      <c r="R182" s="269">
        <v>230</v>
      </c>
      <c r="S182" s="66">
        <f t="shared" ref="S182" si="239">PRODUCT(Q182,R182)</f>
        <v>230</v>
      </c>
      <c r="T182" s="101">
        <v>1</v>
      </c>
      <c r="U182" s="269">
        <v>387.85824000000014</v>
      </c>
      <c r="V182" s="696">
        <f t="shared" si="234"/>
        <v>387.85824000000014</v>
      </c>
      <c r="W182" s="269">
        <f t="shared" si="235"/>
        <v>360.70816320000012</v>
      </c>
      <c r="X182" s="308">
        <f t="shared" si="236"/>
        <v>360.70816320000012</v>
      </c>
    </row>
    <row r="183" spans="2:24" s="79" customFormat="1" outlineLevel="1" x14ac:dyDescent="0.25">
      <c r="B183" s="633" t="s">
        <v>455</v>
      </c>
      <c r="C183" s="12" t="s">
        <v>22</v>
      </c>
      <c r="D183" s="237">
        <v>1</v>
      </c>
      <c r="E183" s="77">
        <v>423.11808000000008</v>
      </c>
      <c r="F183" s="45">
        <f t="shared" si="226"/>
        <v>423.11808000000008</v>
      </c>
      <c r="G183" s="78"/>
      <c r="H183" s="101">
        <v>1</v>
      </c>
      <c r="I183" s="65">
        <v>300</v>
      </c>
      <c r="J183" s="66">
        <f t="shared" si="230"/>
        <v>300</v>
      </c>
      <c r="K183" s="597">
        <v>1</v>
      </c>
      <c r="L183" s="65">
        <v>300</v>
      </c>
      <c r="M183" s="66">
        <f t="shared" si="238"/>
        <v>300</v>
      </c>
      <c r="N183" s="101">
        <v>1</v>
      </c>
      <c r="O183" s="65">
        <v>300</v>
      </c>
      <c r="P183" s="66">
        <f t="shared" si="232"/>
        <v>300</v>
      </c>
      <c r="Q183" s="101">
        <v>1</v>
      </c>
      <c r="R183" s="269">
        <v>230</v>
      </c>
      <c r="S183" s="66">
        <f t="shared" si="233"/>
        <v>230</v>
      </c>
      <c r="T183" s="101">
        <v>1</v>
      </c>
      <c r="U183" s="269">
        <v>387.85824000000014</v>
      </c>
      <c r="V183" s="696">
        <f t="shared" si="234"/>
        <v>387.85824000000014</v>
      </c>
      <c r="W183" s="269">
        <f t="shared" si="235"/>
        <v>360.70816320000012</v>
      </c>
      <c r="X183" s="308">
        <f t="shared" si="236"/>
        <v>360.70816320000012</v>
      </c>
    </row>
    <row r="184" spans="2:24" s="79" customFormat="1" outlineLevel="1" x14ac:dyDescent="0.25">
      <c r="B184" s="633" t="s">
        <v>456</v>
      </c>
      <c r="C184" s="12" t="s">
        <v>22</v>
      </c>
      <c r="D184" s="237">
        <v>1</v>
      </c>
      <c r="E184" s="77">
        <v>423.11808000000008</v>
      </c>
      <c r="F184" s="45">
        <f t="shared" si="226"/>
        <v>423.11808000000008</v>
      </c>
      <c r="G184" s="78"/>
      <c r="H184" s="101">
        <v>1</v>
      </c>
      <c r="I184" s="65">
        <v>300</v>
      </c>
      <c r="J184" s="66">
        <f t="shared" si="230"/>
        <v>300</v>
      </c>
      <c r="K184" s="597">
        <v>1</v>
      </c>
      <c r="L184" s="65">
        <v>300</v>
      </c>
      <c r="M184" s="66">
        <f t="shared" si="238"/>
        <v>300</v>
      </c>
      <c r="N184" s="101">
        <v>1</v>
      </c>
      <c r="O184" s="65">
        <v>300</v>
      </c>
      <c r="P184" s="66">
        <f t="shared" si="232"/>
        <v>300</v>
      </c>
      <c r="Q184" s="101">
        <v>1</v>
      </c>
      <c r="R184" s="269">
        <v>230</v>
      </c>
      <c r="S184" s="66">
        <f t="shared" si="233"/>
        <v>230</v>
      </c>
      <c r="T184" s="101">
        <v>1</v>
      </c>
      <c r="U184" s="269">
        <v>387.85824000000014</v>
      </c>
      <c r="V184" s="696">
        <f t="shared" si="234"/>
        <v>387.85824000000014</v>
      </c>
      <c r="W184" s="269">
        <f t="shared" si="235"/>
        <v>360.70816320000012</v>
      </c>
      <c r="X184" s="308">
        <f t="shared" si="236"/>
        <v>360.70816320000012</v>
      </c>
    </row>
    <row r="185" spans="2:24" s="79" customFormat="1" outlineLevel="1" x14ac:dyDescent="0.25">
      <c r="B185" s="633" t="s">
        <v>457</v>
      </c>
      <c r="C185" s="12" t="s">
        <v>22</v>
      </c>
      <c r="D185" s="237">
        <v>1</v>
      </c>
      <c r="E185" s="77">
        <v>423.11808000000008</v>
      </c>
      <c r="F185" s="45">
        <f t="shared" si="226"/>
        <v>423.11808000000008</v>
      </c>
      <c r="G185" s="78"/>
      <c r="H185" s="101">
        <v>1</v>
      </c>
      <c r="I185" s="65">
        <v>300</v>
      </c>
      <c r="J185" s="66">
        <f t="shared" si="230"/>
        <v>300</v>
      </c>
      <c r="K185" s="597">
        <v>1</v>
      </c>
      <c r="L185" s="65">
        <v>300</v>
      </c>
      <c r="M185" s="66">
        <f t="shared" si="238"/>
        <v>300</v>
      </c>
      <c r="N185" s="101">
        <v>1</v>
      </c>
      <c r="O185" s="65">
        <v>300</v>
      </c>
      <c r="P185" s="66">
        <f t="shared" si="232"/>
        <v>300</v>
      </c>
      <c r="Q185" s="101">
        <v>1</v>
      </c>
      <c r="R185" s="269">
        <v>230</v>
      </c>
      <c r="S185" s="66">
        <f t="shared" si="233"/>
        <v>230</v>
      </c>
      <c r="T185" s="101">
        <v>1</v>
      </c>
      <c r="U185" s="269">
        <v>387.85824000000014</v>
      </c>
      <c r="V185" s="696">
        <f t="shared" si="234"/>
        <v>387.85824000000014</v>
      </c>
      <c r="W185" s="269">
        <f t="shared" si="235"/>
        <v>360.70816320000012</v>
      </c>
      <c r="X185" s="308">
        <f t="shared" si="236"/>
        <v>360.70816320000012</v>
      </c>
    </row>
    <row r="186" spans="2:24" s="79" customFormat="1" outlineLevel="1" x14ac:dyDescent="0.25">
      <c r="B186" s="633" t="s">
        <v>458</v>
      </c>
      <c r="C186" s="12" t="s">
        <v>22</v>
      </c>
      <c r="D186" s="237">
        <v>1</v>
      </c>
      <c r="E186" s="77">
        <v>423.11808000000008</v>
      </c>
      <c r="F186" s="45">
        <f t="shared" si="226"/>
        <v>423.11808000000008</v>
      </c>
      <c r="G186" s="78"/>
      <c r="H186" s="101">
        <v>1</v>
      </c>
      <c r="I186" s="65">
        <v>300</v>
      </c>
      <c r="J186" s="66">
        <f t="shared" si="230"/>
        <v>300</v>
      </c>
      <c r="K186" s="597">
        <v>1</v>
      </c>
      <c r="L186" s="65">
        <v>300</v>
      </c>
      <c r="M186" s="66">
        <f t="shared" si="238"/>
        <v>300</v>
      </c>
      <c r="N186" s="101">
        <v>1</v>
      </c>
      <c r="O186" s="65">
        <v>300</v>
      </c>
      <c r="P186" s="66">
        <f t="shared" si="232"/>
        <v>300</v>
      </c>
      <c r="Q186" s="101">
        <v>1</v>
      </c>
      <c r="R186" s="269">
        <v>230</v>
      </c>
      <c r="S186" s="66">
        <f t="shared" si="233"/>
        <v>230</v>
      </c>
      <c r="T186" s="101">
        <v>1</v>
      </c>
      <c r="U186" s="269">
        <v>387.85824000000014</v>
      </c>
      <c r="V186" s="696">
        <f t="shared" si="234"/>
        <v>387.85824000000014</v>
      </c>
      <c r="W186" s="269">
        <f t="shared" si="235"/>
        <v>360.70816320000012</v>
      </c>
      <c r="X186" s="308">
        <f t="shared" si="236"/>
        <v>360.70816320000012</v>
      </c>
    </row>
    <row r="187" spans="2:24" s="79" customFormat="1" outlineLevel="1" x14ac:dyDescent="0.25">
      <c r="B187" s="633" t="s">
        <v>459</v>
      </c>
      <c r="C187" s="12" t="s">
        <v>22</v>
      </c>
      <c r="D187" s="237">
        <v>1</v>
      </c>
      <c r="E187" s="77">
        <v>423.11808000000008</v>
      </c>
      <c r="F187" s="45">
        <f t="shared" si="226"/>
        <v>423.11808000000008</v>
      </c>
      <c r="G187" s="78"/>
      <c r="H187" s="101">
        <v>1</v>
      </c>
      <c r="I187" s="65">
        <v>300</v>
      </c>
      <c r="J187" s="66">
        <f t="shared" si="230"/>
        <v>300</v>
      </c>
      <c r="K187" s="597">
        <v>1</v>
      </c>
      <c r="L187" s="65">
        <v>300</v>
      </c>
      <c r="M187" s="66">
        <f t="shared" si="238"/>
        <v>300</v>
      </c>
      <c r="N187" s="101">
        <v>1</v>
      </c>
      <c r="O187" s="65">
        <v>300</v>
      </c>
      <c r="P187" s="66">
        <f t="shared" si="232"/>
        <v>300</v>
      </c>
      <c r="Q187" s="101">
        <v>1</v>
      </c>
      <c r="R187" s="269">
        <v>230</v>
      </c>
      <c r="S187" s="66">
        <f t="shared" si="233"/>
        <v>230</v>
      </c>
      <c r="T187" s="101">
        <v>1</v>
      </c>
      <c r="U187" s="269">
        <v>387.85824000000014</v>
      </c>
      <c r="V187" s="696">
        <f t="shared" si="234"/>
        <v>387.85824000000014</v>
      </c>
      <c r="W187" s="269">
        <f t="shared" si="235"/>
        <v>360.70816320000012</v>
      </c>
      <c r="X187" s="308">
        <f t="shared" si="236"/>
        <v>360.70816320000012</v>
      </c>
    </row>
    <row r="188" spans="2:24" s="79" customFormat="1" outlineLevel="1" x14ac:dyDescent="0.25">
      <c r="B188" s="633" t="s">
        <v>460</v>
      </c>
      <c r="C188" s="12" t="s">
        <v>22</v>
      </c>
      <c r="D188" s="237">
        <v>1</v>
      </c>
      <c r="E188" s="77">
        <v>423.11808000000008</v>
      </c>
      <c r="F188" s="45">
        <f t="shared" si="226"/>
        <v>423.11808000000008</v>
      </c>
      <c r="G188" s="78"/>
      <c r="H188" s="101">
        <v>1</v>
      </c>
      <c r="I188" s="65">
        <v>300</v>
      </c>
      <c r="J188" s="66">
        <f t="shared" si="230"/>
        <v>300</v>
      </c>
      <c r="K188" s="597">
        <v>1</v>
      </c>
      <c r="L188" s="65">
        <v>300</v>
      </c>
      <c r="M188" s="66">
        <f t="shared" si="238"/>
        <v>300</v>
      </c>
      <c r="N188" s="101">
        <v>1</v>
      </c>
      <c r="O188" s="65">
        <v>300</v>
      </c>
      <c r="P188" s="66">
        <f t="shared" si="232"/>
        <v>300</v>
      </c>
      <c r="Q188" s="101">
        <v>1</v>
      </c>
      <c r="R188" s="269">
        <v>250</v>
      </c>
      <c r="S188" s="66">
        <f t="shared" si="233"/>
        <v>250</v>
      </c>
      <c r="T188" s="101">
        <v>1</v>
      </c>
      <c r="U188" s="269">
        <v>387.85824000000014</v>
      </c>
      <c r="V188" s="696">
        <f t="shared" si="234"/>
        <v>387.85824000000014</v>
      </c>
      <c r="W188" s="269">
        <f t="shared" si="235"/>
        <v>360.70816320000012</v>
      </c>
      <c r="X188" s="308">
        <f t="shared" si="236"/>
        <v>360.70816320000012</v>
      </c>
    </row>
    <row r="189" spans="2:24" s="79" customFormat="1" outlineLevel="1" x14ac:dyDescent="0.25">
      <c r="B189" s="633" t="s">
        <v>461</v>
      </c>
      <c r="C189" s="12" t="s">
        <v>22</v>
      </c>
      <c r="D189" s="237">
        <v>1</v>
      </c>
      <c r="E189" s="77">
        <v>423.11808000000008</v>
      </c>
      <c r="F189" s="45">
        <f t="shared" si="226"/>
        <v>423.11808000000008</v>
      </c>
      <c r="G189" s="78"/>
      <c r="H189" s="101">
        <v>1</v>
      </c>
      <c r="I189" s="65">
        <v>300</v>
      </c>
      <c r="J189" s="66">
        <f t="shared" si="230"/>
        <v>300</v>
      </c>
      <c r="K189" s="597">
        <v>1</v>
      </c>
      <c r="L189" s="65">
        <v>300</v>
      </c>
      <c r="M189" s="66">
        <f t="shared" si="238"/>
        <v>300</v>
      </c>
      <c r="N189" s="101">
        <v>1</v>
      </c>
      <c r="O189" s="65">
        <v>300</v>
      </c>
      <c r="P189" s="66">
        <f t="shared" si="232"/>
        <v>300</v>
      </c>
      <c r="Q189" s="101">
        <v>1</v>
      </c>
      <c r="R189" s="269">
        <v>250</v>
      </c>
      <c r="S189" s="66">
        <f t="shared" si="233"/>
        <v>250</v>
      </c>
      <c r="T189" s="101">
        <v>1</v>
      </c>
      <c r="U189" s="269">
        <v>387.85824000000014</v>
      </c>
      <c r="V189" s="696">
        <f t="shared" si="234"/>
        <v>387.85824000000014</v>
      </c>
      <c r="W189" s="269">
        <f t="shared" si="235"/>
        <v>360.70816320000012</v>
      </c>
      <c r="X189" s="308">
        <f t="shared" si="236"/>
        <v>360.70816320000012</v>
      </c>
    </row>
    <row r="190" spans="2:24" s="79" customFormat="1" outlineLevel="1" x14ac:dyDescent="0.25">
      <c r="B190" s="633" t="s">
        <v>462</v>
      </c>
      <c r="C190" s="12" t="s">
        <v>22</v>
      </c>
      <c r="D190" s="237">
        <v>1</v>
      </c>
      <c r="E190" s="77">
        <v>423.11808000000008</v>
      </c>
      <c r="F190" s="45">
        <f t="shared" si="226"/>
        <v>423.11808000000008</v>
      </c>
      <c r="G190" s="78"/>
      <c r="H190" s="101"/>
      <c r="I190" s="65"/>
      <c r="J190" s="66"/>
      <c r="K190" s="597">
        <v>1</v>
      </c>
      <c r="L190" s="65">
        <v>300</v>
      </c>
      <c r="M190" s="66">
        <f t="shared" ref="M190:M191" si="240">+K190*L190</f>
        <v>300</v>
      </c>
      <c r="N190" s="101">
        <v>1</v>
      </c>
      <c r="O190" s="65">
        <v>300</v>
      </c>
      <c r="P190" s="66">
        <f t="shared" si="232"/>
        <v>300</v>
      </c>
      <c r="Q190" s="101">
        <v>1</v>
      </c>
      <c r="R190" s="269">
        <v>250</v>
      </c>
      <c r="S190" s="66">
        <f t="shared" si="233"/>
        <v>250</v>
      </c>
      <c r="T190" s="101">
        <v>1</v>
      </c>
      <c r="U190" s="269">
        <v>387.85824000000014</v>
      </c>
      <c r="V190" s="696">
        <f t="shared" si="234"/>
        <v>387.85824000000014</v>
      </c>
      <c r="W190" s="269">
        <f t="shared" si="235"/>
        <v>360.70816320000012</v>
      </c>
      <c r="X190" s="308">
        <f t="shared" si="236"/>
        <v>360.70816320000012</v>
      </c>
    </row>
    <row r="191" spans="2:24" s="79" customFormat="1" outlineLevel="1" x14ac:dyDescent="0.25">
      <c r="B191" s="633" t="s">
        <v>463</v>
      </c>
      <c r="C191" s="12" t="s">
        <v>22</v>
      </c>
      <c r="D191" s="237">
        <v>1</v>
      </c>
      <c r="E191" s="77">
        <v>423.11808000000008</v>
      </c>
      <c r="F191" s="45">
        <f t="shared" si="226"/>
        <v>423.11808000000008</v>
      </c>
      <c r="G191" s="78"/>
      <c r="H191" s="101">
        <v>1</v>
      </c>
      <c r="I191" s="65">
        <v>300</v>
      </c>
      <c r="J191" s="66">
        <f t="shared" ref="J191" si="241">+H191*I191</f>
        <v>300</v>
      </c>
      <c r="K191" s="597">
        <v>1</v>
      </c>
      <c r="L191" s="65">
        <v>300</v>
      </c>
      <c r="M191" s="66">
        <f t="shared" si="240"/>
        <v>300</v>
      </c>
      <c r="N191" s="101">
        <v>1</v>
      </c>
      <c r="O191" s="65">
        <v>300</v>
      </c>
      <c r="P191" s="66">
        <f t="shared" si="232"/>
        <v>300</v>
      </c>
      <c r="Q191" s="101">
        <v>1</v>
      </c>
      <c r="R191" s="269">
        <v>380</v>
      </c>
      <c r="S191" s="66">
        <f t="shared" si="233"/>
        <v>380</v>
      </c>
      <c r="T191" s="101">
        <v>1</v>
      </c>
      <c r="U191" s="269">
        <v>387.85824000000014</v>
      </c>
      <c r="V191" s="696">
        <f t="shared" si="234"/>
        <v>387.85824000000014</v>
      </c>
      <c r="W191" s="269">
        <f t="shared" si="235"/>
        <v>360.70816320000012</v>
      </c>
      <c r="X191" s="308">
        <f t="shared" si="236"/>
        <v>360.70816320000012</v>
      </c>
    </row>
    <row r="192" spans="2:24" s="79" customFormat="1" outlineLevel="1" x14ac:dyDescent="0.25">
      <c r="B192" s="633" t="s">
        <v>464</v>
      </c>
      <c r="C192" s="12" t="s">
        <v>22</v>
      </c>
      <c r="D192" s="237">
        <v>1</v>
      </c>
      <c r="E192" s="77">
        <v>423.11808000000008</v>
      </c>
      <c r="F192" s="45">
        <f t="shared" si="226"/>
        <v>423.11808000000008</v>
      </c>
      <c r="G192" s="78"/>
      <c r="H192" s="101">
        <v>1</v>
      </c>
      <c r="I192" s="65">
        <v>300</v>
      </c>
      <c r="J192" s="66">
        <f t="shared" ref="J192:J193" si="242">+H192*I192</f>
        <v>300</v>
      </c>
      <c r="K192" s="597">
        <v>1</v>
      </c>
      <c r="L192" s="65">
        <v>300</v>
      </c>
      <c r="M192" s="66">
        <f t="shared" ref="M192:M193" si="243">+K192*L192</f>
        <v>300</v>
      </c>
      <c r="N192" s="101">
        <v>1</v>
      </c>
      <c r="O192" s="65">
        <v>300</v>
      </c>
      <c r="P192" s="66">
        <f t="shared" si="232"/>
        <v>300</v>
      </c>
      <c r="Q192" s="101">
        <v>1</v>
      </c>
      <c r="R192" s="269">
        <v>380</v>
      </c>
      <c r="S192" s="66">
        <f t="shared" si="233"/>
        <v>380</v>
      </c>
      <c r="T192" s="101">
        <v>1</v>
      </c>
      <c r="U192" s="269">
        <v>387.85824000000014</v>
      </c>
      <c r="V192" s="696">
        <f t="shared" si="234"/>
        <v>387.85824000000014</v>
      </c>
      <c r="W192" s="269">
        <f t="shared" si="235"/>
        <v>360.70816320000012</v>
      </c>
      <c r="X192" s="308">
        <f t="shared" si="236"/>
        <v>360.70816320000012</v>
      </c>
    </row>
    <row r="193" spans="2:24" s="79" customFormat="1" outlineLevel="1" x14ac:dyDescent="0.25">
      <c r="B193" s="633" t="s">
        <v>465</v>
      </c>
      <c r="C193" s="12" t="s">
        <v>22</v>
      </c>
      <c r="D193" s="237">
        <v>1</v>
      </c>
      <c r="E193" s="77">
        <v>423.11808000000008</v>
      </c>
      <c r="F193" s="45">
        <f t="shared" si="226"/>
        <v>423.11808000000008</v>
      </c>
      <c r="G193" s="78"/>
      <c r="H193" s="101">
        <v>1</v>
      </c>
      <c r="I193" s="65">
        <v>300</v>
      </c>
      <c r="J193" s="66">
        <f t="shared" si="242"/>
        <v>300</v>
      </c>
      <c r="K193" s="597">
        <v>1</v>
      </c>
      <c r="L193" s="65">
        <v>300</v>
      </c>
      <c r="M193" s="66">
        <f t="shared" si="243"/>
        <v>300</v>
      </c>
      <c r="N193" s="101">
        <v>1</v>
      </c>
      <c r="O193" s="65">
        <v>300</v>
      </c>
      <c r="P193" s="66">
        <f t="shared" si="232"/>
        <v>300</v>
      </c>
      <c r="Q193" s="101">
        <v>1</v>
      </c>
      <c r="R193" s="269">
        <v>380</v>
      </c>
      <c r="S193" s="66">
        <f t="shared" si="233"/>
        <v>380</v>
      </c>
      <c r="T193" s="101">
        <v>1</v>
      </c>
      <c r="U193" s="269">
        <v>387.85824000000014</v>
      </c>
      <c r="V193" s="696">
        <f t="shared" si="234"/>
        <v>387.85824000000014</v>
      </c>
      <c r="W193" s="269">
        <f t="shared" si="235"/>
        <v>360.70816320000012</v>
      </c>
      <c r="X193" s="308">
        <f t="shared" si="236"/>
        <v>360.70816320000012</v>
      </c>
    </row>
    <row r="194" spans="2:24" s="79" customFormat="1" outlineLevel="1" x14ac:dyDescent="0.25">
      <c r="B194" s="231" t="s">
        <v>466</v>
      </c>
      <c r="C194" s="12" t="s">
        <v>22</v>
      </c>
      <c r="D194" s="237">
        <v>1</v>
      </c>
      <c r="E194" s="77">
        <v>423.11808000000008</v>
      </c>
      <c r="F194" s="45">
        <f t="shared" si="226"/>
        <v>423.11808000000008</v>
      </c>
      <c r="G194" s="78"/>
      <c r="H194" s="101"/>
      <c r="I194" s="65"/>
      <c r="J194" s="66"/>
      <c r="K194" s="227"/>
      <c r="L194" s="226"/>
      <c r="M194" s="679"/>
      <c r="N194" s="101">
        <v>1</v>
      </c>
      <c r="O194" s="65">
        <v>300</v>
      </c>
      <c r="P194" s="66">
        <f t="shared" ref="P194:P195" si="244">+N194*O194</f>
        <v>300</v>
      </c>
      <c r="Q194" s="101">
        <v>1</v>
      </c>
      <c r="R194" s="269">
        <v>250</v>
      </c>
      <c r="S194" s="66">
        <f t="shared" si="233"/>
        <v>250</v>
      </c>
      <c r="T194" s="101">
        <v>1</v>
      </c>
      <c r="U194" s="269">
        <v>387.85824000000014</v>
      </c>
      <c r="V194" s="696">
        <f t="shared" si="234"/>
        <v>387.85824000000014</v>
      </c>
      <c r="W194" s="269">
        <f t="shared" si="235"/>
        <v>360.70816320000012</v>
      </c>
      <c r="X194" s="308">
        <f t="shared" si="236"/>
        <v>360.70816320000012</v>
      </c>
    </row>
    <row r="195" spans="2:24" s="79" customFormat="1" outlineLevel="1" x14ac:dyDescent="0.25">
      <c r="B195" s="231" t="s">
        <v>467</v>
      </c>
      <c r="C195" s="12" t="s">
        <v>22</v>
      </c>
      <c r="D195" s="237">
        <v>1</v>
      </c>
      <c r="E195" s="77">
        <v>423.11808000000008</v>
      </c>
      <c r="F195" s="45">
        <f t="shared" si="226"/>
        <v>423.11808000000008</v>
      </c>
      <c r="G195" s="78"/>
      <c r="H195" s="101"/>
      <c r="I195" s="65"/>
      <c r="J195" s="66"/>
      <c r="K195" s="227"/>
      <c r="L195" s="226"/>
      <c r="M195" s="679"/>
      <c r="N195" s="101">
        <v>1</v>
      </c>
      <c r="O195" s="65">
        <v>300</v>
      </c>
      <c r="P195" s="66">
        <f t="shared" si="244"/>
        <v>300</v>
      </c>
      <c r="Q195" s="101">
        <v>1</v>
      </c>
      <c r="R195" s="269">
        <v>250</v>
      </c>
      <c r="S195" s="66">
        <f t="shared" si="233"/>
        <v>250</v>
      </c>
      <c r="T195" s="101">
        <v>1</v>
      </c>
      <c r="U195" s="269">
        <v>387.85824000000014</v>
      </c>
      <c r="V195" s="696">
        <f t="shared" si="234"/>
        <v>387.85824000000014</v>
      </c>
      <c r="W195" s="269">
        <f t="shared" si="235"/>
        <v>360.70816320000012</v>
      </c>
      <c r="X195" s="308">
        <f t="shared" si="236"/>
        <v>360.70816320000012</v>
      </c>
    </row>
    <row r="196" spans="2:24" s="79" customFormat="1" outlineLevel="1" x14ac:dyDescent="0.25">
      <c r="B196" s="601" t="s">
        <v>2209</v>
      </c>
      <c r="C196" s="602" t="s">
        <v>22</v>
      </c>
      <c r="D196" s="603">
        <v>1</v>
      </c>
      <c r="E196" s="604"/>
      <c r="F196" s="605"/>
      <c r="G196" s="78"/>
      <c r="H196" s="101">
        <v>1</v>
      </c>
      <c r="I196" s="65">
        <v>300</v>
      </c>
      <c r="J196" s="66">
        <f t="shared" ref="J196" si="245">+H196*I196</f>
        <v>300</v>
      </c>
      <c r="K196" s="101"/>
      <c r="L196" s="65"/>
      <c r="M196" s="66"/>
      <c r="N196" s="101"/>
      <c r="O196" s="65"/>
      <c r="P196" s="66"/>
      <c r="Q196" s="101"/>
      <c r="R196" s="269"/>
      <c r="S196" s="66"/>
      <c r="T196" s="101"/>
      <c r="U196" s="269"/>
      <c r="V196" s="696"/>
      <c r="W196" s="269"/>
      <c r="X196" s="308"/>
    </row>
    <row r="197" spans="2:24" s="79" customFormat="1" outlineLevel="1" x14ac:dyDescent="0.25">
      <c r="B197" s="601" t="s">
        <v>2208</v>
      </c>
      <c r="C197" s="602" t="s">
        <v>22</v>
      </c>
      <c r="D197" s="603">
        <v>1</v>
      </c>
      <c r="E197" s="604"/>
      <c r="F197" s="605"/>
      <c r="G197" s="78"/>
      <c r="H197" s="101"/>
      <c r="I197" s="65"/>
      <c r="J197" s="66"/>
      <c r="K197" s="101"/>
      <c r="L197" s="65"/>
      <c r="M197" s="66"/>
      <c r="N197" s="101"/>
      <c r="O197" s="65"/>
      <c r="P197" s="66"/>
      <c r="Q197" s="101">
        <v>1</v>
      </c>
      <c r="R197" s="269">
        <v>380</v>
      </c>
      <c r="S197" s="66">
        <f t="shared" ref="S197:S202" si="246">PRODUCT(Q197,R197)</f>
        <v>380</v>
      </c>
      <c r="T197" s="101">
        <v>1</v>
      </c>
      <c r="U197" s="269">
        <v>0</v>
      </c>
      <c r="V197" s="696"/>
      <c r="W197" s="269"/>
      <c r="X197" s="308">
        <f t="shared" ref="X197" si="247">PRODUCT(T197,U197)</f>
        <v>0</v>
      </c>
    </row>
    <row r="198" spans="2:24" s="83" customFormat="1" outlineLevel="1" x14ac:dyDescent="0.25">
      <c r="B198" s="76" t="s">
        <v>734</v>
      </c>
      <c r="C198" s="90"/>
      <c r="D198" s="241"/>
      <c r="E198" s="86"/>
      <c r="F198" s="87">
        <f>SUM(F199:F208)</f>
        <v>39794.175590400002</v>
      </c>
      <c r="G198" s="82"/>
      <c r="H198" s="103"/>
      <c r="I198" s="88"/>
      <c r="J198" s="89">
        <f>SUM(J199:J208)</f>
        <v>42898.720000000001</v>
      </c>
      <c r="K198" s="103"/>
      <c r="L198" s="88"/>
      <c r="M198" s="89">
        <f>SUM(M199:M208)</f>
        <v>41372.32</v>
      </c>
      <c r="N198" s="691"/>
      <c r="O198" s="88"/>
      <c r="P198" s="89">
        <f>SUM(P199:P208)</f>
        <v>32894.699999999997</v>
      </c>
      <c r="Q198" s="103"/>
      <c r="R198" s="276"/>
      <c r="S198" s="89">
        <f>SUM(S199:S208)</f>
        <v>102242.15999999999</v>
      </c>
      <c r="T198" s="103"/>
      <c r="U198" s="315"/>
      <c r="V198" s="129">
        <f>SUM(V199:V208)</f>
        <v>36176.907571200012</v>
      </c>
      <c r="W198" s="315"/>
      <c r="X198" s="312">
        <f>SUM(X199:X208)</f>
        <v>33644.524041216006</v>
      </c>
    </row>
    <row r="199" spans="2:24" s="79" customFormat="1" outlineLevel="1" x14ac:dyDescent="0.25">
      <c r="B199" s="231" t="s">
        <v>497</v>
      </c>
      <c r="C199" s="12" t="s">
        <v>21</v>
      </c>
      <c r="D199" s="237">
        <v>2059.6</v>
      </c>
      <c r="E199" s="77">
        <v>7.2990720000000007</v>
      </c>
      <c r="F199" s="45">
        <f t="shared" si="226"/>
        <v>15033.1686912</v>
      </c>
      <c r="G199" s="78"/>
      <c r="H199" s="101">
        <v>1928</v>
      </c>
      <c r="I199" s="65">
        <v>6</v>
      </c>
      <c r="J199" s="66">
        <f t="shared" ref="J199:J200" si="248">+H199*I199</f>
        <v>11568</v>
      </c>
      <c r="K199" s="101">
        <v>1928</v>
      </c>
      <c r="L199" s="65">
        <v>6</v>
      </c>
      <c r="M199" s="66">
        <f t="shared" ref="M199:M200" si="249">+K199*L199</f>
        <v>11568</v>
      </c>
      <c r="N199" s="101">
        <v>2014.6</v>
      </c>
      <c r="O199" s="65">
        <v>6</v>
      </c>
      <c r="P199" s="66">
        <f t="shared" ref="P199:P201" si="250">+N199*O199</f>
        <v>12087.599999999999</v>
      </c>
      <c r="Q199" s="101">
        <v>2490</v>
      </c>
      <c r="R199" s="278">
        <v>2.8</v>
      </c>
      <c r="S199" s="66">
        <f t="shared" si="246"/>
        <v>6972</v>
      </c>
      <c r="T199" s="101">
        <f>2059.6-45</f>
        <v>2014.6</v>
      </c>
      <c r="U199" s="269">
        <v>6.6908160000000017</v>
      </c>
      <c r="V199" s="696">
        <f>PRODUCT(T199,U199)</f>
        <v>13479.317913600004</v>
      </c>
      <c r="W199" s="269">
        <f>PRODUCT(U199,(1-$W$9))</f>
        <v>6.2224588800000014</v>
      </c>
      <c r="X199" s="308">
        <f>PRODUCT(T199,W199)</f>
        <v>12535.765659648003</v>
      </c>
    </row>
    <row r="200" spans="2:24" s="79" customFormat="1" outlineLevel="1" x14ac:dyDescent="0.25">
      <c r="B200" s="299" t="s">
        <v>498</v>
      </c>
      <c r="C200" s="300" t="s">
        <v>21</v>
      </c>
      <c r="D200" s="301"/>
      <c r="E200" s="302"/>
      <c r="F200" s="303"/>
      <c r="G200" s="78"/>
      <c r="H200" s="101">
        <v>3640</v>
      </c>
      <c r="I200" s="65">
        <v>6</v>
      </c>
      <c r="J200" s="66">
        <f t="shared" si="248"/>
        <v>21840</v>
      </c>
      <c r="K200" s="597">
        <v>3385.6</v>
      </c>
      <c r="L200" s="65">
        <v>6</v>
      </c>
      <c r="M200" s="66">
        <f t="shared" si="249"/>
        <v>20313.599999999999</v>
      </c>
      <c r="N200" s="101"/>
      <c r="O200" s="65"/>
      <c r="P200" s="66"/>
      <c r="Q200" s="305">
        <f>15746.5+12876</f>
        <v>28622.5</v>
      </c>
      <c r="R200" s="306">
        <v>2.8</v>
      </c>
      <c r="S200" s="66">
        <f t="shared" si="246"/>
        <v>80143</v>
      </c>
      <c r="T200" s="101"/>
      <c r="U200" s="269"/>
      <c r="V200" s="696"/>
      <c r="W200" s="269"/>
      <c r="X200" s="308"/>
    </row>
    <row r="201" spans="2:24" s="79" customFormat="1" outlineLevel="1" x14ac:dyDescent="0.25">
      <c r="B201" s="231" t="s">
        <v>499</v>
      </c>
      <c r="C201" s="12" t="s">
        <v>21</v>
      </c>
      <c r="D201" s="237">
        <v>2617.65</v>
      </c>
      <c r="E201" s="77">
        <v>7.2990720000000007</v>
      </c>
      <c r="F201" s="45">
        <f t="shared" si="226"/>
        <v>19106.415820800001</v>
      </c>
      <c r="G201" s="78"/>
      <c r="H201" s="101"/>
      <c r="I201" s="65"/>
      <c r="J201" s="66"/>
      <c r="K201" s="101"/>
      <c r="L201" s="65"/>
      <c r="M201" s="66"/>
      <c r="N201" s="101">
        <v>2617.65</v>
      </c>
      <c r="O201" s="65">
        <v>6</v>
      </c>
      <c r="P201" s="66">
        <f t="shared" si="250"/>
        <v>15705.900000000001</v>
      </c>
      <c r="Q201" s="101">
        <v>2745</v>
      </c>
      <c r="R201" s="278">
        <v>3.05</v>
      </c>
      <c r="S201" s="66">
        <f t="shared" si="246"/>
        <v>8372.25</v>
      </c>
      <c r="T201" s="101">
        <v>2617.65</v>
      </c>
      <c r="U201" s="269">
        <v>6.6908160000000017</v>
      </c>
      <c r="V201" s="696">
        <f t="shared" ref="V201:V202" si="251">PRODUCT(T201,U201)</f>
        <v>17514.214502400006</v>
      </c>
      <c r="W201" s="269">
        <f t="shared" ref="W201:W202" si="252">PRODUCT(U201,(1-$W$9))</f>
        <v>6.2224588800000014</v>
      </c>
      <c r="X201" s="308">
        <f t="shared" ref="X201:X202" si="253">PRODUCT(T201,W201)</f>
        <v>16288.219487232003</v>
      </c>
    </row>
    <row r="202" spans="2:24" s="79" customFormat="1" outlineLevel="1" x14ac:dyDescent="0.25">
      <c r="B202" s="231" t="s">
        <v>500</v>
      </c>
      <c r="C202" s="12" t="s">
        <v>21</v>
      </c>
      <c r="D202" s="237">
        <v>548.20000000000005</v>
      </c>
      <c r="E202" s="77">
        <v>7.2990720000000007</v>
      </c>
      <c r="F202" s="45">
        <f t="shared" si="226"/>
        <v>4001.3512704000009</v>
      </c>
      <c r="G202" s="78"/>
      <c r="H202" s="101">
        <v>1520</v>
      </c>
      <c r="I202" s="65">
        <v>6</v>
      </c>
      <c r="J202" s="66">
        <f t="shared" ref="J202" si="254">+H202*I202</f>
        <v>9120</v>
      </c>
      <c r="K202" s="597">
        <v>1520</v>
      </c>
      <c r="L202" s="65">
        <v>6</v>
      </c>
      <c r="M202" s="66">
        <f t="shared" ref="M202" si="255">+K202*L202</f>
        <v>9120</v>
      </c>
      <c r="N202" s="101">
        <v>548.20000000000005</v>
      </c>
      <c r="O202" s="65">
        <v>6</v>
      </c>
      <c r="P202" s="66">
        <f t="shared" ref="P202" si="256">+N202*O202</f>
        <v>3289.2000000000003</v>
      </c>
      <c r="Q202" s="101">
        <v>404</v>
      </c>
      <c r="R202" s="278">
        <v>5.01</v>
      </c>
      <c r="S202" s="66">
        <f t="shared" si="246"/>
        <v>2024.04</v>
      </c>
      <c r="T202" s="101">
        <v>548.20000000000005</v>
      </c>
      <c r="U202" s="269">
        <v>6.6908160000000017</v>
      </c>
      <c r="V202" s="696">
        <f t="shared" si="251"/>
        <v>3667.905331200001</v>
      </c>
      <c r="W202" s="269">
        <f t="shared" si="252"/>
        <v>6.2224588800000014</v>
      </c>
      <c r="X202" s="308">
        <f t="shared" si="253"/>
        <v>3411.1519580160011</v>
      </c>
    </row>
    <row r="203" spans="2:24" s="79" customFormat="1" outlineLevel="1" x14ac:dyDescent="0.25">
      <c r="B203" s="231" t="s">
        <v>469</v>
      </c>
      <c r="C203" s="12" t="s">
        <v>21</v>
      </c>
      <c r="D203" s="237"/>
      <c r="E203" s="77"/>
      <c r="F203" s="45"/>
      <c r="G203" s="78"/>
      <c r="H203" s="101"/>
      <c r="I203" s="65"/>
      <c r="J203" s="66"/>
      <c r="K203" s="101"/>
      <c r="L203" s="65"/>
      <c r="M203" s="66"/>
      <c r="N203" s="101"/>
      <c r="O203" s="65"/>
      <c r="P203" s="66"/>
      <c r="Q203" s="101">
        <v>65</v>
      </c>
      <c r="R203" s="269">
        <v>34.71</v>
      </c>
      <c r="S203" s="66">
        <f t="shared" ref="S203:S208" si="257">PRODUCT(Q203,R203)</f>
        <v>2256.15</v>
      </c>
      <c r="T203" s="101"/>
      <c r="U203" s="269"/>
      <c r="V203" s="696"/>
      <c r="W203" s="269"/>
      <c r="X203" s="308"/>
    </row>
    <row r="204" spans="2:24" s="79" customFormat="1" outlineLevel="1" x14ac:dyDescent="0.25">
      <c r="B204" s="231" t="s">
        <v>470</v>
      </c>
      <c r="C204" s="12"/>
      <c r="D204" s="237"/>
      <c r="E204" s="77"/>
      <c r="F204" s="45"/>
      <c r="G204" s="78"/>
      <c r="H204" s="101"/>
      <c r="I204" s="65"/>
      <c r="J204" s="66"/>
      <c r="K204" s="101"/>
      <c r="L204" s="65"/>
      <c r="M204" s="66"/>
      <c r="N204" s="101"/>
      <c r="O204" s="65"/>
      <c r="P204" s="66"/>
      <c r="Q204" s="101">
        <v>10</v>
      </c>
      <c r="R204" s="269">
        <v>42.1</v>
      </c>
      <c r="S204" s="66">
        <f t="shared" si="257"/>
        <v>421</v>
      </c>
      <c r="T204" s="101"/>
      <c r="U204" s="269"/>
      <c r="V204" s="696"/>
      <c r="W204" s="269"/>
      <c r="X204" s="308"/>
    </row>
    <row r="205" spans="2:24" s="79" customFormat="1" outlineLevel="1" x14ac:dyDescent="0.25">
      <c r="B205" s="231" t="s">
        <v>477</v>
      </c>
      <c r="C205" s="12"/>
      <c r="D205" s="237"/>
      <c r="E205" s="77"/>
      <c r="F205" s="45"/>
      <c r="G205" s="78"/>
      <c r="H205" s="101"/>
      <c r="I205" s="65"/>
      <c r="J205" s="66"/>
      <c r="K205" s="101"/>
      <c r="L205" s="65"/>
      <c r="M205" s="66"/>
      <c r="N205" s="101"/>
      <c r="O205" s="65"/>
      <c r="P205" s="66"/>
      <c r="Q205" s="101">
        <v>34</v>
      </c>
      <c r="R205" s="269">
        <v>4.97</v>
      </c>
      <c r="S205" s="66">
        <f t="shared" si="257"/>
        <v>168.98</v>
      </c>
      <c r="T205" s="101"/>
      <c r="U205" s="269"/>
      <c r="V205" s="696"/>
      <c r="W205" s="269"/>
      <c r="X205" s="308"/>
    </row>
    <row r="206" spans="2:24" s="79" customFormat="1" outlineLevel="1" x14ac:dyDescent="0.25">
      <c r="B206" s="231" t="s">
        <v>478</v>
      </c>
      <c r="C206" s="12" t="s">
        <v>21</v>
      </c>
      <c r="D206" s="237">
        <v>226.5</v>
      </c>
      <c r="E206" s="77">
        <v>7.2990720000000007</v>
      </c>
      <c r="F206" s="45">
        <f t="shared" ref="F206" si="258">PRODUCT(D206,E206)</f>
        <v>1653.239808</v>
      </c>
      <c r="G206" s="78"/>
      <c r="H206" s="101">
        <v>15</v>
      </c>
      <c r="I206" s="65">
        <v>8</v>
      </c>
      <c r="J206" s="66">
        <f t="shared" ref="J206:J208" si="259">+H206*I206</f>
        <v>120</v>
      </c>
      <c r="K206" s="101">
        <v>15</v>
      </c>
      <c r="L206" s="65">
        <v>8</v>
      </c>
      <c r="M206" s="66">
        <f t="shared" ref="M206" si="260">+K206*L206</f>
        <v>120</v>
      </c>
      <c r="N206" s="101">
        <v>226.5</v>
      </c>
      <c r="O206" s="65">
        <v>8</v>
      </c>
      <c r="P206" s="66">
        <f t="shared" ref="P206" si="261">+N206*O206</f>
        <v>1812</v>
      </c>
      <c r="Q206" s="101">
        <v>14</v>
      </c>
      <c r="R206" s="269">
        <v>6.62</v>
      </c>
      <c r="S206" s="66">
        <f t="shared" si="257"/>
        <v>92.68</v>
      </c>
      <c r="T206" s="101">
        <v>226.5</v>
      </c>
      <c r="U206" s="269">
        <v>6.6908160000000017</v>
      </c>
      <c r="V206" s="696">
        <f>PRODUCT(T206,U206)</f>
        <v>1515.4698240000005</v>
      </c>
      <c r="W206" s="269">
        <f>PRODUCT(U206,(1-$W$9))</f>
        <v>6.2224588800000014</v>
      </c>
      <c r="X206" s="308">
        <f>PRODUCT(T206,W206)</f>
        <v>1409.3869363200004</v>
      </c>
    </row>
    <row r="207" spans="2:24" s="79" customFormat="1" outlineLevel="1" x14ac:dyDescent="0.25">
      <c r="B207" s="231" t="s">
        <v>502</v>
      </c>
      <c r="C207" s="12" t="s">
        <v>21</v>
      </c>
      <c r="D207" s="237"/>
      <c r="E207" s="77"/>
      <c r="F207" s="45"/>
      <c r="G207" s="78"/>
      <c r="H207" s="101"/>
      <c r="I207" s="65"/>
      <c r="J207" s="66"/>
      <c r="K207" s="101"/>
      <c r="L207" s="65"/>
      <c r="M207" s="66"/>
      <c r="N207" s="101"/>
      <c r="O207" s="65"/>
      <c r="P207" s="66"/>
      <c r="Q207" s="101">
        <v>10</v>
      </c>
      <c r="R207" s="269">
        <v>13.21</v>
      </c>
      <c r="S207" s="66">
        <f t="shared" si="257"/>
        <v>132.10000000000002</v>
      </c>
      <c r="T207" s="101"/>
      <c r="U207" s="269"/>
      <c r="V207" s="696"/>
      <c r="W207" s="269"/>
      <c r="X207" s="308"/>
    </row>
    <row r="208" spans="2:24" s="79" customFormat="1" outlineLevel="1" x14ac:dyDescent="0.25">
      <c r="B208" s="231" t="s">
        <v>599</v>
      </c>
      <c r="C208" s="12" t="s">
        <v>21</v>
      </c>
      <c r="D208" s="237"/>
      <c r="E208" s="77"/>
      <c r="F208" s="45"/>
      <c r="G208" s="78"/>
      <c r="H208" s="101">
        <v>31.34</v>
      </c>
      <c r="I208" s="65">
        <v>8</v>
      </c>
      <c r="J208" s="66">
        <f t="shared" si="259"/>
        <v>250.72</v>
      </c>
      <c r="K208" s="101">
        <v>31.34</v>
      </c>
      <c r="L208" s="65">
        <v>8</v>
      </c>
      <c r="M208" s="66">
        <f t="shared" ref="M208" si="262">+K208*L208</f>
        <v>250.72</v>
      </c>
      <c r="N208" s="101"/>
      <c r="O208" s="65"/>
      <c r="P208" s="66"/>
      <c r="Q208" s="101">
        <v>106</v>
      </c>
      <c r="R208" s="269">
        <v>15.66</v>
      </c>
      <c r="S208" s="66">
        <f t="shared" si="257"/>
        <v>1659.96</v>
      </c>
      <c r="T208" s="101"/>
      <c r="U208" s="269"/>
      <c r="V208" s="696"/>
      <c r="W208" s="269"/>
      <c r="X208" s="308"/>
    </row>
    <row r="209" spans="2:24" s="83" customFormat="1" outlineLevel="1" x14ac:dyDescent="0.25">
      <c r="B209" s="76" t="s">
        <v>735</v>
      </c>
      <c r="C209" s="90"/>
      <c r="D209" s="241"/>
      <c r="E209" s="86"/>
      <c r="F209" s="87">
        <f>SUM(F215:F243)</f>
        <v>113022.9973379232</v>
      </c>
      <c r="G209" s="82"/>
      <c r="H209" s="103"/>
      <c r="I209" s="88"/>
      <c r="J209" s="89">
        <f>SUM(J215:J243)</f>
        <v>129574.48</v>
      </c>
      <c r="K209" s="103"/>
      <c r="L209" s="88"/>
      <c r="M209" s="89">
        <f>SUM(M215:M243)</f>
        <v>129574.48</v>
      </c>
      <c r="N209" s="691"/>
      <c r="O209" s="88"/>
      <c r="P209" s="89">
        <f>SUM(P215:P243)</f>
        <v>122279.59999999999</v>
      </c>
      <c r="Q209" s="103"/>
      <c r="R209" s="276"/>
      <c r="S209" s="89">
        <f>SUM(S210:S243)</f>
        <v>185758.04999999996</v>
      </c>
      <c r="T209" s="103"/>
      <c r="U209" s="315"/>
      <c r="V209" s="129">
        <f>SUM(V215:V243)</f>
        <v>103604.41422642962</v>
      </c>
      <c r="W209" s="315"/>
      <c r="X209" s="312">
        <f>SUM(X215:X243)</f>
        <v>96352.105230579531</v>
      </c>
    </row>
    <row r="210" spans="2:24" s="79" customFormat="1" ht="36" outlineLevel="1" x14ac:dyDescent="0.25">
      <c r="B210" s="663" t="s">
        <v>2378</v>
      </c>
      <c r="C210" s="286"/>
      <c r="D210" s="287"/>
      <c r="E210" s="288"/>
      <c r="F210" s="289"/>
      <c r="G210" s="78"/>
      <c r="H210" s="227"/>
      <c r="I210" s="226"/>
      <c r="J210" s="679"/>
      <c r="K210" s="227"/>
      <c r="L210" s="226"/>
      <c r="M210" s="679"/>
      <c r="N210" s="227"/>
      <c r="O210" s="226"/>
      <c r="P210" s="679"/>
      <c r="Q210" s="305">
        <v>15746.5</v>
      </c>
      <c r="R210" s="306">
        <v>1.66</v>
      </c>
      <c r="S210" s="66">
        <f t="shared" ref="S210:S218" si="263">PRODUCT(Q210,R210)</f>
        <v>26139.19</v>
      </c>
      <c r="T210" s="101"/>
      <c r="U210" s="269"/>
      <c r="V210" s="696"/>
      <c r="W210" s="269"/>
      <c r="X210" s="308"/>
    </row>
    <row r="211" spans="2:24" s="79" customFormat="1" ht="36" outlineLevel="1" x14ac:dyDescent="0.25">
      <c r="B211" s="664" t="s">
        <v>2379</v>
      </c>
      <c r="C211" s="291"/>
      <c r="D211" s="292"/>
      <c r="E211" s="293"/>
      <c r="F211" s="294"/>
      <c r="G211" s="78"/>
      <c r="H211" s="227"/>
      <c r="I211" s="226"/>
      <c r="J211" s="679"/>
      <c r="K211" s="227"/>
      <c r="L211" s="226"/>
      <c r="M211" s="679"/>
      <c r="N211" s="227"/>
      <c r="O211" s="226"/>
      <c r="P211" s="679"/>
      <c r="Q211" s="305">
        <v>12876</v>
      </c>
      <c r="R211" s="306">
        <v>1.66</v>
      </c>
      <c r="S211" s="66">
        <f t="shared" si="263"/>
        <v>21374.16</v>
      </c>
      <c r="T211" s="101"/>
      <c r="U211" s="269"/>
      <c r="V211" s="696"/>
      <c r="W211" s="269"/>
      <c r="X211" s="308"/>
    </row>
    <row r="212" spans="2:24" s="79" customFormat="1" ht="36" outlineLevel="1" x14ac:dyDescent="0.25">
      <c r="B212" s="664" t="s">
        <v>2382</v>
      </c>
      <c r="C212" s="291"/>
      <c r="D212" s="292"/>
      <c r="E212" s="293"/>
      <c r="F212" s="294"/>
      <c r="G212" s="78"/>
      <c r="H212" s="227"/>
      <c r="I212" s="226"/>
      <c r="J212" s="679"/>
      <c r="K212" s="227"/>
      <c r="L212" s="226"/>
      <c r="M212" s="679"/>
      <c r="N212" s="227"/>
      <c r="O212" s="226"/>
      <c r="P212" s="679"/>
      <c r="Q212" s="101">
        <v>28</v>
      </c>
      <c r="R212" s="278">
        <v>1.66</v>
      </c>
      <c r="S212" s="66">
        <f t="shared" si="263"/>
        <v>46.48</v>
      </c>
      <c r="T212" s="101"/>
      <c r="U212" s="269"/>
      <c r="V212" s="696"/>
      <c r="W212" s="269"/>
      <c r="X212" s="308"/>
    </row>
    <row r="213" spans="2:24" s="79" customFormat="1" ht="36" outlineLevel="1" x14ac:dyDescent="0.25">
      <c r="B213" s="664" t="s">
        <v>2381</v>
      </c>
      <c r="C213" s="291"/>
      <c r="D213" s="292"/>
      <c r="E213" s="293"/>
      <c r="F213" s="294"/>
      <c r="G213" s="78"/>
      <c r="H213" s="227"/>
      <c r="I213" s="226"/>
      <c r="J213" s="679"/>
      <c r="K213" s="227"/>
      <c r="L213" s="226"/>
      <c r="M213" s="679"/>
      <c r="N213" s="227"/>
      <c r="O213" s="226"/>
      <c r="P213" s="679"/>
      <c r="Q213" s="101">
        <v>25</v>
      </c>
      <c r="R213" s="278">
        <v>1.66</v>
      </c>
      <c r="S213" s="66">
        <f t="shared" si="263"/>
        <v>41.5</v>
      </c>
      <c r="T213" s="101"/>
      <c r="U213" s="269"/>
      <c r="V213" s="696"/>
      <c r="W213" s="269"/>
      <c r="X213" s="308"/>
    </row>
    <row r="214" spans="2:24" s="79" customFormat="1" ht="36" outlineLevel="1" x14ac:dyDescent="0.25">
      <c r="B214" s="665" t="s">
        <v>2380</v>
      </c>
      <c r="C214" s="295"/>
      <c r="D214" s="296"/>
      <c r="E214" s="297"/>
      <c r="F214" s="298"/>
      <c r="G214" s="78"/>
      <c r="H214" s="227"/>
      <c r="I214" s="226"/>
      <c r="J214" s="679"/>
      <c r="K214" s="227"/>
      <c r="L214" s="226"/>
      <c r="M214" s="679"/>
      <c r="N214" s="227"/>
      <c r="O214" s="226"/>
      <c r="P214" s="679"/>
      <c r="Q214" s="101">
        <v>6</v>
      </c>
      <c r="R214" s="278">
        <v>1.66</v>
      </c>
      <c r="S214" s="66">
        <f t="shared" si="263"/>
        <v>9.9599999999999991</v>
      </c>
      <c r="T214" s="101"/>
      <c r="U214" s="269"/>
      <c r="V214" s="696"/>
      <c r="W214" s="269"/>
      <c r="X214" s="308"/>
    </row>
    <row r="215" spans="2:24" s="79" customFormat="1" ht="36" outlineLevel="1" x14ac:dyDescent="0.25">
      <c r="B215" s="231" t="s">
        <v>858</v>
      </c>
      <c r="C215" s="12" t="s">
        <v>21</v>
      </c>
      <c r="D215" s="237">
        <v>1347.7500000000002</v>
      </c>
      <c r="E215" s="77">
        <v>7.020737856000002</v>
      </c>
      <c r="F215" s="45">
        <f t="shared" ref="F215" si="264">PRODUCT(D215,E215)</f>
        <v>9462.1994454240048</v>
      </c>
      <c r="G215" s="78"/>
      <c r="H215" s="101">
        <v>1600</v>
      </c>
      <c r="I215" s="65">
        <v>8</v>
      </c>
      <c r="J215" s="66">
        <f t="shared" si="178"/>
        <v>12800</v>
      </c>
      <c r="K215" s="101">
        <v>1600</v>
      </c>
      <c r="L215" s="65">
        <v>8</v>
      </c>
      <c r="M215" s="66">
        <f t="shared" ref="M215:M217" si="265">+K215*L215</f>
        <v>12800</v>
      </c>
      <c r="N215" s="101">
        <v>1347.7500000000002</v>
      </c>
      <c r="O215" s="65">
        <v>8</v>
      </c>
      <c r="P215" s="66">
        <f t="shared" ref="P215:P219" si="266">+N215*O215</f>
        <v>10782.000000000002</v>
      </c>
      <c r="Q215" s="101">
        <v>1263</v>
      </c>
      <c r="R215" s="278">
        <v>4.97</v>
      </c>
      <c r="S215" s="66">
        <f t="shared" si="263"/>
        <v>6277.11</v>
      </c>
      <c r="T215" s="101">
        <v>1347.7500000000002</v>
      </c>
      <c r="U215" s="269">
        <v>6.4356763680000029</v>
      </c>
      <c r="V215" s="696">
        <f t="shared" ref="V215:V225" si="267">PRODUCT(T215,U215)</f>
        <v>8673.6828249720056</v>
      </c>
      <c r="W215" s="269">
        <f t="shared" ref="W215:W225" si="268">PRODUCT(U215,(1-$W$9))</f>
        <v>5.9851790222400023</v>
      </c>
      <c r="X215" s="308">
        <f t="shared" ref="X215:X225" si="269">PRODUCT(T215,W215)</f>
        <v>8066.5250272239646</v>
      </c>
    </row>
    <row r="216" spans="2:24" s="79" customFormat="1" ht="36" outlineLevel="1" x14ac:dyDescent="0.25">
      <c r="B216" s="231" t="s">
        <v>859</v>
      </c>
      <c r="C216" s="12" t="s">
        <v>21</v>
      </c>
      <c r="D216" s="237">
        <v>5729.8499999999985</v>
      </c>
      <c r="E216" s="77">
        <v>7.020737856000002</v>
      </c>
      <c r="F216" s="45">
        <f t="shared" ref="F216" si="270">PRODUCT(D216,E216)</f>
        <v>40227.774804201603</v>
      </c>
      <c r="G216" s="78"/>
      <c r="H216" s="101">
        <v>4180</v>
      </c>
      <c r="I216" s="65">
        <v>8</v>
      </c>
      <c r="J216" s="66">
        <f t="shared" si="178"/>
        <v>33440</v>
      </c>
      <c r="K216" s="101">
        <v>4180</v>
      </c>
      <c r="L216" s="65">
        <v>8</v>
      </c>
      <c r="M216" s="66">
        <f t="shared" si="265"/>
        <v>33440</v>
      </c>
      <c r="N216" s="101">
        <v>5729.8499999999985</v>
      </c>
      <c r="O216" s="65">
        <v>8</v>
      </c>
      <c r="P216" s="66">
        <f t="shared" si="266"/>
        <v>45838.799999999988</v>
      </c>
      <c r="Q216" s="101">
        <v>5970</v>
      </c>
      <c r="R216" s="278">
        <v>7.3</v>
      </c>
      <c r="S216" s="66">
        <f t="shared" si="263"/>
        <v>43581</v>
      </c>
      <c r="T216" s="101">
        <v>5729.8499999999985</v>
      </c>
      <c r="U216" s="269">
        <v>6.4356763680000029</v>
      </c>
      <c r="V216" s="696">
        <f t="shared" si="267"/>
        <v>36875.460237184809</v>
      </c>
      <c r="W216" s="269">
        <f t="shared" si="268"/>
        <v>5.9851790222400023</v>
      </c>
      <c r="X216" s="308">
        <f t="shared" si="269"/>
        <v>34294.178020581865</v>
      </c>
    </row>
    <row r="217" spans="2:24" s="79" customFormat="1" ht="36" outlineLevel="1" x14ac:dyDescent="0.25">
      <c r="B217" s="231" t="s">
        <v>860</v>
      </c>
      <c r="C217" s="12" t="s">
        <v>21</v>
      </c>
      <c r="D217" s="237">
        <v>7504.85</v>
      </c>
      <c r="E217" s="77">
        <v>7.020737856000002</v>
      </c>
      <c r="F217" s="45">
        <f t="shared" ref="F217" si="271">PRODUCT(D217,E217)</f>
        <v>52689.584498601616</v>
      </c>
      <c r="G217" s="78"/>
      <c r="H217" s="101">
        <v>8320</v>
      </c>
      <c r="I217" s="65">
        <v>8</v>
      </c>
      <c r="J217" s="66">
        <f t="shared" si="178"/>
        <v>66560</v>
      </c>
      <c r="K217" s="101">
        <v>8320</v>
      </c>
      <c r="L217" s="65">
        <v>8</v>
      </c>
      <c r="M217" s="66">
        <f t="shared" si="265"/>
        <v>66560</v>
      </c>
      <c r="N217" s="101">
        <v>7504.85</v>
      </c>
      <c r="O217" s="65">
        <v>8</v>
      </c>
      <c r="P217" s="66">
        <f t="shared" si="266"/>
        <v>60038.8</v>
      </c>
      <c r="Q217" s="101">
        <f>8091+197</f>
        <v>8288</v>
      </c>
      <c r="R217" s="278">
        <v>9.1300000000000008</v>
      </c>
      <c r="S217" s="66">
        <f t="shared" si="263"/>
        <v>75669.440000000002</v>
      </c>
      <c r="T217" s="101">
        <v>7504.85</v>
      </c>
      <c r="U217" s="269">
        <v>6.4356763680000029</v>
      </c>
      <c r="V217" s="696">
        <f t="shared" si="267"/>
        <v>48298.785790384827</v>
      </c>
      <c r="W217" s="269">
        <f t="shared" si="268"/>
        <v>5.9851790222400023</v>
      </c>
      <c r="X217" s="308">
        <f t="shared" si="269"/>
        <v>44917.870785057887</v>
      </c>
    </row>
    <row r="218" spans="2:24" s="79" customFormat="1" ht="36" outlineLevel="1" x14ac:dyDescent="0.25">
      <c r="B218" s="231" t="s">
        <v>861</v>
      </c>
      <c r="C218" s="12" t="s">
        <v>21</v>
      </c>
      <c r="D218" s="237">
        <v>110</v>
      </c>
      <c r="E218" s="77">
        <v>7.020737856000002</v>
      </c>
      <c r="F218" s="45">
        <f t="shared" ref="F218" si="272">PRODUCT(D218,E218)</f>
        <v>772.28116416000023</v>
      </c>
      <c r="G218" s="78"/>
      <c r="H218" s="101">
        <v>110</v>
      </c>
      <c r="I218" s="65">
        <v>8</v>
      </c>
      <c r="J218" s="66">
        <f t="shared" si="178"/>
        <v>880</v>
      </c>
      <c r="K218" s="101">
        <v>110</v>
      </c>
      <c r="L218" s="65">
        <v>8</v>
      </c>
      <c r="M218" s="66">
        <f t="shared" ref="M218:M219" si="273">+K218*L218</f>
        <v>880</v>
      </c>
      <c r="N218" s="101">
        <v>110</v>
      </c>
      <c r="O218" s="65">
        <v>8</v>
      </c>
      <c r="P218" s="66">
        <f t="shared" si="266"/>
        <v>880</v>
      </c>
      <c r="Q218" s="101">
        <v>124</v>
      </c>
      <c r="R218" s="278">
        <v>11.76</v>
      </c>
      <c r="S218" s="66">
        <f t="shared" si="263"/>
        <v>1458.24</v>
      </c>
      <c r="T218" s="101">
        <v>110</v>
      </c>
      <c r="U218" s="269">
        <v>6.4356763680000029</v>
      </c>
      <c r="V218" s="696">
        <f t="shared" si="267"/>
        <v>707.92440048000026</v>
      </c>
      <c r="W218" s="269">
        <f t="shared" si="268"/>
        <v>5.9851790222400023</v>
      </c>
      <c r="X218" s="308">
        <f t="shared" si="269"/>
        <v>658.36969244640022</v>
      </c>
    </row>
    <row r="219" spans="2:24" s="79" customFormat="1" ht="36" outlineLevel="1" x14ac:dyDescent="0.25">
      <c r="B219" s="231" t="s">
        <v>862</v>
      </c>
      <c r="C219" s="12" t="s">
        <v>21</v>
      </c>
      <c r="D219" s="237">
        <v>12</v>
      </c>
      <c r="E219" s="77">
        <v>7.020737856000002</v>
      </c>
      <c r="F219" s="45">
        <f t="shared" ref="F219:F243" si="274">PRODUCT(D219,E219)</f>
        <v>84.248854272000017</v>
      </c>
      <c r="G219" s="78"/>
      <c r="H219" s="669">
        <v>610</v>
      </c>
      <c r="I219" s="670">
        <v>8</v>
      </c>
      <c r="J219" s="671">
        <f t="shared" si="178"/>
        <v>4880</v>
      </c>
      <c r="K219" s="669">
        <v>610</v>
      </c>
      <c r="L219" s="670">
        <v>8</v>
      </c>
      <c r="M219" s="671">
        <f t="shared" si="273"/>
        <v>4880</v>
      </c>
      <c r="N219" s="669">
        <v>12</v>
      </c>
      <c r="O219" s="670">
        <v>8</v>
      </c>
      <c r="P219" s="671">
        <f t="shared" si="266"/>
        <v>96</v>
      </c>
      <c r="Q219" s="101">
        <v>10</v>
      </c>
      <c r="R219" s="278">
        <v>9.57</v>
      </c>
      <c r="S219" s="66">
        <f t="shared" ref="S219:S220" si="275">PRODUCT(Q219,R219)</f>
        <v>95.7</v>
      </c>
      <c r="T219" s="101">
        <v>12</v>
      </c>
      <c r="U219" s="269">
        <v>6.4356763680000029</v>
      </c>
      <c r="V219" s="696">
        <f t="shared" si="267"/>
        <v>77.228116416000034</v>
      </c>
      <c r="W219" s="269">
        <f t="shared" si="268"/>
        <v>5.9851790222400023</v>
      </c>
      <c r="X219" s="308">
        <f t="shared" si="269"/>
        <v>71.822148266880021</v>
      </c>
    </row>
    <row r="220" spans="2:24" s="79" customFormat="1" ht="36" outlineLevel="1" x14ac:dyDescent="0.25">
      <c r="B220" s="231" t="s">
        <v>865</v>
      </c>
      <c r="C220" s="12" t="s">
        <v>21</v>
      </c>
      <c r="D220" s="237">
        <v>86.5</v>
      </c>
      <c r="E220" s="77">
        <v>7.020737856000002</v>
      </c>
      <c r="F220" s="45">
        <f t="shared" si="274"/>
        <v>607.29382454400013</v>
      </c>
      <c r="G220" s="78"/>
      <c r="H220" s="101"/>
      <c r="I220" s="65"/>
      <c r="J220" s="66"/>
      <c r="K220" s="101"/>
      <c r="L220" s="65"/>
      <c r="M220" s="66"/>
      <c r="N220" s="101">
        <v>86.5</v>
      </c>
      <c r="O220" s="65">
        <v>8</v>
      </c>
      <c r="P220" s="66">
        <v>96</v>
      </c>
      <c r="Q220" s="101">
        <v>88</v>
      </c>
      <c r="R220" s="278">
        <v>5.97</v>
      </c>
      <c r="S220" s="66">
        <f t="shared" si="275"/>
        <v>525.36</v>
      </c>
      <c r="T220" s="101">
        <v>86.5</v>
      </c>
      <c r="U220" s="269">
        <v>6.4356763680000029</v>
      </c>
      <c r="V220" s="696">
        <f t="shared" si="267"/>
        <v>556.68600583200021</v>
      </c>
      <c r="W220" s="269">
        <f t="shared" si="268"/>
        <v>5.9851790222400023</v>
      </c>
      <c r="X220" s="308">
        <f t="shared" si="269"/>
        <v>517.71798542376018</v>
      </c>
    </row>
    <row r="221" spans="2:24" s="79" customFormat="1" ht="36" outlineLevel="1" x14ac:dyDescent="0.25">
      <c r="B221" s="231" t="s">
        <v>866</v>
      </c>
      <c r="C221" s="12" t="s">
        <v>21</v>
      </c>
      <c r="D221" s="237">
        <v>131.5</v>
      </c>
      <c r="E221" s="77">
        <v>7.020737856000002</v>
      </c>
      <c r="F221" s="45">
        <f t="shared" si="274"/>
        <v>923.22702806400025</v>
      </c>
      <c r="G221" s="78"/>
      <c r="H221" s="101"/>
      <c r="I221" s="65"/>
      <c r="J221" s="66"/>
      <c r="K221" s="101"/>
      <c r="L221" s="65"/>
      <c r="M221" s="66"/>
      <c r="N221" s="101">
        <v>131.5</v>
      </c>
      <c r="O221" s="65">
        <v>8</v>
      </c>
      <c r="P221" s="66">
        <v>96</v>
      </c>
      <c r="Q221" s="101">
        <v>144</v>
      </c>
      <c r="R221" s="278">
        <v>5.97</v>
      </c>
      <c r="S221" s="66">
        <f t="shared" ref="S221" si="276">PRODUCT(Q221,R221)</f>
        <v>859.68</v>
      </c>
      <c r="T221" s="101">
        <v>131.5</v>
      </c>
      <c r="U221" s="269">
        <v>6.4356763680000029</v>
      </c>
      <c r="V221" s="696">
        <f t="shared" si="267"/>
        <v>846.29144239200036</v>
      </c>
      <c r="W221" s="269">
        <f t="shared" si="268"/>
        <v>5.9851790222400023</v>
      </c>
      <c r="X221" s="308">
        <f t="shared" si="269"/>
        <v>787.05104142456025</v>
      </c>
    </row>
    <row r="222" spans="2:24" s="79" customFormat="1" ht="36" outlineLevel="1" x14ac:dyDescent="0.25">
      <c r="B222" s="231" t="s">
        <v>867</v>
      </c>
      <c r="C222" s="12" t="s">
        <v>21</v>
      </c>
      <c r="D222" s="237">
        <v>73.5</v>
      </c>
      <c r="E222" s="77">
        <v>7.020737856000002</v>
      </c>
      <c r="F222" s="45">
        <f t="shared" si="274"/>
        <v>516.02423241600013</v>
      </c>
      <c r="G222" s="78"/>
      <c r="H222" s="101"/>
      <c r="I222" s="65"/>
      <c r="J222" s="66"/>
      <c r="K222" s="101"/>
      <c r="L222" s="65"/>
      <c r="M222" s="66"/>
      <c r="N222" s="101">
        <v>73.5</v>
      </c>
      <c r="O222" s="65">
        <v>8</v>
      </c>
      <c r="P222" s="66">
        <v>96</v>
      </c>
      <c r="Q222" s="101">
        <v>74</v>
      </c>
      <c r="R222" s="278">
        <v>5.97</v>
      </c>
      <c r="S222" s="66">
        <f t="shared" ref="S222" si="277">PRODUCT(Q222,R222)</f>
        <v>441.78</v>
      </c>
      <c r="T222" s="101">
        <v>73.5</v>
      </c>
      <c r="U222" s="269">
        <v>6.4356763680000029</v>
      </c>
      <c r="V222" s="696">
        <f t="shared" si="267"/>
        <v>473.0222130480002</v>
      </c>
      <c r="W222" s="269">
        <f t="shared" si="268"/>
        <v>5.9851790222400023</v>
      </c>
      <c r="X222" s="308">
        <f t="shared" si="269"/>
        <v>439.91065813464019</v>
      </c>
    </row>
    <row r="223" spans="2:24" s="79" customFormat="1" ht="36" outlineLevel="1" x14ac:dyDescent="0.25">
      <c r="B223" s="231" t="s">
        <v>868</v>
      </c>
      <c r="C223" s="12" t="s">
        <v>21</v>
      </c>
      <c r="D223" s="237">
        <v>90.5</v>
      </c>
      <c r="E223" s="77">
        <v>7.020737856000002</v>
      </c>
      <c r="F223" s="45">
        <f t="shared" si="274"/>
        <v>635.37677596800017</v>
      </c>
      <c r="G223" s="78"/>
      <c r="H223" s="101"/>
      <c r="I223" s="65"/>
      <c r="J223" s="66"/>
      <c r="K223" s="101"/>
      <c r="L223" s="65"/>
      <c r="M223" s="66"/>
      <c r="N223" s="101">
        <v>90.5</v>
      </c>
      <c r="O223" s="65">
        <v>8</v>
      </c>
      <c r="P223" s="66">
        <v>96</v>
      </c>
      <c r="Q223" s="101">
        <v>91</v>
      </c>
      <c r="R223" s="278">
        <v>5.97</v>
      </c>
      <c r="S223" s="66">
        <f t="shared" ref="S223" si="278">PRODUCT(Q223,R223)</f>
        <v>543.27</v>
      </c>
      <c r="T223" s="101">
        <v>90.5</v>
      </c>
      <c r="U223" s="269">
        <v>6.4356763680000029</v>
      </c>
      <c r="V223" s="696">
        <f t="shared" si="267"/>
        <v>582.42871130400022</v>
      </c>
      <c r="W223" s="269">
        <f t="shared" si="268"/>
        <v>5.9851790222400023</v>
      </c>
      <c r="X223" s="308">
        <f t="shared" si="269"/>
        <v>541.6587015127202</v>
      </c>
    </row>
    <row r="224" spans="2:24" s="79" customFormat="1" ht="36" outlineLevel="1" x14ac:dyDescent="0.25">
      <c r="B224" s="231" t="s">
        <v>869</v>
      </c>
      <c r="C224" s="12" t="s">
        <v>21</v>
      </c>
      <c r="D224" s="237">
        <v>135.5</v>
      </c>
      <c r="E224" s="77">
        <v>7.020737856000002</v>
      </c>
      <c r="F224" s="45">
        <f t="shared" si="274"/>
        <v>951.30997948800029</v>
      </c>
      <c r="G224" s="78"/>
      <c r="H224" s="101"/>
      <c r="I224" s="65"/>
      <c r="J224" s="66"/>
      <c r="K224" s="101"/>
      <c r="L224" s="65"/>
      <c r="M224" s="66"/>
      <c r="N224" s="101">
        <v>135.5</v>
      </c>
      <c r="O224" s="65">
        <v>8</v>
      </c>
      <c r="P224" s="66">
        <v>96</v>
      </c>
      <c r="Q224" s="101">
        <v>150</v>
      </c>
      <c r="R224" s="278">
        <v>5.97</v>
      </c>
      <c r="S224" s="66">
        <f t="shared" ref="S224:S228" si="279">PRODUCT(Q224,R224)</f>
        <v>895.5</v>
      </c>
      <c r="T224" s="101">
        <v>135.5</v>
      </c>
      <c r="U224" s="269">
        <v>6.4356763680000029</v>
      </c>
      <c r="V224" s="696">
        <f t="shared" si="267"/>
        <v>872.03414786400037</v>
      </c>
      <c r="W224" s="269">
        <f t="shared" si="268"/>
        <v>5.9851790222400023</v>
      </c>
      <c r="X224" s="308">
        <f t="shared" si="269"/>
        <v>810.99175751352027</v>
      </c>
    </row>
    <row r="225" spans="2:24" s="79" customFormat="1" ht="36" outlineLevel="1" x14ac:dyDescent="0.25">
      <c r="B225" s="231" t="s">
        <v>870</v>
      </c>
      <c r="C225" s="12" t="s">
        <v>21</v>
      </c>
      <c r="D225" s="237">
        <v>133.5</v>
      </c>
      <c r="E225" s="77">
        <v>7.020737856000002</v>
      </c>
      <c r="F225" s="45">
        <f t="shared" si="274"/>
        <v>937.26850377600022</v>
      </c>
      <c r="G225" s="78"/>
      <c r="H225" s="666"/>
      <c r="I225" s="667"/>
      <c r="J225" s="668"/>
      <c r="K225" s="666"/>
      <c r="L225" s="667"/>
      <c r="M225" s="668"/>
      <c r="N225" s="666">
        <v>133.5</v>
      </c>
      <c r="O225" s="667">
        <v>8</v>
      </c>
      <c r="P225" s="668">
        <v>96</v>
      </c>
      <c r="Q225" s="101">
        <v>146</v>
      </c>
      <c r="R225" s="278">
        <v>5.97</v>
      </c>
      <c r="S225" s="66">
        <f t="shared" si="279"/>
        <v>871.62</v>
      </c>
      <c r="T225" s="101">
        <v>133.5</v>
      </c>
      <c r="U225" s="269">
        <v>6.4356763680000029</v>
      </c>
      <c r="V225" s="696">
        <f t="shared" si="267"/>
        <v>859.16279512800043</v>
      </c>
      <c r="W225" s="269">
        <f t="shared" si="268"/>
        <v>5.9851790222400023</v>
      </c>
      <c r="X225" s="308">
        <f t="shared" si="269"/>
        <v>799.02139946904026</v>
      </c>
    </row>
    <row r="226" spans="2:24" s="79" customFormat="1" outlineLevel="1" x14ac:dyDescent="0.25">
      <c r="B226" s="299" t="s">
        <v>814</v>
      </c>
      <c r="C226" s="300" t="s">
        <v>21</v>
      </c>
      <c r="D226" s="301"/>
      <c r="E226" s="302"/>
      <c r="F226" s="303"/>
      <c r="G226" s="78"/>
      <c r="H226" s="101">
        <v>30.72</v>
      </c>
      <c r="I226" s="65">
        <v>8</v>
      </c>
      <c r="J226" s="66">
        <f t="shared" ref="J226:J234" si="280">+H226*I226</f>
        <v>245.76</v>
      </c>
      <c r="K226" s="101">
        <v>30.72</v>
      </c>
      <c r="L226" s="65">
        <v>8</v>
      </c>
      <c r="M226" s="66">
        <f t="shared" ref="M226" si="281">+K226*L226</f>
        <v>245.76</v>
      </c>
      <c r="N226" s="101"/>
      <c r="O226" s="65"/>
      <c r="P226" s="66"/>
      <c r="Q226" s="101"/>
      <c r="R226" s="277"/>
      <c r="S226" s="66"/>
      <c r="T226" s="101"/>
      <c r="U226" s="269"/>
      <c r="V226" s="696"/>
      <c r="W226" s="269"/>
      <c r="X226" s="308"/>
    </row>
    <row r="227" spans="2:24" s="79" customFormat="1" ht="36" outlineLevel="1" x14ac:dyDescent="0.25">
      <c r="B227" s="231" t="s">
        <v>871</v>
      </c>
      <c r="C227" s="12" t="s">
        <v>21</v>
      </c>
      <c r="D227" s="237">
        <v>15</v>
      </c>
      <c r="E227" s="77">
        <v>7.020737856000002</v>
      </c>
      <c r="F227" s="45">
        <f t="shared" si="274"/>
        <v>105.31106784000004</v>
      </c>
      <c r="G227" s="78"/>
      <c r="H227" s="609"/>
      <c r="I227" s="610"/>
      <c r="J227" s="611"/>
      <c r="K227" s="609"/>
      <c r="L227" s="610"/>
      <c r="M227" s="611"/>
      <c r="N227" s="101">
        <v>15</v>
      </c>
      <c r="O227" s="65">
        <v>8</v>
      </c>
      <c r="P227" s="66">
        <f t="shared" ref="P227:P228" si="282">+N227*O227</f>
        <v>120</v>
      </c>
      <c r="Q227" s="101">
        <v>14</v>
      </c>
      <c r="R227" s="278">
        <v>9.07</v>
      </c>
      <c r="S227" s="66">
        <f t="shared" si="279"/>
        <v>126.98</v>
      </c>
      <c r="T227" s="101">
        <v>15</v>
      </c>
      <c r="U227" s="269">
        <v>6.4356763680000029</v>
      </c>
      <c r="V227" s="696">
        <f t="shared" ref="V227:V228" si="283">PRODUCT(T227,U227)</f>
        <v>96.535145520000043</v>
      </c>
      <c r="W227" s="269">
        <f t="shared" ref="W227:W228" si="284">PRODUCT(U227,(1-$W$9))</f>
        <v>5.9851790222400023</v>
      </c>
      <c r="X227" s="308">
        <f t="shared" ref="X227:X228" si="285">PRODUCT(T227,W227)</f>
        <v>89.777685333600033</v>
      </c>
    </row>
    <row r="228" spans="2:24" s="79" customFormat="1" ht="36" outlineLevel="1" x14ac:dyDescent="0.25">
      <c r="B228" s="231" t="s">
        <v>872</v>
      </c>
      <c r="C228" s="12" t="s">
        <v>21</v>
      </c>
      <c r="D228" s="237">
        <v>101.5</v>
      </c>
      <c r="E228" s="77">
        <v>7.020737856000002</v>
      </c>
      <c r="F228" s="45">
        <f t="shared" si="274"/>
        <v>712.60489238400021</v>
      </c>
      <c r="G228" s="78"/>
      <c r="H228" s="609"/>
      <c r="I228" s="610"/>
      <c r="J228" s="611"/>
      <c r="K228" s="609"/>
      <c r="L228" s="610"/>
      <c r="M228" s="611"/>
      <c r="N228" s="101">
        <v>101.5</v>
      </c>
      <c r="O228" s="65">
        <v>8</v>
      </c>
      <c r="P228" s="66">
        <f t="shared" si="282"/>
        <v>812</v>
      </c>
      <c r="Q228" s="101">
        <v>114</v>
      </c>
      <c r="R228" s="278">
        <v>9.07</v>
      </c>
      <c r="S228" s="66">
        <f t="shared" si="279"/>
        <v>1033.98</v>
      </c>
      <c r="T228" s="101">
        <v>101.5</v>
      </c>
      <c r="U228" s="269">
        <v>6.4356763680000029</v>
      </c>
      <c r="V228" s="696">
        <f t="shared" si="283"/>
        <v>653.22115135200033</v>
      </c>
      <c r="W228" s="269">
        <f t="shared" si="284"/>
        <v>5.9851790222400023</v>
      </c>
      <c r="X228" s="308">
        <f t="shared" si="285"/>
        <v>607.49567075736024</v>
      </c>
    </row>
    <row r="229" spans="2:24" s="79" customFormat="1" outlineLevel="1" x14ac:dyDescent="0.25">
      <c r="B229" s="285" t="s">
        <v>817</v>
      </c>
      <c r="C229" s="286"/>
      <c r="D229" s="287"/>
      <c r="E229" s="288"/>
      <c r="F229" s="289"/>
      <c r="G229" s="78"/>
      <c r="H229" s="101">
        <v>760</v>
      </c>
      <c r="I229" s="65">
        <v>8</v>
      </c>
      <c r="J229" s="66">
        <f t="shared" ref="J229" si="286">+H229*I229</f>
        <v>6080</v>
      </c>
      <c r="K229" s="101">
        <v>760</v>
      </c>
      <c r="L229" s="65">
        <v>8</v>
      </c>
      <c r="M229" s="66">
        <f t="shared" ref="M229:M231" si="287">+K229*L229</f>
        <v>6080</v>
      </c>
      <c r="N229" s="101"/>
      <c r="O229" s="65"/>
      <c r="P229" s="66"/>
      <c r="Q229" s="101"/>
      <c r="R229" s="277"/>
      <c r="S229" s="66"/>
      <c r="T229" s="101"/>
      <c r="U229" s="269"/>
      <c r="V229" s="696"/>
      <c r="W229" s="269"/>
      <c r="X229" s="308"/>
    </row>
    <row r="230" spans="2:24" s="79" customFormat="1" outlineLevel="1" x14ac:dyDescent="0.25">
      <c r="B230" s="290" t="s">
        <v>815</v>
      </c>
      <c r="C230" s="291"/>
      <c r="D230" s="292"/>
      <c r="E230" s="293"/>
      <c r="F230" s="294"/>
      <c r="G230" s="78"/>
      <c r="H230" s="101">
        <v>115.09</v>
      </c>
      <c r="I230" s="65">
        <v>8</v>
      </c>
      <c r="J230" s="66">
        <f t="shared" ref="J230:J231" si="288">+H230*I230</f>
        <v>920.72</v>
      </c>
      <c r="K230" s="101">
        <v>115.09</v>
      </c>
      <c r="L230" s="65">
        <v>8</v>
      </c>
      <c r="M230" s="66">
        <f t="shared" si="287"/>
        <v>920.72</v>
      </c>
      <c r="N230" s="101"/>
      <c r="O230" s="65"/>
      <c r="P230" s="66"/>
      <c r="Q230" s="101"/>
      <c r="R230" s="277"/>
      <c r="S230" s="66"/>
      <c r="T230" s="101"/>
      <c r="U230" s="269"/>
      <c r="V230" s="696"/>
      <c r="W230" s="269"/>
      <c r="X230" s="308"/>
    </row>
    <row r="231" spans="2:24" s="79" customFormat="1" outlineLevel="1" x14ac:dyDescent="0.25">
      <c r="B231" s="290" t="s">
        <v>816</v>
      </c>
      <c r="C231" s="291"/>
      <c r="D231" s="292"/>
      <c r="E231" s="293"/>
      <c r="F231" s="294"/>
      <c r="G231" s="78"/>
      <c r="H231" s="101">
        <v>120</v>
      </c>
      <c r="I231" s="65">
        <v>8</v>
      </c>
      <c r="J231" s="66">
        <f t="shared" si="288"/>
        <v>960</v>
      </c>
      <c r="K231" s="101">
        <v>120</v>
      </c>
      <c r="L231" s="65">
        <v>8</v>
      </c>
      <c r="M231" s="66">
        <f t="shared" si="287"/>
        <v>960</v>
      </c>
      <c r="N231" s="101"/>
      <c r="O231" s="65"/>
      <c r="P231" s="66"/>
      <c r="Q231" s="101"/>
      <c r="R231" s="277"/>
      <c r="S231" s="66"/>
      <c r="T231" s="101"/>
      <c r="U231" s="269"/>
      <c r="V231" s="696"/>
      <c r="W231" s="269"/>
      <c r="X231" s="308"/>
    </row>
    <row r="232" spans="2:24" s="79" customFormat="1" ht="36" outlineLevel="1" x14ac:dyDescent="0.25">
      <c r="B232" s="665" t="s">
        <v>2383</v>
      </c>
      <c r="C232" s="295"/>
      <c r="D232" s="296"/>
      <c r="E232" s="297"/>
      <c r="F232" s="298"/>
      <c r="G232" s="78"/>
      <c r="H232" s="101"/>
      <c r="I232" s="65"/>
      <c r="J232" s="66"/>
      <c r="K232" s="101"/>
      <c r="L232" s="65"/>
      <c r="M232" s="66"/>
      <c r="N232" s="101"/>
      <c r="O232" s="65"/>
      <c r="P232" s="66"/>
      <c r="Q232" s="101">
        <v>10</v>
      </c>
      <c r="R232" s="278">
        <v>11.34</v>
      </c>
      <c r="S232" s="66">
        <f t="shared" ref="S232:S233" si="289">PRODUCT(Q232,R232)</f>
        <v>113.4</v>
      </c>
      <c r="T232" s="101"/>
      <c r="U232" s="269"/>
      <c r="V232" s="696"/>
      <c r="W232" s="269"/>
      <c r="X232" s="308"/>
    </row>
    <row r="233" spans="2:24" s="79" customFormat="1" ht="36" outlineLevel="1" x14ac:dyDescent="0.25">
      <c r="B233" s="231" t="s">
        <v>873</v>
      </c>
      <c r="C233" s="12" t="s">
        <v>21</v>
      </c>
      <c r="D233" s="237">
        <v>98</v>
      </c>
      <c r="E233" s="77">
        <v>7.020737856000002</v>
      </c>
      <c r="F233" s="45">
        <f t="shared" si="274"/>
        <v>688.03230988800021</v>
      </c>
      <c r="G233" s="78"/>
      <c r="H233" s="609"/>
      <c r="I233" s="610"/>
      <c r="J233" s="611"/>
      <c r="K233" s="609"/>
      <c r="L233" s="610"/>
      <c r="M233" s="611"/>
      <c r="N233" s="101">
        <v>98</v>
      </c>
      <c r="O233" s="65">
        <v>8</v>
      </c>
      <c r="P233" s="66">
        <v>96</v>
      </c>
      <c r="Q233" s="101">
        <v>119</v>
      </c>
      <c r="R233" s="278">
        <v>11.34</v>
      </c>
      <c r="S233" s="66">
        <f t="shared" si="289"/>
        <v>1349.46</v>
      </c>
      <c r="T233" s="101">
        <v>98</v>
      </c>
      <c r="U233" s="269">
        <v>6.4356763680000029</v>
      </c>
      <c r="V233" s="696">
        <f t="shared" ref="V233:V243" si="290">PRODUCT(T233,U233)</f>
        <v>630.69628406400034</v>
      </c>
      <c r="W233" s="269">
        <f t="shared" ref="W233:W243" si="291">PRODUCT(U233,(1-$W$9))</f>
        <v>5.9851790222400023</v>
      </c>
      <c r="X233" s="308">
        <f t="shared" ref="X233:X243" si="292">PRODUCT(T233,W233)</f>
        <v>586.54754417952017</v>
      </c>
    </row>
    <row r="234" spans="2:24" s="79" customFormat="1" ht="36" outlineLevel="1" x14ac:dyDescent="0.25">
      <c r="B234" s="231" t="s">
        <v>874</v>
      </c>
      <c r="C234" s="12" t="s">
        <v>21</v>
      </c>
      <c r="D234" s="237">
        <v>12</v>
      </c>
      <c r="E234" s="77">
        <v>7.020737856000002</v>
      </c>
      <c r="F234" s="45">
        <f t="shared" si="274"/>
        <v>84.248854272000017</v>
      </c>
      <c r="G234" s="78"/>
      <c r="H234" s="101">
        <v>71</v>
      </c>
      <c r="I234" s="65">
        <v>8</v>
      </c>
      <c r="J234" s="66">
        <f t="shared" si="280"/>
        <v>568</v>
      </c>
      <c r="K234" s="101">
        <v>71</v>
      </c>
      <c r="L234" s="65">
        <v>8</v>
      </c>
      <c r="M234" s="66">
        <f t="shared" ref="M234" si="293">+K234*L234</f>
        <v>568</v>
      </c>
      <c r="N234" s="101">
        <v>12</v>
      </c>
      <c r="O234" s="65">
        <v>8</v>
      </c>
      <c r="P234" s="66">
        <f t="shared" ref="P234" si="294">+N234*O234</f>
        <v>96</v>
      </c>
      <c r="Q234" s="101"/>
      <c r="R234" s="277"/>
      <c r="S234" s="66"/>
      <c r="T234" s="101">
        <v>12</v>
      </c>
      <c r="U234" s="269">
        <v>6.4356763680000029</v>
      </c>
      <c r="V234" s="696">
        <f t="shared" si="290"/>
        <v>77.228116416000034</v>
      </c>
      <c r="W234" s="269">
        <f t="shared" si="291"/>
        <v>5.9851790222400023</v>
      </c>
      <c r="X234" s="308">
        <f t="shared" si="292"/>
        <v>71.822148266880021</v>
      </c>
    </row>
    <row r="235" spans="2:24" s="79" customFormat="1" ht="36" outlineLevel="1" x14ac:dyDescent="0.25">
      <c r="B235" s="231" t="s">
        <v>875</v>
      </c>
      <c r="C235" s="12" t="s">
        <v>21</v>
      </c>
      <c r="D235" s="237">
        <v>46.5</v>
      </c>
      <c r="E235" s="77">
        <v>7.020737856000002</v>
      </c>
      <c r="F235" s="45">
        <f t="shared" si="274"/>
        <v>326.46431030400009</v>
      </c>
      <c r="G235" s="78"/>
      <c r="H235" s="672"/>
      <c r="I235" s="673"/>
      <c r="J235" s="674"/>
      <c r="K235" s="672"/>
      <c r="L235" s="673"/>
      <c r="M235" s="674"/>
      <c r="N235" s="669">
        <v>46.5</v>
      </c>
      <c r="O235" s="670">
        <v>8</v>
      </c>
      <c r="P235" s="671">
        <v>96</v>
      </c>
      <c r="Q235" s="101"/>
      <c r="R235" s="277"/>
      <c r="S235" s="66"/>
      <c r="T235" s="101">
        <v>46.5</v>
      </c>
      <c r="U235" s="269">
        <v>6.4356763680000029</v>
      </c>
      <c r="V235" s="696">
        <f t="shared" si="290"/>
        <v>299.25895111200015</v>
      </c>
      <c r="W235" s="269">
        <f t="shared" si="291"/>
        <v>5.9851790222400023</v>
      </c>
      <c r="X235" s="308">
        <f t="shared" si="292"/>
        <v>278.31082453416013</v>
      </c>
    </row>
    <row r="236" spans="2:24" s="79" customFormat="1" ht="36" outlineLevel="1" x14ac:dyDescent="0.25">
      <c r="B236" s="231" t="s">
        <v>876</v>
      </c>
      <c r="C236" s="12" t="s">
        <v>21</v>
      </c>
      <c r="D236" s="237">
        <v>42.5</v>
      </c>
      <c r="E236" s="77">
        <v>7.020737856000002</v>
      </c>
      <c r="F236" s="45">
        <f t="shared" si="274"/>
        <v>298.38135888000011</v>
      </c>
      <c r="G236" s="78"/>
      <c r="H236" s="609"/>
      <c r="I236" s="610"/>
      <c r="J236" s="611"/>
      <c r="K236" s="609"/>
      <c r="L236" s="610"/>
      <c r="M236" s="611"/>
      <c r="N236" s="101">
        <v>42.5</v>
      </c>
      <c r="O236" s="65">
        <v>8</v>
      </c>
      <c r="P236" s="66">
        <v>96</v>
      </c>
      <c r="Q236" s="101"/>
      <c r="R236" s="277"/>
      <c r="S236" s="66"/>
      <c r="T236" s="101">
        <v>42.5</v>
      </c>
      <c r="U236" s="269">
        <v>6.4356763680000029</v>
      </c>
      <c r="V236" s="696">
        <f t="shared" si="290"/>
        <v>273.51624564000014</v>
      </c>
      <c r="W236" s="269">
        <f t="shared" si="291"/>
        <v>5.9851790222400023</v>
      </c>
      <c r="X236" s="308">
        <f t="shared" si="292"/>
        <v>254.37010844520009</v>
      </c>
    </row>
    <row r="237" spans="2:24" s="79" customFormat="1" ht="36" outlineLevel="1" x14ac:dyDescent="0.25">
      <c r="B237" s="231" t="s">
        <v>877</v>
      </c>
      <c r="C237" s="12" t="s">
        <v>21</v>
      </c>
      <c r="D237" s="237">
        <v>40.5</v>
      </c>
      <c r="E237" s="77">
        <v>7.020737856000002</v>
      </c>
      <c r="F237" s="45">
        <f t="shared" si="274"/>
        <v>284.33988316800009</v>
      </c>
      <c r="G237" s="78"/>
      <c r="H237" s="609"/>
      <c r="I237" s="610"/>
      <c r="J237" s="611"/>
      <c r="K237" s="609"/>
      <c r="L237" s="610"/>
      <c r="M237" s="611"/>
      <c r="N237" s="101">
        <v>40.5</v>
      </c>
      <c r="O237" s="65">
        <v>8</v>
      </c>
      <c r="P237" s="66">
        <v>96</v>
      </c>
      <c r="Q237" s="101"/>
      <c r="R237" s="277"/>
      <c r="S237" s="66"/>
      <c r="T237" s="101">
        <v>40.5</v>
      </c>
      <c r="U237" s="269">
        <v>6.4356763680000029</v>
      </c>
      <c r="V237" s="696">
        <f t="shared" si="290"/>
        <v>260.64489290400013</v>
      </c>
      <c r="W237" s="269">
        <f t="shared" si="291"/>
        <v>5.9851790222400023</v>
      </c>
      <c r="X237" s="308">
        <f t="shared" si="292"/>
        <v>242.39975040072008</v>
      </c>
    </row>
    <row r="238" spans="2:24" s="79" customFormat="1" ht="36" outlineLevel="1" x14ac:dyDescent="0.25">
      <c r="B238" s="231" t="s">
        <v>878</v>
      </c>
      <c r="C238" s="12" t="s">
        <v>21</v>
      </c>
      <c r="D238" s="237">
        <v>26.5</v>
      </c>
      <c r="E238" s="77">
        <v>7.020737856000002</v>
      </c>
      <c r="F238" s="45">
        <f t="shared" si="274"/>
        <v>186.04955318400005</v>
      </c>
      <c r="G238" s="78"/>
      <c r="H238" s="609"/>
      <c r="I238" s="610"/>
      <c r="J238" s="611"/>
      <c r="K238" s="609"/>
      <c r="L238" s="610"/>
      <c r="M238" s="611"/>
      <c r="N238" s="101">
        <v>26.5</v>
      </c>
      <c r="O238" s="65">
        <v>8</v>
      </c>
      <c r="P238" s="66">
        <v>96</v>
      </c>
      <c r="Q238" s="101"/>
      <c r="R238" s="277"/>
      <c r="S238" s="66"/>
      <c r="T238" s="101">
        <v>26.5</v>
      </c>
      <c r="U238" s="269">
        <v>6.4356763680000029</v>
      </c>
      <c r="V238" s="696">
        <f t="shared" si="290"/>
        <v>170.54542375200009</v>
      </c>
      <c r="W238" s="269">
        <f t="shared" si="291"/>
        <v>5.9851790222400023</v>
      </c>
      <c r="X238" s="308">
        <f t="shared" si="292"/>
        <v>158.60724408936005</v>
      </c>
    </row>
    <row r="239" spans="2:24" s="79" customFormat="1" ht="36" outlineLevel="1" x14ac:dyDescent="0.25">
      <c r="B239" s="231" t="s">
        <v>879</v>
      </c>
      <c r="C239" s="12" t="s">
        <v>21</v>
      </c>
      <c r="D239" s="237">
        <v>24.5</v>
      </c>
      <c r="E239" s="77">
        <v>7.020737856000002</v>
      </c>
      <c r="F239" s="45">
        <f t="shared" si="274"/>
        <v>172.00807747200005</v>
      </c>
      <c r="G239" s="78"/>
      <c r="H239" s="609"/>
      <c r="I239" s="610"/>
      <c r="J239" s="611"/>
      <c r="K239" s="609"/>
      <c r="L239" s="610"/>
      <c r="M239" s="611"/>
      <c r="N239" s="101">
        <v>24.5</v>
      </c>
      <c r="O239" s="65">
        <v>8</v>
      </c>
      <c r="P239" s="66">
        <v>96</v>
      </c>
      <c r="Q239" s="101"/>
      <c r="R239" s="277"/>
      <c r="S239" s="66"/>
      <c r="T239" s="101">
        <v>24.5</v>
      </c>
      <c r="U239" s="269">
        <v>6.4356763680000029</v>
      </c>
      <c r="V239" s="696">
        <f t="shared" si="290"/>
        <v>157.67407101600008</v>
      </c>
      <c r="W239" s="269">
        <f t="shared" si="291"/>
        <v>5.9851790222400023</v>
      </c>
      <c r="X239" s="308">
        <f t="shared" si="292"/>
        <v>146.63688604488004</v>
      </c>
    </row>
    <row r="240" spans="2:24" s="79" customFormat="1" ht="36" outlineLevel="1" x14ac:dyDescent="0.25">
      <c r="B240" s="231" t="s">
        <v>880</v>
      </c>
      <c r="C240" s="12" t="s">
        <v>21</v>
      </c>
      <c r="D240" s="237">
        <v>24.5</v>
      </c>
      <c r="E240" s="77">
        <v>7.020737856000002</v>
      </c>
      <c r="F240" s="45">
        <f t="shared" si="274"/>
        <v>172.00807747200005</v>
      </c>
      <c r="G240" s="78"/>
      <c r="H240" s="609"/>
      <c r="I240" s="610"/>
      <c r="J240" s="611"/>
      <c r="K240" s="609"/>
      <c r="L240" s="610"/>
      <c r="M240" s="611"/>
      <c r="N240" s="101">
        <v>24.5</v>
      </c>
      <c r="O240" s="65">
        <v>8</v>
      </c>
      <c r="P240" s="66">
        <v>96</v>
      </c>
      <c r="Q240" s="101"/>
      <c r="R240" s="277"/>
      <c r="S240" s="66"/>
      <c r="T240" s="101">
        <v>24.5</v>
      </c>
      <c r="U240" s="269">
        <v>6.4356763680000029</v>
      </c>
      <c r="V240" s="696">
        <f t="shared" si="290"/>
        <v>157.67407101600008</v>
      </c>
      <c r="W240" s="269">
        <f t="shared" si="291"/>
        <v>5.9851790222400023</v>
      </c>
      <c r="X240" s="308">
        <f t="shared" si="292"/>
        <v>146.63688604488004</v>
      </c>
    </row>
    <row r="241" spans="1:24" s="79" customFormat="1" ht="36" outlineLevel="1" x14ac:dyDescent="0.25">
      <c r="B241" s="231" t="s">
        <v>881</v>
      </c>
      <c r="C241" s="12" t="s">
        <v>21</v>
      </c>
      <c r="D241" s="237">
        <v>27.5</v>
      </c>
      <c r="E241" s="77">
        <v>7.020737856000002</v>
      </c>
      <c r="F241" s="45">
        <f t="shared" si="274"/>
        <v>193.07029104000006</v>
      </c>
      <c r="G241" s="78"/>
      <c r="H241" s="675"/>
      <c r="I241" s="676"/>
      <c r="J241" s="677"/>
      <c r="K241" s="675"/>
      <c r="L241" s="676"/>
      <c r="M241" s="677"/>
      <c r="N241" s="666">
        <v>27.5</v>
      </c>
      <c r="O241" s="667">
        <v>8</v>
      </c>
      <c r="P241" s="668">
        <v>96</v>
      </c>
      <c r="Q241" s="101"/>
      <c r="R241" s="278"/>
      <c r="S241" s="66"/>
      <c r="T241" s="101">
        <v>27.5</v>
      </c>
      <c r="U241" s="269">
        <v>6.4356763680000029</v>
      </c>
      <c r="V241" s="696">
        <f t="shared" si="290"/>
        <v>176.98110012000006</v>
      </c>
      <c r="W241" s="269">
        <f t="shared" si="291"/>
        <v>5.9851790222400023</v>
      </c>
      <c r="X241" s="308">
        <f t="shared" si="292"/>
        <v>164.59242311160006</v>
      </c>
    </row>
    <row r="242" spans="1:24" s="79" customFormat="1" ht="36" outlineLevel="1" x14ac:dyDescent="0.25">
      <c r="B242" s="231" t="s">
        <v>863</v>
      </c>
      <c r="C242" s="12" t="s">
        <v>21</v>
      </c>
      <c r="D242" s="237">
        <v>140.5</v>
      </c>
      <c r="E242" s="77">
        <v>7.020737856000002</v>
      </c>
      <c r="F242" s="45">
        <f t="shared" si="274"/>
        <v>986.41366876800032</v>
      </c>
      <c r="G242" s="78"/>
      <c r="H242" s="101">
        <v>140</v>
      </c>
      <c r="I242" s="65">
        <v>8</v>
      </c>
      <c r="J242" s="66">
        <f t="shared" si="178"/>
        <v>1120</v>
      </c>
      <c r="K242" s="101">
        <v>140</v>
      </c>
      <c r="L242" s="65">
        <v>8</v>
      </c>
      <c r="M242" s="66">
        <f t="shared" ref="M242:M243" si="295">+K242*L242</f>
        <v>1120</v>
      </c>
      <c r="N242" s="101">
        <v>140.5</v>
      </c>
      <c r="O242" s="65">
        <v>8</v>
      </c>
      <c r="P242" s="66">
        <f t="shared" ref="P242:P243" si="296">+N242*O242</f>
        <v>1124</v>
      </c>
      <c r="Q242" s="101">
        <v>154</v>
      </c>
      <c r="R242" s="278">
        <v>13.84</v>
      </c>
      <c r="S242" s="66">
        <f t="shared" ref="S242:S243" si="297">PRODUCT(Q242,R242)</f>
        <v>2131.36</v>
      </c>
      <c r="T242" s="101">
        <v>140.5</v>
      </c>
      <c r="U242" s="269">
        <v>6.4356763680000029</v>
      </c>
      <c r="V242" s="696">
        <f t="shared" si="290"/>
        <v>904.21252970400042</v>
      </c>
      <c r="W242" s="269">
        <f t="shared" si="291"/>
        <v>5.9851790222400023</v>
      </c>
      <c r="X242" s="308">
        <f t="shared" si="292"/>
        <v>840.91765262472029</v>
      </c>
    </row>
    <row r="243" spans="1:24" s="79" customFormat="1" ht="36" outlineLevel="1" x14ac:dyDescent="0.25">
      <c r="B243" s="231" t="s">
        <v>864</v>
      </c>
      <c r="C243" s="12" t="s">
        <v>21</v>
      </c>
      <c r="D243" s="237">
        <v>143.5</v>
      </c>
      <c r="E243" s="77">
        <v>7.020737856000002</v>
      </c>
      <c r="F243" s="45">
        <f t="shared" si="274"/>
        <v>1007.4758823360003</v>
      </c>
      <c r="G243" s="78"/>
      <c r="H243" s="101">
        <v>140</v>
      </c>
      <c r="I243" s="65">
        <v>8</v>
      </c>
      <c r="J243" s="66">
        <f t="shared" ref="J243" si="298">+H243*I243</f>
        <v>1120</v>
      </c>
      <c r="K243" s="101">
        <v>140</v>
      </c>
      <c r="L243" s="65">
        <v>8</v>
      </c>
      <c r="M243" s="66">
        <f t="shared" si="295"/>
        <v>1120</v>
      </c>
      <c r="N243" s="101">
        <v>143.5</v>
      </c>
      <c r="O243" s="65">
        <v>8</v>
      </c>
      <c r="P243" s="66">
        <f t="shared" si="296"/>
        <v>1148</v>
      </c>
      <c r="Q243" s="101">
        <v>157</v>
      </c>
      <c r="R243" s="278">
        <v>13.84</v>
      </c>
      <c r="S243" s="66">
        <f t="shared" si="297"/>
        <v>2172.88</v>
      </c>
      <c r="T243" s="101">
        <v>143.5</v>
      </c>
      <c r="U243" s="269">
        <v>6.4356763680000029</v>
      </c>
      <c r="V243" s="696">
        <f t="shared" si="290"/>
        <v>923.5195588080004</v>
      </c>
      <c r="W243" s="269">
        <f t="shared" si="291"/>
        <v>5.9851790222400023</v>
      </c>
      <c r="X243" s="308">
        <f t="shared" si="292"/>
        <v>858.8731896914403</v>
      </c>
    </row>
    <row r="244" spans="1:24" s="14" customFormat="1" x14ac:dyDescent="0.25">
      <c r="B244" s="231"/>
      <c r="C244" s="95"/>
      <c r="D244" s="237"/>
      <c r="E244" s="77"/>
      <c r="F244" s="45"/>
      <c r="G244" s="13"/>
      <c r="H244" s="101"/>
      <c r="I244" s="65"/>
      <c r="J244" s="66"/>
      <c r="K244" s="101"/>
      <c r="L244" s="65"/>
      <c r="M244" s="66"/>
      <c r="N244" s="101"/>
      <c r="O244" s="65"/>
      <c r="P244" s="66"/>
      <c r="Q244" s="101"/>
      <c r="R244" s="269"/>
      <c r="S244" s="66"/>
      <c r="T244" s="101"/>
      <c r="U244" s="269"/>
      <c r="V244" s="696"/>
      <c r="W244" s="269"/>
      <c r="X244" s="308"/>
    </row>
    <row r="245" spans="1:24" s="83" customFormat="1" x14ac:dyDescent="0.25">
      <c r="A245" s="79"/>
      <c r="B245" s="72" t="s">
        <v>44</v>
      </c>
      <c r="C245" s="96"/>
      <c r="D245" s="239"/>
      <c r="E245" s="81"/>
      <c r="F245" s="631">
        <f>SUM(F247,F255,F258)</f>
        <v>6817.480792752961</v>
      </c>
      <c r="G245" s="82"/>
      <c r="H245" s="100"/>
      <c r="I245" s="111"/>
      <c r="J245" s="631">
        <f>SUM(J247,J255,J258)</f>
        <v>1976</v>
      </c>
      <c r="K245" s="100"/>
      <c r="L245" s="111"/>
      <c r="M245" s="631">
        <f>SUM(M247,M255,M258)</f>
        <v>1976</v>
      </c>
      <c r="N245" s="693"/>
      <c r="O245" s="111"/>
      <c r="P245" s="631">
        <f>SUM(P247,P255,P258)</f>
        <v>5603</v>
      </c>
      <c r="Q245" s="100"/>
      <c r="R245" s="272"/>
      <c r="S245" s="631">
        <f>SUM(S247,S255,S258)</f>
        <v>7000</v>
      </c>
      <c r="T245" s="100"/>
      <c r="U245" s="313"/>
      <c r="V245" s="706">
        <f>SUM(V247,V255,V258)</f>
        <v>6249.3573933568814</v>
      </c>
      <c r="W245" s="313"/>
      <c r="X245" s="700">
        <f>SUM(X247,X255,X258)</f>
        <v>5811.9023758218991</v>
      </c>
    </row>
    <row r="246" spans="1:24" s="14" customFormat="1" ht="5.45" customHeight="1" x14ac:dyDescent="0.25">
      <c r="B246" s="36"/>
      <c r="C246" s="95"/>
      <c r="D246" s="237"/>
      <c r="E246" s="41"/>
      <c r="F246" s="42"/>
      <c r="G246" s="13"/>
      <c r="H246" s="101"/>
      <c r="I246" s="65"/>
      <c r="J246" s="47"/>
      <c r="K246" s="101"/>
      <c r="L246" s="65"/>
      <c r="M246" s="47"/>
      <c r="N246" s="101"/>
      <c r="O246" s="65"/>
      <c r="P246" s="47"/>
      <c r="Q246" s="101"/>
      <c r="R246" s="269"/>
      <c r="S246" s="47"/>
      <c r="T246" s="101"/>
      <c r="U246" s="269"/>
      <c r="V246" s="696"/>
      <c r="W246" s="269"/>
      <c r="X246" s="308"/>
    </row>
    <row r="247" spans="1:24" s="83" customFormat="1" outlineLevel="1" x14ac:dyDescent="0.25">
      <c r="B247" s="76" t="s">
        <v>47</v>
      </c>
      <c r="C247" s="90"/>
      <c r="D247" s="241"/>
      <c r="E247" s="86"/>
      <c r="F247" s="87">
        <f>SUM(F248:F254)</f>
        <v>2738.1165917529611</v>
      </c>
      <c r="G247" s="82"/>
      <c r="H247" s="103"/>
      <c r="I247" s="88"/>
      <c r="J247" s="89">
        <f>SUM(J248:J254)</f>
        <v>200</v>
      </c>
      <c r="K247" s="103"/>
      <c r="L247" s="88"/>
      <c r="M247" s="89">
        <f>SUM(M248:M254)</f>
        <v>200</v>
      </c>
      <c r="N247" s="691"/>
      <c r="O247" s="88"/>
      <c r="P247" s="89">
        <f>SUM(P248:P254)</f>
        <v>275</v>
      </c>
      <c r="Q247" s="103"/>
      <c r="R247" s="276"/>
      <c r="S247" s="89">
        <f>SUM(S248:S254)</f>
        <v>0</v>
      </c>
      <c r="T247" s="103"/>
      <c r="U247" s="315"/>
      <c r="V247" s="129">
        <f>SUM(V248:V254)</f>
        <v>2509.940209106881</v>
      </c>
      <c r="W247" s="315"/>
      <c r="X247" s="312">
        <f>SUM(X248:X254)</f>
        <v>2334.2443944693996</v>
      </c>
    </row>
    <row r="248" spans="1:24" s="79" customFormat="1" outlineLevel="1" x14ac:dyDescent="0.25">
      <c r="B248" s="232" t="s">
        <v>506</v>
      </c>
      <c r="C248" s="12" t="s">
        <v>22</v>
      </c>
      <c r="D248" s="237">
        <v>2</v>
      </c>
      <c r="E248" s="77">
        <v>248.91969015936007</v>
      </c>
      <c r="F248" s="45">
        <f t="shared" ref="F248:F259" si="299">PRODUCT(D248,E248)</f>
        <v>497.83938031872015</v>
      </c>
      <c r="G248" s="78"/>
      <c r="H248" s="609"/>
      <c r="I248" s="610"/>
      <c r="J248" s="611"/>
      <c r="K248" s="609"/>
      <c r="L248" s="610"/>
      <c r="M248" s="611"/>
      <c r="N248" s="101">
        <v>2</v>
      </c>
      <c r="O248" s="65">
        <v>25</v>
      </c>
      <c r="P248" s="66">
        <f t="shared" ref="P248:P251" si="300">+N248*O248</f>
        <v>50</v>
      </c>
      <c r="Q248" s="305"/>
      <c r="R248" s="628"/>
      <c r="S248" s="615"/>
      <c r="T248" s="101">
        <v>2</v>
      </c>
      <c r="U248" s="269">
        <v>228.1763826460801</v>
      </c>
      <c r="V248" s="696">
        <f t="shared" ref="V248:V251" si="301">PRODUCT(T248,U248)</f>
        <v>456.3527652921602</v>
      </c>
      <c r="W248" s="269">
        <f t="shared" ref="W248:W251" si="302">PRODUCT(U248,(1-$W$9))</f>
        <v>212.20403586085448</v>
      </c>
      <c r="X248" s="308">
        <f t="shared" ref="X248:X251" si="303">PRODUCT(T248,W248)</f>
        <v>424.40807172170895</v>
      </c>
    </row>
    <row r="249" spans="1:24" s="79" customFormat="1" outlineLevel="1" x14ac:dyDescent="0.25">
      <c r="B249" s="232" t="s">
        <v>507</v>
      </c>
      <c r="C249" s="12" t="s">
        <v>22</v>
      </c>
      <c r="D249" s="237">
        <v>1</v>
      </c>
      <c r="E249" s="77">
        <v>248.91969015936007</v>
      </c>
      <c r="F249" s="45">
        <f t="shared" si="299"/>
        <v>248.91969015936007</v>
      </c>
      <c r="G249" s="78"/>
      <c r="H249" s="609"/>
      <c r="I249" s="610"/>
      <c r="J249" s="611"/>
      <c r="K249" s="609"/>
      <c r="L249" s="610"/>
      <c r="M249" s="611"/>
      <c r="N249" s="101">
        <v>1</v>
      </c>
      <c r="O249" s="65">
        <v>25</v>
      </c>
      <c r="P249" s="66">
        <f t="shared" si="300"/>
        <v>25</v>
      </c>
      <c r="Q249" s="305"/>
      <c r="R249" s="628"/>
      <c r="S249" s="615"/>
      <c r="T249" s="101">
        <v>1</v>
      </c>
      <c r="U249" s="269">
        <v>228.1763826460801</v>
      </c>
      <c r="V249" s="696">
        <f t="shared" si="301"/>
        <v>228.1763826460801</v>
      </c>
      <c r="W249" s="269">
        <f t="shared" si="302"/>
        <v>212.20403586085448</v>
      </c>
      <c r="X249" s="308">
        <f t="shared" si="303"/>
        <v>212.20403586085448</v>
      </c>
    </row>
    <row r="250" spans="1:24" s="79" customFormat="1" outlineLevel="1" x14ac:dyDescent="0.25">
      <c r="B250" s="232" t="s">
        <v>508</v>
      </c>
      <c r="C250" s="12" t="s">
        <v>22</v>
      </c>
      <c r="D250" s="237">
        <v>2</v>
      </c>
      <c r="E250" s="77">
        <v>248.91969015936007</v>
      </c>
      <c r="F250" s="45">
        <f t="shared" si="299"/>
        <v>497.83938031872015</v>
      </c>
      <c r="G250" s="78"/>
      <c r="H250" s="609"/>
      <c r="I250" s="610"/>
      <c r="J250" s="611"/>
      <c r="K250" s="609"/>
      <c r="L250" s="610"/>
      <c r="M250" s="611"/>
      <c r="N250" s="101">
        <v>2</v>
      </c>
      <c r="O250" s="65">
        <v>25</v>
      </c>
      <c r="P250" s="66">
        <f t="shared" si="300"/>
        <v>50</v>
      </c>
      <c r="Q250" s="305"/>
      <c r="R250" s="628"/>
      <c r="S250" s="615"/>
      <c r="T250" s="101">
        <v>2</v>
      </c>
      <c r="U250" s="269">
        <v>228.1763826460801</v>
      </c>
      <c r="V250" s="696">
        <f t="shared" si="301"/>
        <v>456.3527652921602</v>
      </c>
      <c r="W250" s="269">
        <f t="shared" si="302"/>
        <v>212.20403586085448</v>
      </c>
      <c r="X250" s="308">
        <f t="shared" si="303"/>
        <v>424.40807172170895</v>
      </c>
    </row>
    <row r="251" spans="1:24" s="79" customFormat="1" outlineLevel="1" x14ac:dyDescent="0.25">
      <c r="B251" s="232" t="s">
        <v>509</v>
      </c>
      <c r="C251" s="12" t="s">
        <v>22</v>
      </c>
      <c r="D251" s="237">
        <v>3</v>
      </c>
      <c r="E251" s="77">
        <v>248.91969015936007</v>
      </c>
      <c r="F251" s="45">
        <f t="shared" si="299"/>
        <v>746.75907047808028</v>
      </c>
      <c r="G251" s="78"/>
      <c r="H251" s="609"/>
      <c r="I251" s="610"/>
      <c r="J251" s="611"/>
      <c r="K251" s="609"/>
      <c r="L251" s="610"/>
      <c r="M251" s="611"/>
      <c r="N251" s="101">
        <v>3</v>
      </c>
      <c r="O251" s="65">
        <v>25</v>
      </c>
      <c r="P251" s="66">
        <f t="shared" si="300"/>
        <v>75</v>
      </c>
      <c r="Q251" s="305"/>
      <c r="R251" s="628"/>
      <c r="S251" s="615"/>
      <c r="T251" s="101">
        <v>3</v>
      </c>
      <c r="U251" s="269">
        <v>228.1763826460801</v>
      </c>
      <c r="V251" s="696">
        <f t="shared" si="301"/>
        <v>684.52914793824027</v>
      </c>
      <c r="W251" s="269">
        <f t="shared" si="302"/>
        <v>212.20403586085448</v>
      </c>
      <c r="X251" s="308">
        <f t="shared" si="303"/>
        <v>636.61210758256345</v>
      </c>
    </row>
    <row r="252" spans="1:24" s="79" customFormat="1" outlineLevel="1" x14ac:dyDescent="0.25">
      <c r="B252" s="231" t="s">
        <v>804</v>
      </c>
      <c r="C252" s="95"/>
      <c r="D252" s="237"/>
      <c r="E252" s="77"/>
      <c r="F252" s="45"/>
      <c r="G252" s="78"/>
      <c r="H252" s="101">
        <v>2</v>
      </c>
      <c r="I252" s="65">
        <v>25</v>
      </c>
      <c r="J252" s="66">
        <f t="shared" ref="J252:J253" si="304">+H252*I252</f>
        <v>50</v>
      </c>
      <c r="K252" s="101">
        <v>2</v>
      </c>
      <c r="L252" s="65">
        <v>25</v>
      </c>
      <c r="M252" s="66">
        <f t="shared" ref="M252:M253" si="305">+K252*L252</f>
        <v>50</v>
      </c>
      <c r="N252" s="101"/>
      <c r="O252" s="65"/>
      <c r="P252" s="66"/>
      <c r="Q252" s="101"/>
      <c r="R252" s="269"/>
      <c r="S252" s="66"/>
      <c r="T252" s="101"/>
      <c r="U252" s="269"/>
      <c r="V252" s="696"/>
      <c r="W252" s="269"/>
      <c r="X252" s="308"/>
    </row>
    <row r="253" spans="1:24" s="79" customFormat="1" outlineLevel="1" x14ac:dyDescent="0.25">
      <c r="B253" s="231" t="s">
        <v>805</v>
      </c>
      <c r="C253" s="95"/>
      <c r="D253" s="237"/>
      <c r="E253" s="77"/>
      <c r="F253" s="45"/>
      <c r="G253" s="78"/>
      <c r="H253" s="101">
        <v>6</v>
      </c>
      <c r="I253" s="65">
        <v>25</v>
      </c>
      <c r="J253" s="66">
        <f t="shared" si="304"/>
        <v>150</v>
      </c>
      <c r="K253" s="101">
        <v>6</v>
      </c>
      <c r="L253" s="65">
        <v>25</v>
      </c>
      <c r="M253" s="66">
        <f t="shared" si="305"/>
        <v>150</v>
      </c>
      <c r="N253" s="101"/>
      <c r="O253" s="65"/>
      <c r="P253" s="66"/>
      <c r="Q253" s="101"/>
      <c r="R253" s="269"/>
      <c r="S253" s="66"/>
      <c r="T253" s="101"/>
      <c r="U253" s="269"/>
      <c r="V253" s="696"/>
      <c r="W253" s="269"/>
      <c r="X253" s="308"/>
    </row>
    <row r="254" spans="1:24" s="79" customFormat="1" outlineLevel="1" x14ac:dyDescent="0.25">
      <c r="B254" s="232" t="s">
        <v>510</v>
      </c>
      <c r="C254" s="12" t="s">
        <v>22</v>
      </c>
      <c r="D254" s="237">
        <v>3</v>
      </c>
      <c r="E254" s="77">
        <v>248.91969015936007</v>
      </c>
      <c r="F254" s="45">
        <f t="shared" si="299"/>
        <v>746.75907047808028</v>
      </c>
      <c r="G254" s="78"/>
      <c r="H254" s="609"/>
      <c r="I254" s="610"/>
      <c r="J254" s="611"/>
      <c r="K254" s="609"/>
      <c r="L254" s="610"/>
      <c r="M254" s="611"/>
      <c r="N254" s="101">
        <v>3</v>
      </c>
      <c r="O254" s="65">
        <v>25</v>
      </c>
      <c r="P254" s="66">
        <f t="shared" ref="P254" si="306">+N254*O254</f>
        <v>75</v>
      </c>
      <c r="Q254" s="305"/>
      <c r="R254" s="628"/>
      <c r="S254" s="615"/>
      <c r="T254" s="101">
        <v>3</v>
      </c>
      <c r="U254" s="269">
        <v>228.1763826460801</v>
      </c>
      <c r="V254" s="696">
        <f>PRODUCT(T254,U254)</f>
        <v>684.52914793824027</v>
      </c>
      <c r="W254" s="269">
        <f>PRODUCT(U254,(1-$W$9))</f>
        <v>212.20403586085448</v>
      </c>
      <c r="X254" s="308">
        <f>PRODUCT(T254,W254)</f>
        <v>636.61210758256345</v>
      </c>
    </row>
    <row r="255" spans="1:24" s="83" customFormat="1" outlineLevel="1" x14ac:dyDescent="0.25">
      <c r="B255" s="76" t="s">
        <v>468</v>
      </c>
      <c r="C255" s="90"/>
      <c r="D255" s="241"/>
      <c r="E255" s="86"/>
      <c r="F255" s="87">
        <f>SUM(F256:F257)</f>
        <v>2886.9923610000001</v>
      </c>
      <c r="G255" s="82"/>
      <c r="H255" s="103"/>
      <c r="I255" s="88"/>
      <c r="J255" s="89">
        <f>SUM(J256:J257)</f>
        <v>1776</v>
      </c>
      <c r="K255" s="103"/>
      <c r="L255" s="88"/>
      <c r="M255" s="89">
        <f>SUM(M256:M257)</f>
        <v>1776</v>
      </c>
      <c r="N255" s="691"/>
      <c r="O255" s="88"/>
      <c r="P255" s="89">
        <f>SUM(P256:P257)</f>
        <v>3552</v>
      </c>
      <c r="Q255" s="103"/>
      <c r="R255" s="276"/>
      <c r="S255" s="89">
        <f>SUM(S256:S257)</f>
        <v>0</v>
      </c>
      <c r="T255" s="103"/>
      <c r="U255" s="315"/>
      <c r="V255" s="129">
        <f>SUM(V256:V257)</f>
        <v>2646.4096642500003</v>
      </c>
      <c r="W255" s="315"/>
      <c r="X255" s="312">
        <f>SUM(X256:X257)</f>
        <v>2461.1609877525002</v>
      </c>
    </row>
    <row r="256" spans="1:24" s="79" customFormat="1" outlineLevel="1" x14ac:dyDescent="0.25">
      <c r="A256" s="83"/>
      <c r="B256" s="232" t="s">
        <v>469</v>
      </c>
      <c r="C256" s="12" t="s">
        <v>21</v>
      </c>
      <c r="D256" s="237">
        <v>184.2</v>
      </c>
      <c r="E256" s="77">
        <v>13.52538</v>
      </c>
      <c r="F256" s="45">
        <f t="shared" si="299"/>
        <v>2491.374996</v>
      </c>
      <c r="G256" s="78"/>
      <c r="H256" s="101">
        <v>148</v>
      </c>
      <c r="I256" s="65">
        <v>12</v>
      </c>
      <c r="J256" s="66">
        <f t="shared" ref="J256" si="307">+H256*I256</f>
        <v>1776</v>
      </c>
      <c r="K256" s="101">
        <v>148</v>
      </c>
      <c r="L256" s="65">
        <v>12</v>
      </c>
      <c r="M256" s="66">
        <v>1776</v>
      </c>
      <c r="N256" s="101">
        <v>184.2</v>
      </c>
      <c r="O256" s="65">
        <v>12</v>
      </c>
      <c r="P256" s="66">
        <v>1776</v>
      </c>
      <c r="Q256" s="101"/>
      <c r="R256" s="278"/>
      <c r="S256" s="264"/>
      <c r="T256" s="101">
        <v>184.2</v>
      </c>
      <c r="U256" s="269">
        <v>12.398265000000002</v>
      </c>
      <c r="V256" s="696">
        <f t="shared" ref="V256:V257" si="308">PRODUCT(T256,U256)</f>
        <v>2283.7604130000004</v>
      </c>
      <c r="W256" s="269">
        <f t="shared" ref="W256:W257" si="309">PRODUCT(U256,(1-$W$9))</f>
        <v>11.530386450000002</v>
      </c>
      <c r="X256" s="308">
        <f t="shared" ref="X256:X257" si="310">PRODUCT(T256,W256)</f>
        <v>2123.8971840900003</v>
      </c>
    </row>
    <row r="257" spans="1:24" s="79" customFormat="1" outlineLevel="1" x14ac:dyDescent="0.25">
      <c r="A257" s="83"/>
      <c r="B257" s="232" t="s">
        <v>470</v>
      </c>
      <c r="C257" s="12" t="s">
        <v>21</v>
      </c>
      <c r="D257" s="237">
        <v>19.5</v>
      </c>
      <c r="E257" s="77">
        <v>20.288070000000001</v>
      </c>
      <c r="F257" s="45">
        <f t="shared" si="299"/>
        <v>395.61736500000001</v>
      </c>
      <c r="G257" s="78"/>
      <c r="H257" s="609"/>
      <c r="I257" s="610"/>
      <c r="J257" s="611"/>
      <c r="K257" s="609"/>
      <c r="L257" s="610"/>
      <c r="M257" s="611"/>
      <c r="N257" s="101">
        <v>19.5</v>
      </c>
      <c r="O257" s="65">
        <v>12</v>
      </c>
      <c r="P257" s="66">
        <v>1776</v>
      </c>
      <c r="Q257" s="101"/>
      <c r="R257" s="269"/>
      <c r="S257" s="66"/>
      <c r="T257" s="101">
        <v>19.5</v>
      </c>
      <c r="U257" s="269">
        <v>18.597397500000003</v>
      </c>
      <c r="V257" s="696">
        <f t="shared" si="308"/>
        <v>362.64925125000008</v>
      </c>
      <c r="W257" s="269">
        <f t="shared" si="309"/>
        <v>17.295579675000003</v>
      </c>
      <c r="X257" s="308">
        <f t="shared" si="310"/>
        <v>337.26380366250004</v>
      </c>
    </row>
    <row r="258" spans="1:24" s="83" customFormat="1" outlineLevel="1" x14ac:dyDescent="0.25">
      <c r="B258" s="76" t="s">
        <v>736</v>
      </c>
      <c r="C258" s="90"/>
      <c r="D258" s="241"/>
      <c r="E258" s="86"/>
      <c r="F258" s="87">
        <f>SUM(F259)</f>
        <v>1192.37184</v>
      </c>
      <c r="G258" s="82"/>
      <c r="H258" s="103"/>
      <c r="I258" s="88"/>
      <c r="J258" s="89">
        <f>SUM(J259)</f>
        <v>0</v>
      </c>
      <c r="K258" s="103"/>
      <c r="L258" s="88"/>
      <c r="M258" s="89">
        <f>SUM(M259)</f>
        <v>0</v>
      </c>
      <c r="N258" s="691"/>
      <c r="O258" s="88"/>
      <c r="P258" s="89">
        <f>SUM(P259)</f>
        <v>1776</v>
      </c>
      <c r="Q258" s="103"/>
      <c r="R258" s="276"/>
      <c r="S258" s="89">
        <f>SUM(S259:S260)</f>
        <v>7000</v>
      </c>
      <c r="T258" s="103"/>
      <c r="U258" s="315"/>
      <c r="V258" s="129">
        <f>SUM(V259)</f>
        <v>1093.0075200000003</v>
      </c>
      <c r="W258" s="315"/>
      <c r="X258" s="312">
        <f>SUM(X259)</f>
        <v>1016.4969936000002</v>
      </c>
    </row>
    <row r="259" spans="1:24" s="79" customFormat="1" outlineLevel="1" x14ac:dyDescent="0.25">
      <c r="A259" s="627"/>
      <c r="B259" s="232" t="s">
        <v>471</v>
      </c>
      <c r="C259" s="12" t="s">
        <v>246</v>
      </c>
      <c r="D259" s="237">
        <v>136</v>
      </c>
      <c r="E259" s="77">
        <v>8.7674400000000006</v>
      </c>
      <c r="F259" s="45">
        <f t="shared" si="299"/>
        <v>1192.37184</v>
      </c>
      <c r="G259" s="78"/>
      <c r="H259" s="609"/>
      <c r="I259" s="610"/>
      <c r="J259" s="611"/>
      <c r="K259" s="609"/>
      <c r="L259" s="610"/>
      <c r="M259" s="611"/>
      <c r="N259" s="101">
        <v>136</v>
      </c>
      <c r="O259" s="65">
        <v>12</v>
      </c>
      <c r="P259" s="66">
        <v>1776</v>
      </c>
      <c r="Q259" s="101"/>
      <c r="R259" s="269"/>
      <c r="S259" s="66"/>
      <c r="T259" s="101">
        <v>136</v>
      </c>
      <c r="U259" s="269">
        <v>8.0368200000000023</v>
      </c>
      <c r="V259" s="696">
        <f>PRODUCT(T259,U259)</f>
        <v>1093.0075200000003</v>
      </c>
      <c r="W259" s="269">
        <f>PRODUCT(U259,(1-$W$9))</f>
        <v>7.474242600000002</v>
      </c>
      <c r="X259" s="308">
        <f>PRODUCT(T259,W259)</f>
        <v>1016.4969936000002</v>
      </c>
    </row>
    <row r="260" spans="1:24" s="79" customFormat="1" ht="36" outlineLevel="1" x14ac:dyDescent="0.25">
      <c r="A260" s="627"/>
      <c r="B260" s="285" t="s">
        <v>882</v>
      </c>
      <c r="C260" s="12"/>
      <c r="D260" s="237"/>
      <c r="E260" s="77"/>
      <c r="F260" s="45"/>
      <c r="G260" s="78"/>
      <c r="H260" s="101"/>
      <c r="I260" s="65"/>
      <c r="J260" s="66"/>
      <c r="K260" s="101"/>
      <c r="L260" s="65"/>
      <c r="M260" s="66"/>
      <c r="N260" s="101"/>
      <c r="O260" s="65"/>
      <c r="P260" s="66"/>
      <c r="Q260" s="101">
        <v>1</v>
      </c>
      <c r="R260" s="269">
        <v>7000</v>
      </c>
      <c r="S260" s="66">
        <f t="shared" ref="S260" si="311">PRODUCT(Q260,R260)</f>
        <v>7000</v>
      </c>
      <c r="T260" s="101"/>
      <c r="U260" s="269"/>
      <c r="V260" s="696"/>
      <c r="W260" s="269"/>
      <c r="X260" s="308"/>
    </row>
    <row r="261" spans="1:24" s="14" customFormat="1" x14ac:dyDescent="0.25">
      <c r="B261" s="39"/>
      <c r="C261" s="12"/>
      <c r="D261" s="237"/>
      <c r="E261" s="41"/>
      <c r="F261" s="45"/>
      <c r="G261" s="13"/>
      <c r="H261" s="101"/>
      <c r="I261" s="65"/>
      <c r="J261" s="66"/>
      <c r="K261" s="101"/>
      <c r="L261" s="65"/>
      <c r="M261" s="66"/>
      <c r="N261" s="101"/>
      <c r="O261" s="65"/>
      <c r="P261" s="66"/>
      <c r="Q261" s="101"/>
      <c r="R261" s="269"/>
      <c r="S261" s="66"/>
      <c r="T261" s="101"/>
      <c r="U261" s="269"/>
      <c r="V261" s="696"/>
      <c r="W261" s="269"/>
      <c r="X261" s="308"/>
    </row>
    <row r="262" spans="1:24" s="83" customFormat="1" x14ac:dyDescent="0.25">
      <c r="B262" s="72" t="s">
        <v>45</v>
      </c>
      <c r="C262" s="96"/>
      <c r="D262" s="239"/>
      <c r="E262" s="81"/>
      <c r="F262" s="631">
        <f>F264+F268+F270</f>
        <v>5678.056766891521</v>
      </c>
      <c r="G262" s="82"/>
      <c r="H262" s="100"/>
      <c r="I262" s="111"/>
      <c r="J262" s="631">
        <f>J264+J268+J270</f>
        <v>2794</v>
      </c>
      <c r="K262" s="100"/>
      <c r="L262" s="111"/>
      <c r="M262" s="631">
        <f>M264+M268+M270</f>
        <v>2794</v>
      </c>
      <c r="N262" s="693"/>
      <c r="O262" s="111"/>
      <c r="P262" s="631">
        <f>P264+P268+P270</f>
        <v>3098</v>
      </c>
      <c r="Q262" s="100"/>
      <c r="R262" s="272"/>
      <c r="S262" s="73">
        <f>S264+S268+S270</f>
        <v>0</v>
      </c>
      <c r="T262" s="100"/>
      <c r="U262" s="313"/>
      <c r="V262" s="706">
        <f>V264+V268+V270</f>
        <v>5204.8853696505612</v>
      </c>
      <c r="W262" s="313"/>
      <c r="X262" s="700">
        <f>X264+X268+X270</f>
        <v>4840.5433937750222</v>
      </c>
    </row>
    <row r="263" spans="1:24" s="14" customFormat="1" ht="5.45" customHeight="1" x14ac:dyDescent="0.25">
      <c r="B263" s="36"/>
      <c r="C263" s="95"/>
      <c r="D263" s="237"/>
      <c r="E263" s="41"/>
      <c r="F263" s="42"/>
      <c r="G263" s="13"/>
      <c r="H263" s="101"/>
      <c r="I263" s="65"/>
      <c r="J263" s="47"/>
      <c r="K263" s="101"/>
      <c r="L263" s="65"/>
      <c r="M263" s="47"/>
      <c r="N263" s="101"/>
      <c r="O263" s="65"/>
      <c r="P263" s="47"/>
      <c r="Q263" s="101"/>
      <c r="R263" s="269"/>
      <c r="S263" s="47"/>
      <c r="T263" s="101"/>
      <c r="U263" s="269"/>
      <c r="V263" s="696"/>
      <c r="W263" s="269"/>
      <c r="X263" s="308"/>
    </row>
    <row r="264" spans="1:24" s="83" customFormat="1" outlineLevel="1" x14ac:dyDescent="0.25">
      <c r="B264" s="76" t="s">
        <v>49</v>
      </c>
      <c r="C264" s="90"/>
      <c r="D264" s="241"/>
      <c r="E264" s="86"/>
      <c r="F264" s="87">
        <f>SUM(F265:F267)</f>
        <v>2099.2006189440008</v>
      </c>
      <c r="G264" s="82"/>
      <c r="H264" s="103"/>
      <c r="I264" s="88"/>
      <c r="J264" s="89">
        <f>SUM(J265:J267)</f>
        <v>1000</v>
      </c>
      <c r="K264" s="103"/>
      <c r="L264" s="88"/>
      <c r="M264" s="89">
        <f>SUM(M265:M267)</f>
        <v>1000</v>
      </c>
      <c r="N264" s="691"/>
      <c r="O264" s="88"/>
      <c r="P264" s="89">
        <f>SUM(P265:P267)</f>
        <v>1304</v>
      </c>
      <c r="Q264" s="103"/>
      <c r="R264" s="276"/>
      <c r="S264" s="89">
        <f>SUM(S265:S267)</f>
        <v>0</v>
      </c>
      <c r="T264" s="103"/>
      <c r="U264" s="315"/>
      <c r="V264" s="129">
        <f>SUM(V265:V267)</f>
        <v>1924.2672340320009</v>
      </c>
      <c r="W264" s="315"/>
      <c r="X264" s="312">
        <f>SUM(X265:X267)</f>
        <v>1789.5685276497607</v>
      </c>
    </row>
    <row r="265" spans="1:24" s="79" customFormat="1" ht="36" outlineLevel="1" x14ac:dyDescent="0.25">
      <c r="A265" s="83"/>
      <c r="B265" s="678" t="s">
        <v>473</v>
      </c>
      <c r="C265" s="12" t="s">
        <v>21</v>
      </c>
      <c r="D265" s="237">
        <v>163</v>
      </c>
      <c r="E265" s="77">
        <v>7.020737856000002</v>
      </c>
      <c r="F265" s="45">
        <f t="shared" ref="F265" si="312">PRODUCT(D265,E265)</f>
        <v>1144.3802705280004</v>
      </c>
      <c r="G265" s="78"/>
      <c r="H265" s="101">
        <v>125</v>
      </c>
      <c r="I265" s="65">
        <v>8</v>
      </c>
      <c r="J265" s="66">
        <f t="shared" ref="J265" si="313">+H265*I265</f>
        <v>1000</v>
      </c>
      <c r="K265" s="101">
        <v>125</v>
      </c>
      <c r="L265" s="65">
        <v>8</v>
      </c>
      <c r="M265" s="66">
        <f t="shared" ref="M265" si="314">+K265*L265</f>
        <v>1000</v>
      </c>
      <c r="N265" s="101">
        <v>163</v>
      </c>
      <c r="O265" s="65">
        <v>8</v>
      </c>
      <c r="P265" s="66">
        <f t="shared" ref="P265" si="315">+N265*O265</f>
        <v>1304</v>
      </c>
      <c r="Q265" s="101"/>
      <c r="R265" s="269"/>
      <c r="S265" s="66"/>
      <c r="T265" s="101">
        <v>163</v>
      </c>
      <c r="U265" s="269">
        <v>6.4356763680000029</v>
      </c>
      <c r="V265" s="696">
        <f t="shared" ref="V265:V267" si="316">PRODUCT(T265,U265)</f>
        <v>1049.0152479840006</v>
      </c>
      <c r="W265" s="269">
        <f t="shared" ref="W265:W267" si="317">PRODUCT(U265,(1-$W$9))</f>
        <v>5.9851790222400023</v>
      </c>
      <c r="X265" s="308">
        <f t="shared" ref="X265:X267" si="318">PRODUCT(T265,W265)</f>
        <v>975.58418062512033</v>
      </c>
    </row>
    <row r="266" spans="1:24" s="79" customFormat="1" ht="36" outlineLevel="1" x14ac:dyDescent="0.25">
      <c r="A266" s="83"/>
      <c r="B266" s="232" t="s">
        <v>472</v>
      </c>
      <c r="C266" s="12" t="s">
        <v>21</v>
      </c>
      <c r="D266" s="237">
        <v>23</v>
      </c>
      <c r="E266" s="77">
        <v>7.020737856000002</v>
      </c>
      <c r="F266" s="45">
        <f t="shared" ref="F266:F267" si="319">PRODUCT(D266,E266)</f>
        <v>161.47697068800005</v>
      </c>
      <c r="G266" s="78"/>
      <c r="H266" s="101"/>
      <c r="I266" s="65"/>
      <c r="J266" s="66"/>
      <c r="K266" s="101"/>
      <c r="L266" s="65"/>
      <c r="M266" s="66"/>
      <c r="N266" s="101"/>
      <c r="O266" s="65"/>
      <c r="P266" s="66"/>
      <c r="Q266" s="101"/>
      <c r="R266" s="269"/>
      <c r="S266" s="66"/>
      <c r="T266" s="101">
        <v>23</v>
      </c>
      <c r="U266" s="269">
        <v>6.4356763680000029</v>
      </c>
      <c r="V266" s="696">
        <f t="shared" si="316"/>
        <v>148.02055646400007</v>
      </c>
      <c r="W266" s="269">
        <f t="shared" si="317"/>
        <v>5.9851790222400023</v>
      </c>
      <c r="X266" s="308">
        <f t="shared" si="318"/>
        <v>137.65911751152007</v>
      </c>
    </row>
    <row r="267" spans="1:24" s="79" customFormat="1" outlineLevel="1" x14ac:dyDescent="0.25">
      <c r="A267" s="83"/>
      <c r="B267" s="232" t="s">
        <v>474</v>
      </c>
      <c r="C267" s="12" t="s">
        <v>21</v>
      </c>
      <c r="D267" s="237">
        <v>113</v>
      </c>
      <c r="E267" s="77">
        <v>7.020737856000002</v>
      </c>
      <c r="F267" s="45">
        <f t="shared" si="319"/>
        <v>793.34337772800018</v>
      </c>
      <c r="G267" s="78"/>
      <c r="H267" s="101"/>
      <c r="I267" s="65"/>
      <c r="J267" s="66"/>
      <c r="K267" s="101"/>
      <c r="L267" s="65"/>
      <c r="M267" s="66"/>
      <c r="N267" s="101"/>
      <c r="O267" s="65"/>
      <c r="P267" s="66"/>
      <c r="Q267" s="101"/>
      <c r="R267" s="269"/>
      <c r="S267" s="66"/>
      <c r="T267" s="101">
        <v>113</v>
      </c>
      <c r="U267" s="269">
        <v>6.4356763680000029</v>
      </c>
      <c r="V267" s="696">
        <f t="shared" si="316"/>
        <v>727.23142958400035</v>
      </c>
      <c r="W267" s="269">
        <f t="shared" si="317"/>
        <v>5.9851790222400023</v>
      </c>
      <c r="X267" s="308">
        <f t="shared" si="318"/>
        <v>676.32522951312023</v>
      </c>
    </row>
    <row r="268" spans="1:24" s="83" customFormat="1" outlineLevel="1" x14ac:dyDescent="0.25">
      <c r="B268" s="76" t="s">
        <v>50</v>
      </c>
      <c r="C268" s="90"/>
      <c r="D268" s="241"/>
      <c r="E268" s="86"/>
      <c r="F268" s="87">
        <f>SUM(F269:F269)</f>
        <v>2182.4225280000001</v>
      </c>
      <c r="G268" s="82"/>
      <c r="H268" s="103"/>
      <c r="I268" s="88"/>
      <c r="J268" s="89">
        <f>SUM(J269:J269)</f>
        <v>1794</v>
      </c>
      <c r="K268" s="103"/>
      <c r="L268" s="88"/>
      <c r="M268" s="89">
        <f>SUM(M269:M269)</f>
        <v>1794</v>
      </c>
      <c r="N268" s="691"/>
      <c r="O268" s="88"/>
      <c r="P268" s="89">
        <f>SUM(P269:P269)</f>
        <v>1794</v>
      </c>
      <c r="Q268" s="103"/>
      <c r="R268" s="276"/>
      <c r="S268" s="89">
        <f>SUM(S269:S269)</f>
        <v>0</v>
      </c>
      <c r="T268" s="103"/>
      <c r="U268" s="315"/>
      <c r="V268" s="129">
        <f>SUM(V269:V269)</f>
        <v>2000.5539840000006</v>
      </c>
      <c r="W268" s="315"/>
      <c r="X268" s="312">
        <f>SUM(X269:X269)</f>
        <v>1860.5152051200005</v>
      </c>
    </row>
    <row r="269" spans="1:24" s="79" customFormat="1" outlineLevel="1" x14ac:dyDescent="0.25">
      <c r="B269" s="232" t="s">
        <v>499</v>
      </c>
      <c r="C269" s="12" t="s">
        <v>21</v>
      </c>
      <c r="D269" s="237">
        <v>299</v>
      </c>
      <c r="E269" s="77">
        <v>7.2990720000000007</v>
      </c>
      <c r="F269" s="45">
        <f t="shared" ref="F269" si="320">PRODUCT(D269,E269)</f>
        <v>2182.4225280000001</v>
      </c>
      <c r="G269" s="78"/>
      <c r="H269" s="101">
        <v>299</v>
      </c>
      <c r="I269" s="65">
        <v>6</v>
      </c>
      <c r="J269" s="66">
        <f t="shared" ref="J269" si="321">+H269*I269</f>
        <v>1794</v>
      </c>
      <c r="K269" s="101">
        <v>299</v>
      </c>
      <c r="L269" s="65">
        <v>6</v>
      </c>
      <c r="M269" s="66">
        <f t="shared" ref="M269" si="322">+K269*L269</f>
        <v>1794</v>
      </c>
      <c r="N269" s="101">
        <v>299</v>
      </c>
      <c r="O269" s="65">
        <v>6</v>
      </c>
      <c r="P269" s="66">
        <f t="shared" ref="P269" si="323">+N269*O269</f>
        <v>1794</v>
      </c>
      <c r="Q269" s="101"/>
      <c r="R269" s="269"/>
      <c r="S269" s="66"/>
      <c r="T269" s="101">
        <v>299</v>
      </c>
      <c r="U269" s="269">
        <v>6.6908160000000017</v>
      </c>
      <c r="V269" s="696">
        <f>PRODUCT(T269,U269)</f>
        <v>2000.5539840000006</v>
      </c>
      <c r="W269" s="269">
        <f>PRODUCT(U269,(1-$W$9))</f>
        <v>6.2224588800000014</v>
      </c>
      <c r="X269" s="308">
        <f>PRODUCT(T269,W269)</f>
        <v>1860.5152051200005</v>
      </c>
    </row>
    <row r="270" spans="1:24" s="83" customFormat="1" outlineLevel="1" x14ac:dyDescent="0.25">
      <c r="B270" s="76" t="s">
        <v>52</v>
      </c>
      <c r="C270" s="90"/>
      <c r="D270" s="241"/>
      <c r="E270" s="86"/>
      <c r="F270" s="87">
        <f>SUM(F271:F272)</f>
        <v>1396.4336199475201</v>
      </c>
      <c r="G270" s="82"/>
      <c r="H270" s="103"/>
      <c r="I270" s="88"/>
      <c r="J270" s="89">
        <f>SUM(J271:J272)</f>
        <v>0</v>
      </c>
      <c r="K270" s="103"/>
      <c r="L270" s="88"/>
      <c r="M270" s="89">
        <f>SUM(M271:M272)</f>
        <v>0</v>
      </c>
      <c r="N270" s="691"/>
      <c r="O270" s="88"/>
      <c r="P270" s="89">
        <f>SUM(P271:P272)</f>
        <v>0</v>
      </c>
      <c r="Q270" s="103"/>
      <c r="R270" s="276"/>
      <c r="S270" s="89">
        <f>SUM(S271:S272)</f>
        <v>0</v>
      </c>
      <c r="T270" s="103"/>
      <c r="U270" s="315"/>
      <c r="V270" s="129">
        <f>SUM(V271:V272)</f>
        <v>1280.0641516185601</v>
      </c>
      <c r="W270" s="315"/>
      <c r="X270" s="312">
        <f>SUM(X271:X272)</f>
        <v>1190.4596610052608</v>
      </c>
    </row>
    <row r="271" spans="1:24" s="79" customFormat="1" outlineLevel="1" x14ac:dyDescent="0.25">
      <c r="B271" s="232" t="s">
        <v>512</v>
      </c>
      <c r="C271" s="12" t="s">
        <v>22</v>
      </c>
      <c r="D271" s="237">
        <v>32</v>
      </c>
      <c r="E271" s="77">
        <v>30.416110623359998</v>
      </c>
      <c r="F271" s="45">
        <f t="shared" ref="F271:F272" si="324">PRODUCT(D271,E271)</f>
        <v>973.31553994751994</v>
      </c>
      <c r="G271" s="78"/>
      <c r="H271" s="101"/>
      <c r="I271" s="65"/>
      <c r="J271" s="66"/>
      <c r="K271" s="101"/>
      <c r="L271" s="65"/>
      <c r="M271" s="66"/>
      <c r="N271" s="101"/>
      <c r="O271" s="65"/>
      <c r="P271" s="66"/>
      <c r="Q271" s="101"/>
      <c r="R271" s="269"/>
      <c r="S271" s="66"/>
      <c r="T271" s="101">
        <v>32</v>
      </c>
      <c r="U271" s="269">
        <v>27.881434738080003</v>
      </c>
      <c r="V271" s="696">
        <f t="shared" ref="V271:V272" si="325">PRODUCT(T271,U271)</f>
        <v>892.20591161856009</v>
      </c>
      <c r="W271" s="269">
        <f t="shared" ref="W271:W272" si="326">PRODUCT(U271,(1-$W$9))</f>
        <v>25.929734306414399</v>
      </c>
      <c r="X271" s="308">
        <f t="shared" ref="X271:X272" si="327">PRODUCT(T271,W271)</f>
        <v>829.75149780526078</v>
      </c>
    </row>
    <row r="272" spans="1:24" s="79" customFormat="1" ht="36" outlineLevel="1" x14ac:dyDescent="0.25">
      <c r="B272" s="232" t="s">
        <v>513</v>
      </c>
      <c r="C272" s="12" t="s">
        <v>22</v>
      </c>
      <c r="D272" s="237">
        <v>1</v>
      </c>
      <c r="E272" s="77">
        <v>423.11808000000008</v>
      </c>
      <c r="F272" s="45">
        <f t="shared" si="324"/>
        <v>423.11808000000008</v>
      </c>
      <c r="G272" s="78"/>
      <c r="H272" s="101"/>
      <c r="I272" s="65"/>
      <c r="J272" s="66"/>
      <c r="K272" s="101"/>
      <c r="L272" s="65"/>
      <c r="M272" s="66"/>
      <c r="N272" s="101"/>
      <c r="O272" s="65"/>
      <c r="P272" s="66"/>
      <c r="Q272" s="101"/>
      <c r="R272" s="269"/>
      <c r="S272" s="66"/>
      <c r="T272" s="101">
        <v>1</v>
      </c>
      <c r="U272" s="269">
        <v>387.85824000000014</v>
      </c>
      <c r="V272" s="696">
        <f t="shared" si="325"/>
        <v>387.85824000000014</v>
      </c>
      <c r="W272" s="269">
        <f t="shared" si="326"/>
        <v>360.70816320000012</v>
      </c>
      <c r="X272" s="308">
        <f t="shared" si="327"/>
        <v>360.70816320000012</v>
      </c>
    </row>
    <row r="273" spans="1:24" s="14" customFormat="1" x14ac:dyDescent="0.25">
      <c r="B273" s="39"/>
      <c r="C273" s="12"/>
      <c r="D273" s="237"/>
      <c r="E273" s="41"/>
      <c r="F273" s="45"/>
      <c r="G273" s="13"/>
      <c r="H273" s="101"/>
      <c r="I273" s="65"/>
      <c r="J273" s="66"/>
      <c r="K273" s="101"/>
      <c r="L273" s="65"/>
      <c r="M273" s="66"/>
      <c r="N273" s="101"/>
      <c r="O273" s="65"/>
      <c r="P273" s="66"/>
      <c r="Q273" s="101"/>
      <c r="R273" s="269"/>
      <c r="S273" s="66"/>
      <c r="T273" s="101"/>
      <c r="U273" s="269"/>
      <c r="V273" s="696"/>
      <c r="W273" s="269"/>
      <c r="X273" s="308"/>
    </row>
    <row r="274" spans="1:24" s="83" customFormat="1" x14ac:dyDescent="0.25">
      <c r="B274" s="72" t="s">
        <v>737</v>
      </c>
      <c r="C274" s="96"/>
      <c r="D274" s="239"/>
      <c r="E274" s="81"/>
      <c r="F274" s="631">
        <f>F276+F278+F280+F282</f>
        <v>642.59480774015992</v>
      </c>
      <c r="G274" s="82"/>
      <c r="H274" s="100"/>
      <c r="I274" s="111"/>
      <c r="J274" s="94">
        <f>SUM(J276,J278,J280,J282)</f>
        <v>466</v>
      </c>
      <c r="K274" s="100"/>
      <c r="L274" s="111"/>
      <c r="M274" s="94">
        <f>SUM(M276,M278,M280,M282)</f>
        <v>466</v>
      </c>
      <c r="N274" s="693"/>
      <c r="O274" s="111"/>
      <c r="P274" s="94">
        <f>SUM(P276,P278,P280,P282)</f>
        <v>562</v>
      </c>
      <c r="Q274" s="100"/>
      <c r="R274" s="272"/>
      <c r="S274" s="94">
        <f>SUM(S276,S278,S280,S282)</f>
        <v>0</v>
      </c>
      <c r="T274" s="100"/>
      <c r="U274" s="313"/>
      <c r="V274" s="127">
        <f>V276+V278+V280+V282</f>
        <v>589.04524042848016</v>
      </c>
      <c r="W274" s="313"/>
      <c r="X274" s="310">
        <f>X276+X278+X280+X282</f>
        <v>547.81207359848645</v>
      </c>
    </row>
    <row r="275" spans="1:24" s="14" customFormat="1" ht="5.45" customHeight="1" x14ac:dyDescent="0.25">
      <c r="B275" s="36"/>
      <c r="C275" s="95"/>
      <c r="D275" s="237"/>
      <c r="E275" s="41"/>
      <c r="F275" s="42"/>
      <c r="G275" s="13"/>
      <c r="H275" s="101"/>
      <c r="I275" s="65"/>
      <c r="J275" s="47"/>
      <c r="K275" s="101"/>
      <c r="L275" s="65"/>
      <c r="M275" s="47"/>
      <c r="N275" s="101"/>
      <c r="O275" s="65"/>
      <c r="P275" s="47"/>
      <c r="Q275" s="101"/>
      <c r="R275" s="269"/>
      <c r="S275" s="47"/>
      <c r="T275" s="101"/>
      <c r="U275" s="269"/>
      <c r="V275" s="696"/>
      <c r="W275" s="269"/>
      <c r="X275" s="308"/>
    </row>
    <row r="276" spans="1:24" s="83" customFormat="1" outlineLevel="1" x14ac:dyDescent="0.25">
      <c r="B276" s="76" t="s">
        <v>738</v>
      </c>
      <c r="C276" s="90"/>
      <c r="D276" s="241"/>
      <c r="E276" s="86"/>
      <c r="F276" s="87">
        <f>SUM(F277)</f>
        <v>105.551424</v>
      </c>
      <c r="G276" s="82"/>
      <c r="H276" s="103"/>
      <c r="I276" s="88"/>
      <c r="J276" s="89">
        <f>SUM(J277:J277)</f>
        <v>38</v>
      </c>
      <c r="K276" s="103"/>
      <c r="L276" s="88"/>
      <c r="M276" s="89">
        <f>SUM(M277:M277)</f>
        <v>38</v>
      </c>
      <c r="N276" s="691"/>
      <c r="O276" s="88"/>
      <c r="P276" s="89">
        <f>SUM(P277:P277)</f>
        <v>38</v>
      </c>
      <c r="Q276" s="103"/>
      <c r="R276" s="276"/>
      <c r="S276" s="89">
        <f>SUM(S277:S277)</f>
        <v>0</v>
      </c>
      <c r="T276" s="103"/>
      <c r="U276" s="315"/>
      <c r="V276" s="129">
        <f>SUM(V277)</f>
        <v>96.755472000000012</v>
      </c>
      <c r="W276" s="315"/>
      <c r="X276" s="312">
        <f>SUM(X277)</f>
        <v>89.982588960000001</v>
      </c>
    </row>
    <row r="277" spans="1:24" s="14" customFormat="1" outlineLevel="1" x14ac:dyDescent="0.25">
      <c r="B277" s="232" t="s">
        <v>475</v>
      </c>
      <c r="C277" s="12" t="s">
        <v>449</v>
      </c>
      <c r="D277" s="237">
        <v>1</v>
      </c>
      <c r="E277" s="41">
        <v>105.551424</v>
      </c>
      <c r="F277" s="45">
        <f t="shared" ref="F277:F281" si="328">PRODUCT(D277,E277)</f>
        <v>105.551424</v>
      </c>
      <c r="G277" s="13"/>
      <c r="H277" s="101">
        <v>1</v>
      </c>
      <c r="I277" s="65">
        <v>38</v>
      </c>
      <c r="J277" s="66">
        <f t="shared" ref="J277" si="329">+H277*I277</f>
        <v>38</v>
      </c>
      <c r="K277" s="101">
        <v>1</v>
      </c>
      <c r="L277" s="65">
        <v>38</v>
      </c>
      <c r="M277" s="66">
        <f t="shared" ref="M277" si="330">+K277*L277</f>
        <v>38</v>
      </c>
      <c r="N277" s="101">
        <v>1</v>
      </c>
      <c r="O277" s="65">
        <v>38</v>
      </c>
      <c r="P277" s="66">
        <f t="shared" ref="P277" si="331">+N277*O277</f>
        <v>38</v>
      </c>
      <c r="Q277" s="101"/>
      <c r="R277" s="269"/>
      <c r="S277" s="66"/>
      <c r="T277" s="101">
        <v>1</v>
      </c>
      <c r="U277" s="269">
        <v>96.755472000000012</v>
      </c>
      <c r="V277" s="696">
        <f>PRODUCT(T277,U277)</f>
        <v>96.755472000000012</v>
      </c>
      <c r="W277" s="269">
        <f>PRODUCT(U277,(1-$W$9))</f>
        <v>89.982588960000001</v>
      </c>
      <c r="X277" s="308">
        <f>PRODUCT(T277,W277)</f>
        <v>89.982588960000001</v>
      </c>
    </row>
    <row r="278" spans="1:24" s="83" customFormat="1" outlineLevel="1" x14ac:dyDescent="0.25">
      <c r="B278" s="76" t="s">
        <v>739</v>
      </c>
      <c r="C278" s="90"/>
      <c r="D278" s="241"/>
      <c r="E278" s="86"/>
      <c r="F278" s="87">
        <f>SUM(F279)</f>
        <v>47.985695999999997</v>
      </c>
      <c r="G278" s="82"/>
      <c r="H278" s="103"/>
      <c r="I278" s="88"/>
      <c r="J278" s="89">
        <f>SUM(J279:J279)</f>
        <v>38</v>
      </c>
      <c r="K278" s="103"/>
      <c r="L278" s="88"/>
      <c r="M278" s="89">
        <f>SUM(M279:M279)</f>
        <v>38</v>
      </c>
      <c r="N278" s="691"/>
      <c r="O278" s="88"/>
      <c r="P278" s="89">
        <f>SUM(P279:P279)</f>
        <v>38</v>
      </c>
      <c r="Q278" s="103"/>
      <c r="R278" s="276"/>
      <c r="S278" s="89">
        <f>SUM(S279:S279)</f>
        <v>0</v>
      </c>
      <c r="T278" s="103"/>
      <c r="U278" s="315"/>
      <c r="V278" s="129">
        <f>SUM(V279)</f>
        <v>43.986888</v>
      </c>
      <c r="W278" s="315"/>
      <c r="X278" s="312">
        <f>SUM(X279)</f>
        <v>40.907805839999995</v>
      </c>
    </row>
    <row r="279" spans="1:24" s="79" customFormat="1" outlineLevel="1" x14ac:dyDescent="0.25">
      <c r="A279" s="627"/>
      <c r="B279" s="232" t="s">
        <v>476</v>
      </c>
      <c r="C279" s="12" t="s">
        <v>449</v>
      </c>
      <c r="D279" s="237">
        <v>1</v>
      </c>
      <c r="E279" s="77">
        <v>47.985695999999997</v>
      </c>
      <c r="F279" s="45">
        <f t="shared" si="328"/>
        <v>47.985695999999997</v>
      </c>
      <c r="G279" s="78"/>
      <c r="H279" s="101">
        <v>1</v>
      </c>
      <c r="I279" s="65">
        <v>38</v>
      </c>
      <c r="J279" s="66">
        <f t="shared" ref="J279" si="332">+H279*I279</f>
        <v>38</v>
      </c>
      <c r="K279" s="101">
        <v>1</v>
      </c>
      <c r="L279" s="65">
        <v>38</v>
      </c>
      <c r="M279" s="66">
        <f t="shared" ref="M279" si="333">+K279*L279</f>
        <v>38</v>
      </c>
      <c r="N279" s="101">
        <v>1</v>
      </c>
      <c r="O279" s="65">
        <v>38</v>
      </c>
      <c r="P279" s="66">
        <f t="shared" ref="P279" si="334">+N279*O279</f>
        <v>38</v>
      </c>
      <c r="Q279" s="101"/>
      <c r="R279" s="269"/>
      <c r="S279" s="66"/>
      <c r="T279" s="101">
        <v>1</v>
      </c>
      <c r="U279" s="269">
        <v>43.986888</v>
      </c>
      <c r="V279" s="696">
        <f>PRODUCT(T279,U279)</f>
        <v>43.986888</v>
      </c>
      <c r="W279" s="269">
        <f>PRODUCT(U279,(1-$W$9))</f>
        <v>40.907805839999995</v>
      </c>
      <c r="X279" s="308">
        <f>PRODUCT(T279,W279)</f>
        <v>40.907805839999995</v>
      </c>
    </row>
    <row r="280" spans="1:24" s="83" customFormat="1" outlineLevel="1" x14ac:dyDescent="0.25">
      <c r="B280" s="76" t="s">
        <v>740</v>
      </c>
      <c r="C280" s="90"/>
      <c r="D280" s="241"/>
      <c r="E280" s="86"/>
      <c r="F280" s="87">
        <f>SUM(F281)</f>
        <v>182.49666374015999</v>
      </c>
      <c r="G280" s="82"/>
      <c r="H280" s="103"/>
      <c r="I280" s="88"/>
      <c r="J280" s="89">
        <f>SUM(J281:J281)</f>
        <v>150</v>
      </c>
      <c r="K280" s="103"/>
      <c r="L280" s="88"/>
      <c r="M280" s="89">
        <f>SUM(M281:M281)</f>
        <v>150</v>
      </c>
      <c r="N280" s="691"/>
      <c r="O280" s="88"/>
      <c r="P280" s="89">
        <f>SUM(P281:P281)</f>
        <v>150</v>
      </c>
      <c r="Q280" s="103"/>
      <c r="R280" s="276"/>
      <c r="S280" s="89">
        <f>SUM(S281:S281)</f>
        <v>0</v>
      </c>
      <c r="T280" s="103"/>
      <c r="U280" s="315"/>
      <c r="V280" s="129">
        <f>SUM(V281)</f>
        <v>167.28860842848002</v>
      </c>
      <c r="W280" s="315"/>
      <c r="X280" s="312">
        <f>SUM(X281)</f>
        <v>155.57840583848639</v>
      </c>
    </row>
    <row r="281" spans="1:24" s="14" customFormat="1" outlineLevel="1" x14ac:dyDescent="0.25">
      <c r="A281" s="627"/>
      <c r="B281" s="232" t="s">
        <v>479</v>
      </c>
      <c r="C281" s="12" t="s">
        <v>246</v>
      </c>
      <c r="D281" s="237">
        <v>6</v>
      </c>
      <c r="E281" s="41">
        <v>30.416110623359998</v>
      </c>
      <c r="F281" s="45">
        <f t="shared" si="328"/>
        <v>182.49666374015999</v>
      </c>
      <c r="G281" s="13"/>
      <c r="H281" s="101">
        <v>6</v>
      </c>
      <c r="I281" s="65">
        <v>25</v>
      </c>
      <c r="J281" s="66">
        <f t="shared" ref="J281" si="335">+H281*I281</f>
        <v>150</v>
      </c>
      <c r="K281" s="101">
        <v>6</v>
      </c>
      <c r="L281" s="65">
        <v>25</v>
      </c>
      <c r="M281" s="66">
        <f t="shared" ref="M281" si="336">+K281*L281</f>
        <v>150</v>
      </c>
      <c r="N281" s="101">
        <v>6</v>
      </c>
      <c r="O281" s="65">
        <v>25</v>
      </c>
      <c r="P281" s="66">
        <f t="shared" ref="P281" si="337">+N281*O281</f>
        <v>150</v>
      </c>
      <c r="Q281" s="101"/>
      <c r="R281" s="269"/>
      <c r="S281" s="66"/>
      <c r="T281" s="101">
        <v>6</v>
      </c>
      <c r="U281" s="269">
        <v>27.881434738080003</v>
      </c>
      <c r="V281" s="696">
        <f>PRODUCT(T281,U281)</f>
        <v>167.28860842848002</v>
      </c>
      <c r="W281" s="269">
        <f>PRODUCT(U281,(1-$W$9))</f>
        <v>25.929734306414399</v>
      </c>
      <c r="X281" s="308">
        <f>PRODUCT(T281,W281)</f>
        <v>155.57840583848639</v>
      </c>
    </row>
    <row r="282" spans="1:24" s="83" customFormat="1" outlineLevel="1" x14ac:dyDescent="0.25">
      <c r="B282" s="76" t="s">
        <v>741</v>
      </c>
      <c r="C282" s="90"/>
      <c r="D282" s="241"/>
      <c r="E282" s="86"/>
      <c r="F282" s="87">
        <f>SUM(F283:F285)</f>
        <v>306.56102400000003</v>
      </c>
      <c r="G282" s="82"/>
      <c r="H282" s="103"/>
      <c r="I282" s="88"/>
      <c r="J282" s="89">
        <f>SUM(J283:J285)</f>
        <v>240</v>
      </c>
      <c r="K282" s="103"/>
      <c r="L282" s="88"/>
      <c r="M282" s="89">
        <f>SUM(M283:M285)</f>
        <v>240</v>
      </c>
      <c r="N282" s="691"/>
      <c r="O282" s="88"/>
      <c r="P282" s="89">
        <f>SUM(P283:P285)</f>
        <v>336</v>
      </c>
      <c r="Q282" s="103"/>
      <c r="R282" s="276"/>
      <c r="S282" s="89">
        <f>SUM(S283:S285)</f>
        <v>0</v>
      </c>
      <c r="T282" s="103"/>
      <c r="U282" s="315"/>
      <c r="V282" s="129">
        <f>SUM(V283:V285)</f>
        <v>281.01427200000012</v>
      </c>
      <c r="W282" s="315"/>
      <c r="X282" s="312">
        <f>SUM(X283:X285)</f>
        <v>261.34327296000004</v>
      </c>
    </row>
    <row r="283" spans="1:24" s="79" customFormat="1" outlineLevel="1" x14ac:dyDescent="0.25">
      <c r="B283" s="232" t="s">
        <v>477</v>
      </c>
      <c r="C283" s="12" t="s">
        <v>21</v>
      </c>
      <c r="D283" s="237">
        <v>28</v>
      </c>
      <c r="E283" s="77">
        <v>7.2990720000000007</v>
      </c>
      <c r="F283" s="45">
        <f t="shared" ref="F283:F284" si="338">PRODUCT(D283,E283)</f>
        <v>204.37401600000001</v>
      </c>
      <c r="G283" s="78"/>
      <c r="H283" s="101">
        <v>15</v>
      </c>
      <c r="I283" s="65">
        <v>8</v>
      </c>
      <c r="J283" s="66">
        <f t="shared" ref="J283:J284" si="339">+H283*I283</f>
        <v>120</v>
      </c>
      <c r="K283" s="597">
        <v>15</v>
      </c>
      <c r="L283" s="65">
        <v>8</v>
      </c>
      <c r="M283" s="66">
        <f t="shared" ref="M283:M284" si="340">+K283*L283</f>
        <v>120</v>
      </c>
      <c r="N283" s="101">
        <v>28</v>
      </c>
      <c r="O283" s="65">
        <v>8</v>
      </c>
      <c r="P283" s="66">
        <f t="shared" ref="P283:P284" si="341">+N283*O283</f>
        <v>224</v>
      </c>
      <c r="Q283" s="101"/>
      <c r="R283" s="269"/>
      <c r="S283" s="66"/>
      <c r="T283" s="101">
        <v>28</v>
      </c>
      <c r="U283" s="269">
        <v>6.6908160000000017</v>
      </c>
      <c r="V283" s="696">
        <f t="shared" ref="V283:V284" si="342">PRODUCT(T283,U283)</f>
        <v>187.34284800000006</v>
      </c>
      <c r="W283" s="269">
        <f t="shared" ref="W283:W284" si="343">PRODUCT(U283,(1-$W$9))</f>
        <v>6.2224588800000014</v>
      </c>
      <c r="X283" s="308">
        <f t="shared" ref="X283:X284" si="344">PRODUCT(T283,W283)</f>
        <v>174.22884864000002</v>
      </c>
    </row>
    <row r="284" spans="1:24" s="79" customFormat="1" outlineLevel="1" x14ac:dyDescent="0.25">
      <c r="B284" s="232" t="s">
        <v>478</v>
      </c>
      <c r="C284" s="12" t="s">
        <v>21</v>
      </c>
      <c r="D284" s="237">
        <v>14</v>
      </c>
      <c r="E284" s="77">
        <v>7.2990720000000007</v>
      </c>
      <c r="F284" s="45">
        <f t="shared" si="338"/>
        <v>102.18700800000001</v>
      </c>
      <c r="G284" s="78"/>
      <c r="H284" s="101">
        <v>15</v>
      </c>
      <c r="I284" s="65">
        <v>8</v>
      </c>
      <c r="J284" s="66">
        <f t="shared" si="339"/>
        <v>120</v>
      </c>
      <c r="K284" s="597">
        <v>15</v>
      </c>
      <c r="L284" s="65">
        <v>8</v>
      </c>
      <c r="M284" s="66">
        <f t="shared" si="340"/>
        <v>120</v>
      </c>
      <c r="N284" s="101">
        <v>14</v>
      </c>
      <c r="O284" s="65">
        <v>8</v>
      </c>
      <c r="P284" s="66">
        <f t="shared" si="341"/>
        <v>112</v>
      </c>
      <c r="Q284" s="101"/>
      <c r="R284" s="269"/>
      <c r="S284" s="66"/>
      <c r="T284" s="101">
        <v>14</v>
      </c>
      <c r="U284" s="269">
        <v>6.6908160000000017</v>
      </c>
      <c r="V284" s="696">
        <f t="shared" si="342"/>
        <v>93.67142400000003</v>
      </c>
      <c r="W284" s="269">
        <f t="shared" si="343"/>
        <v>6.2224588800000014</v>
      </c>
      <c r="X284" s="308">
        <f t="shared" si="344"/>
        <v>87.114424320000012</v>
      </c>
    </row>
    <row r="285" spans="1:24" s="79" customFormat="1" outlineLevel="1" x14ac:dyDescent="0.25">
      <c r="B285" s="39"/>
      <c r="C285" s="12"/>
      <c r="D285" s="237"/>
      <c r="E285" s="77"/>
      <c r="F285" s="45"/>
      <c r="G285" s="78"/>
      <c r="H285" s="101"/>
      <c r="I285" s="65"/>
      <c r="J285" s="66"/>
      <c r="K285" s="101"/>
      <c r="L285" s="65"/>
      <c r="M285" s="66"/>
      <c r="N285" s="101"/>
      <c r="O285" s="65"/>
      <c r="P285" s="66"/>
      <c r="Q285" s="101"/>
      <c r="R285" s="269"/>
      <c r="S285" s="66"/>
      <c r="T285" s="101"/>
      <c r="U285" s="269"/>
      <c r="V285" s="696"/>
      <c r="W285" s="269"/>
      <c r="X285" s="308"/>
    </row>
    <row r="286" spans="1:24" s="83" customFormat="1" x14ac:dyDescent="0.25">
      <c r="B286" s="72" t="s">
        <v>742</v>
      </c>
      <c r="C286" s="96"/>
      <c r="D286" s="239"/>
      <c r="E286" s="81"/>
      <c r="F286" s="631">
        <f>F288</f>
        <v>0</v>
      </c>
      <c r="G286" s="82"/>
      <c r="H286" s="100"/>
      <c r="I286" s="111"/>
      <c r="J286" s="94">
        <f>SUM(J288,J293)</f>
        <v>590</v>
      </c>
      <c r="K286" s="100"/>
      <c r="L286" s="111"/>
      <c r="M286" s="94">
        <f>SUM(M288,M293)</f>
        <v>590</v>
      </c>
      <c r="N286" s="693"/>
      <c r="O286" s="111"/>
      <c r="P286" s="94">
        <f>SUM(P288,P293)</f>
        <v>510</v>
      </c>
      <c r="Q286" s="100"/>
      <c r="R286" s="272"/>
      <c r="S286" s="94">
        <f>SUM(S288,S293)</f>
        <v>273.64999999999998</v>
      </c>
      <c r="T286" s="100"/>
      <c r="U286" s="313"/>
      <c r="V286" s="127">
        <f>V288+V293</f>
        <v>356.84958947616008</v>
      </c>
      <c r="W286" s="313"/>
      <c r="X286" s="310">
        <f>X288+X293</f>
        <v>331.87011821282886</v>
      </c>
    </row>
    <row r="287" spans="1:24" s="14" customFormat="1" ht="5.45" customHeight="1" x14ac:dyDescent="0.25">
      <c r="B287" s="36"/>
      <c r="C287" s="95"/>
      <c r="D287" s="237"/>
      <c r="E287" s="41"/>
      <c r="F287" s="42"/>
      <c r="G287" s="13"/>
      <c r="H287" s="101"/>
      <c r="I287" s="65"/>
      <c r="J287" s="47"/>
      <c r="K287" s="101"/>
      <c r="L287" s="65"/>
      <c r="M287" s="47"/>
      <c r="N287" s="101"/>
      <c r="O287" s="65"/>
      <c r="P287" s="47"/>
      <c r="Q287" s="101"/>
      <c r="R287" s="269"/>
      <c r="S287" s="47"/>
      <c r="T287" s="101"/>
      <c r="U287" s="269"/>
      <c r="V287" s="696"/>
      <c r="W287" s="269"/>
      <c r="X287" s="308"/>
    </row>
    <row r="288" spans="1:24" s="83" customFormat="1" hidden="1" outlineLevel="1" x14ac:dyDescent="0.25">
      <c r="B288" s="76" t="s">
        <v>743</v>
      </c>
      <c r="C288" s="90"/>
      <c r="D288" s="241"/>
      <c r="E288" s="86"/>
      <c r="F288" s="87">
        <f>SUM(F289:F296)</f>
        <v>0</v>
      </c>
      <c r="G288" s="82"/>
      <c r="H288" s="103"/>
      <c r="I288" s="88"/>
      <c r="J288" s="89">
        <f>SUM(J289:J296)</f>
        <v>540</v>
      </c>
      <c r="K288" s="103"/>
      <c r="L288" s="88"/>
      <c r="M288" s="89">
        <f>SUM(M289:M296)</f>
        <v>540</v>
      </c>
      <c r="N288" s="691"/>
      <c r="O288" s="88"/>
      <c r="P288" s="89">
        <f>SUM(P289:P296)</f>
        <v>460</v>
      </c>
      <c r="Q288" s="103"/>
      <c r="R288" s="276"/>
      <c r="S288" s="89">
        <f>SUM(S289:S292)</f>
        <v>223.64999999999998</v>
      </c>
      <c r="T288" s="103"/>
      <c r="U288" s="315"/>
      <c r="V288" s="129">
        <f>SUM(V289:V292)</f>
        <v>301.08672000000007</v>
      </c>
      <c r="W288" s="315"/>
      <c r="X288" s="312">
        <f>SUM(X289:X292)</f>
        <v>280.01064960000008</v>
      </c>
    </row>
    <row r="289" spans="1:24" s="79" customFormat="1" hidden="1" outlineLevel="1" x14ac:dyDescent="0.25">
      <c r="B289" s="232" t="s">
        <v>477</v>
      </c>
      <c r="C289" s="12" t="s">
        <v>21</v>
      </c>
      <c r="D289" s="237"/>
      <c r="E289" s="77"/>
      <c r="F289" s="45"/>
      <c r="G289" s="78"/>
      <c r="H289" s="101">
        <v>30</v>
      </c>
      <c r="I289" s="65">
        <v>8</v>
      </c>
      <c r="J289" s="66">
        <f t="shared" ref="J289" si="345">+H289*I289</f>
        <v>240</v>
      </c>
      <c r="K289" s="101">
        <v>30</v>
      </c>
      <c r="L289" s="65">
        <v>8</v>
      </c>
      <c r="M289" s="66">
        <f t="shared" ref="M289" si="346">+K289*L289</f>
        <v>240</v>
      </c>
      <c r="N289" s="101">
        <v>45</v>
      </c>
      <c r="O289" s="65">
        <v>8</v>
      </c>
      <c r="P289" s="66">
        <f t="shared" ref="P289" si="347">+N289*O289</f>
        <v>360</v>
      </c>
      <c r="Q289" s="101">
        <v>45</v>
      </c>
      <c r="R289" s="269">
        <v>4.97</v>
      </c>
      <c r="S289" s="66">
        <f t="shared" ref="S289" si="348">PRODUCT(Q289,R289)</f>
        <v>223.64999999999998</v>
      </c>
      <c r="T289" s="101">
        <v>45</v>
      </c>
      <c r="U289" s="269">
        <v>6.6908160000000017</v>
      </c>
      <c r="V289" s="696">
        <f>PRODUCT(T289,U289)</f>
        <v>301.08672000000007</v>
      </c>
      <c r="W289" s="269">
        <f>PRODUCT(U289,(1-$W$9))</f>
        <v>6.2224588800000014</v>
      </c>
      <c r="X289" s="308">
        <f>PRODUCT(T289,W289)</f>
        <v>280.01064960000008</v>
      </c>
    </row>
    <row r="290" spans="1:24" s="79" customFormat="1" hidden="1" outlineLevel="1" x14ac:dyDescent="0.25">
      <c r="B290" s="232" t="s">
        <v>478</v>
      </c>
      <c r="C290" s="12" t="s">
        <v>21</v>
      </c>
      <c r="D290" s="237"/>
      <c r="E290" s="77"/>
      <c r="F290" s="45"/>
      <c r="G290" s="78"/>
      <c r="H290" s="101"/>
      <c r="I290" s="65"/>
      <c r="J290" s="66"/>
      <c r="K290" s="101"/>
      <c r="L290" s="65"/>
      <c r="M290" s="66"/>
      <c r="N290" s="101"/>
      <c r="O290" s="65"/>
      <c r="P290" s="66"/>
      <c r="Q290" s="101"/>
      <c r="R290" s="269"/>
      <c r="S290" s="66"/>
      <c r="T290" s="101"/>
      <c r="U290" s="269"/>
      <c r="V290" s="696"/>
      <c r="W290" s="269"/>
      <c r="X290" s="308"/>
    </row>
    <row r="291" spans="1:24" s="79" customFormat="1" hidden="1" outlineLevel="1" x14ac:dyDescent="0.25">
      <c r="B291" s="232" t="s">
        <v>502</v>
      </c>
      <c r="C291" s="12" t="s">
        <v>21</v>
      </c>
      <c r="D291" s="237"/>
      <c r="E291" s="77"/>
      <c r="F291" s="45"/>
      <c r="G291" s="78"/>
      <c r="H291" s="101"/>
      <c r="I291" s="65"/>
      <c r="J291" s="66"/>
      <c r="K291" s="101"/>
      <c r="L291" s="65"/>
      <c r="M291" s="66"/>
      <c r="N291" s="101"/>
      <c r="O291" s="65"/>
      <c r="P291" s="66"/>
      <c r="Q291" s="101"/>
      <c r="R291" s="269"/>
      <c r="S291" s="66"/>
      <c r="T291" s="101"/>
      <c r="U291" s="269"/>
      <c r="V291" s="696"/>
      <c r="W291" s="269"/>
      <c r="X291" s="308"/>
    </row>
    <row r="292" spans="1:24" s="79" customFormat="1" hidden="1" outlineLevel="1" x14ac:dyDescent="0.25">
      <c r="B292" s="232" t="s">
        <v>599</v>
      </c>
      <c r="C292" s="12" t="s">
        <v>21</v>
      </c>
      <c r="D292" s="237"/>
      <c r="E292" s="77"/>
      <c r="F292" s="45"/>
      <c r="G292" s="78"/>
      <c r="H292" s="101">
        <v>25</v>
      </c>
      <c r="I292" s="65">
        <v>8</v>
      </c>
      <c r="J292" s="66">
        <f t="shared" ref="J292" si="349">+H292*I292</f>
        <v>200</v>
      </c>
      <c r="K292" s="101">
        <v>25</v>
      </c>
      <c r="L292" s="65">
        <v>8</v>
      </c>
      <c r="M292" s="66">
        <f t="shared" ref="M292" si="350">+K292*L292</f>
        <v>200</v>
      </c>
      <c r="N292" s="101"/>
      <c r="O292" s="65"/>
      <c r="P292" s="66"/>
      <c r="Q292" s="101"/>
      <c r="R292" s="269"/>
      <c r="S292" s="66"/>
      <c r="T292" s="101"/>
      <c r="U292" s="269"/>
      <c r="V292" s="696"/>
      <c r="W292" s="269"/>
      <c r="X292" s="308"/>
    </row>
    <row r="293" spans="1:24" s="83" customFormat="1" hidden="1" outlineLevel="1" x14ac:dyDescent="0.25">
      <c r="B293" s="76" t="s">
        <v>740</v>
      </c>
      <c r="C293" s="90"/>
      <c r="D293" s="241"/>
      <c r="E293" s="86"/>
      <c r="F293" s="87"/>
      <c r="G293" s="82"/>
      <c r="H293" s="103"/>
      <c r="I293" s="88"/>
      <c r="J293" s="89">
        <f>SUM(J294:J294)</f>
        <v>50</v>
      </c>
      <c r="K293" s="103"/>
      <c r="L293" s="88"/>
      <c r="M293" s="89">
        <f>SUM(M294:M294)</f>
        <v>50</v>
      </c>
      <c r="N293" s="691"/>
      <c r="O293" s="88"/>
      <c r="P293" s="89">
        <f>SUM(P294:P294)</f>
        <v>50</v>
      </c>
      <c r="Q293" s="103"/>
      <c r="R293" s="276"/>
      <c r="S293" s="89">
        <f>SUM(S294:S294)</f>
        <v>50</v>
      </c>
      <c r="T293" s="103"/>
      <c r="U293" s="315"/>
      <c r="V293" s="697">
        <f>SUM(V294:V296)</f>
        <v>55.762869476160006</v>
      </c>
      <c r="W293" s="315"/>
      <c r="X293" s="312">
        <f>SUM(X294:X296)</f>
        <v>51.859468612828799</v>
      </c>
    </row>
    <row r="294" spans="1:24" s="14" customFormat="1" hidden="1" outlineLevel="1" x14ac:dyDescent="0.25">
      <c r="B294" s="232" t="s">
        <v>479</v>
      </c>
      <c r="C294" s="12" t="s">
        <v>246</v>
      </c>
      <c r="D294" s="237"/>
      <c r="E294" s="41"/>
      <c r="F294" s="45"/>
      <c r="G294" s="13"/>
      <c r="H294" s="101">
        <v>2</v>
      </c>
      <c r="I294" s="65">
        <v>25</v>
      </c>
      <c r="J294" s="66">
        <f t="shared" ref="J294" si="351">+H294*I294</f>
        <v>50</v>
      </c>
      <c r="K294" s="101">
        <v>2</v>
      </c>
      <c r="L294" s="65">
        <v>25</v>
      </c>
      <c r="M294" s="66">
        <f t="shared" ref="M294" si="352">+K294*L294</f>
        <v>50</v>
      </c>
      <c r="N294" s="101">
        <v>2</v>
      </c>
      <c r="O294" s="65">
        <v>25</v>
      </c>
      <c r="P294" s="66">
        <f t="shared" ref="P294" si="353">+N294*O294</f>
        <v>50</v>
      </c>
      <c r="Q294" s="101">
        <v>2</v>
      </c>
      <c r="R294" s="269">
        <v>25</v>
      </c>
      <c r="S294" s="66">
        <f t="shared" ref="S294" si="354">PRODUCT(Q294,R294)</f>
        <v>50</v>
      </c>
      <c r="T294" s="101">
        <v>2</v>
      </c>
      <c r="U294" s="269">
        <v>27.881434738080003</v>
      </c>
      <c r="V294" s="696">
        <f>PRODUCT(T294,U294)</f>
        <v>55.762869476160006</v>
      </c>
      <c r="W294" s="269">
        <f>PRODUCT(U294,(1-$W$9))</f>
        <v>25.929734306414399</v>
      </c>
      <c r="X294" s="308">
        <f>PRODUCT(T294,W294)</f>
        <v>51.859468612828799</v>
      </c>
    </row>
    <row r="295" spans="1:24" s="14" customFormat="1" hidden="1" outlineLevel="1" x14ac:dyDescent="0.25">
      <c r="A295" s="79"/>
      <c r="B295" s="232" t="s">
        <v>601</v>
      </c>
      <c r="C295" s="12"/>
      <c r="D295" s="237"/>
      <c r="E295" s="41"/>
      <c r="F295" s="45"/>
      <c r="G295" s="13"/>
      <c r="H295" s="101"/>
      <c r="I295" s="65"/>
      <c r="J295" s="66"/>
      <c r="K295" s="101"/>
      <c r="L295" s="65"/>
      <c r="M295" s="66"/>
      <c r="N295" s="101"/>
      <c r="O295" s="65"/>
      <c r="P295" s="66"/>
      <c r="Q295" s="101"/>
      <c r="R295" s="269"/>
      <c r="S295" s="66"/>
      <c r="T295" s="101"/>
      <c r="U295" s="269"/>
      <c r="V295" s="696"/>
      <c r="W295" s="269"/>
      <c r="X295" s="308"/>
    </row>
    <row r="296" spans="1:24" s="79" customFormat="1" collapsed="1" x14ac:dyDescent="0.25">
      <c r="B296" s="39"/>
      <c r="C296" s="12"/>
      <c r="D296" s="237"/>
      <c r="E296" s="77"/>
      <c r="F296" s="45"/>
      <c r="G296" s="78"/>
      <c r="H296" s="101"/>
      <c r="I296" s="65"/>
      <c r="J296" s="66"/>
      <c r="K296" s="101"/>
      <c r="L296" s="65"/>
      <c r="M296" s="66"/>
      <c r="N296" s="101"/>
      <c r="O296" s="65"/>
      <c r="P296" s="66"/>
      <c r="Q296" s="101"/>
      <c r="R296" s="269"/>
      <c r="S296" s="66"/>
      <c r="T296" s="101"/>
      <c r="U296" s="269"/>
      <c r="V296" s="696"/>
      <c r="W296" s="269"/>
      <c r="X296" s="308"/>
    </row>
    <row r="297" spans="1:24" s="83" customFormat="1" x14ac:dyDescent="0.25">
      <c r="B297" s="72" t="s">
        <v>744</v>
      </c>
      <c r="C297" s="96"/>
      <c r="D297" s="239"/>
      <c r="E297" s="81"/>
      <c r="F297" s="631">
        <f>F299+F311</f>
        <v>44483.688216000002</v>
      </c>
      <c r="G297" s="82"/>
      <c r="H297" s="100"/>
      <c r="I297" s="111"/>
      <c r="J297" s="631">
        <f>J299+J311</f>
        <v>28970</v>
      </c>
      <c r="K297" s="100"/>
      <c r="L297" s="111"/>
      <c r="M297" s="631">
        <f>M299+M311</f>
        <v>28970</v>
      </c>
      <c r="N297" s="693"/>
      <c r="O297" s="111"/>
      <c r="P297" s="631">
        <f>P299+P311</f>
        <v>33600</v>
      </c>
      <c r="Q297" s="100"/>
      <c r="R297" s="272"/>
      <c r="S297" s="631">
        <f>S299+S311</f>
        <v>30517.600000000002</v>
      </c>
      <c r="T297" s="100"/>
      <c r="U297" s="313"/>
      <c r="V297" s="706">
        <f>V299+V311</f>
        <v>26154.550026000004</v>
      </c>
      <c r="W297" s="313"/>
      <c r="X297" s="700">
        <f>X299+X311</f>
        <v>24323.731524180002</v>
      </c>
    </row>
    <row r="298" spans="1:24" s="14" customFormat="1" ht="5.45" customHeight="1" x14ac:dyDescent="0.25">
      <c r="B298" s="36"/>
      <c r="C298" s="95"/>
      <c r="D298" s="237"/>
      <c r="E298" s="41"/>
      <c r="F298" s="42"/>
      <c r="G298" s="13"/>
      <c r="H298" s="101"/>
      <c r="I298" s="65"/>
      <c r="J298" s="47"/>
      <c r="K298" s="101"/>
      <c r="L298" s="65"/>
      <c r="M298" s="47"/>
      <c r="N298" s="101"/>
      <c r="O298" s="65"/>
      <c r="P298" s="47"/>
      <c r="Q298" s="101"/>
      <c r="R298" s="269"/>
      <c r="S298" s="47"/>
      <c r="T298" s="101"/>
      <c r="U298" s="269"/>
      <c r="V298" s="696"/>
      <c r="W298" s="269"/>
      <c r="X298" s="308"/>
    </row>
    <row r="299" spans="1:24" s="83" customFormat="1" ht="36" hidden="1" outlineLevel="1" x14ac:dyDescent="0.25">
      <c r="B299" s="76" t="s">
        <v>745</v>
      </c>
      <c r="C299" s="90"/>
      <c r="D299" s="241"/>
      <c r="E299" s="86"/>
      <c r="F299" s="87">
        <f>SUM(F300:F310)</f>
        <v>14536.09476</v>
      </c>
      <c r="G299" s="82"/>
      <c r="H299" s="103"/>
      <c r="I299" s="88"/>
      <c r="J299" s="89">
        <f>SUM(J300:J310)</f>
        <v>12220</v>
      </c>
      <c r="K299" s="103"/>
      <c r="L299" s="88"/>
      <c r="M299" s="89">
        <f>SUM(M300:M310)</f>
        <v>12220</v>
      </c>
      <c r="N299" s="691"/>
      <c r="O299" s="88"/>
      <c r="P299" s="89">
        <f>SUM(P300:P310)</f>
        <v>10280</v>
      </c>
      <c r="Q299" s="103"/>
      <c r="R299" s="276"/>
      <c r="S299" s="89">
        <f>SUM(S300:S310)</f>
        <v>21469.600000000002</v>
      </c>
      <c r="T299" s="103"/>
      <c r="U299" s="315"/>
      <c r="V299" s="129">
        <f>SUM(V300:V310)</f>
        <v>13324.753530000002</v>
      </c>
      <c r="W299" s="315"/>
      <c r="X299" s="312">
        <f>SUM(X300:X310)</f>
        <v>12392.020782899999</v>
      </c>
    </row>
    <row r="300" spans="1:24" s="79" customFormat="1" hidden="1" outlineLevel="1" x14ac:dyDescent="0.25">
      <c r="B300" s="232" t="s">
        <v>481</v>
      </c>
      <c r="C300" s="12" t="s">
        <v>22</v>
      </c>
      <c r="D300" s="237">
        <v>341</v>
      </c>
      <c r="E300" s="77">
        <v>28.280340000000002</v>
      </c>
      <c r="F300" s="45">
        <f t="shared" ref="F300:F312" si="355">PRODUCT(D300,E300)</f>
        <v>9643.5959400000011</v>
      </c>
      <c r="G300" s="78"/>
      <c r="H300" s="101">
        <v>426</v>
      </c>
      <c r="I300" s="65">
        <v>20</v>
      </c>
      <c r="J300" s="66">
        <f t="shared" ref="J300" si="356">+H300*I300</f>
        <v>8520</v>
      </c>
      <c r="K300" s="101">
        <v>426</v>
      </c>
      <c r="L300" s="65">
        <v>20</v>
      </c>
      <c r="M300" s="66">
        <f t="shared" ref="M300" si="357">+K300*L300</f>
        <v>8520</v>
      </c>
      <c r="N300" s="101">
        <v>341</v>
      </c>
      <c r="O300" s="65">
        <v>20</v>
      </c>
      <c r="P300" s="66">
        <f t="shared" ref="P300" si="358">+N300*O300</f>
        <v>6820</v>
      </c>
      <c r="Q300" s="101">
        <v>324</v>
      </c>
      <c r="R300" s="269">
        <v>28.55</v>
      </c>
      <c r="S300" s="66">
        <f t="shared" ref="S300:S301" si="359">PRODUCT(Q300,R300)</f>
        <v>9250.2000000000007</v>
      </c>
      <c r="T300" s="101">
        <v>341</v>
      </c>
      <c r="U300" s="269">
        <v>25.923645000000004</v>
      </c>
      <c r="V300" s="696">
        <f>PRODUCT(T300,U300)</f>
        <v>8839.9629450000011</v>
      </c>
      <c r="W300" s="269">
        <f>PRODUCT(U300,(1-$W$9))</f>
        <v>24.10898985</v>
      </c>
      <c r="X300" s="308">
        <f>PRODUCT(T300,W300)</f>
        <v>8221.1655388500003</v>
      </c>
    </row>
    <row r="301" spans="1:24" s="79" customFormat="1" hidden="1" outlineLevel="1" x14ac:dyDescent="0.25">
      <c r="B301" s="232" t="s">
        <v>887</v>
      </c>
      <c r="C301" s="12"/>
      <c r="D301" s="237"/>
      <c r="E301" s="77"/>
      <c r="F301" s="45"/>
      <c r="G301" s="78"/>
      <c r="H301" s="101"/>
      <c r="I301" s="65"/>
      <c r="J301" s="66"/>
      <c r="K301" s="101"/>
      <c r="L301" s="65"/>
      <c r="M301" s="66"/>
      <c r="N301" s="101"/>
      <c r="O301" s="65"/>
      <c r="P301" s="66"/>
      <c r="Q301" s="101">
        <v>297</v>
      </c>
      <c r="R301" s="269">
        <v>28.55</v>
      </c>
      <c r="S301" s="66">
        <f t="shared" si="359"/>
        <v>8479.35</v>
      </c>
      <c r="T301" s="101"/>
      <c r="U301" s="269"/>
      <c r="V301" s="696"/>
      <c r="W301" s="269"/>
      <c r="X301" s="308"/>
    </row>
    <row r="302" spans="1:24" s="79" customFormat="1" hidden="1" outlineLevel="1" x14ac:dyDescent="0.25">
      <c r="B302" s="232" t="s">
        <v>482</v>
      </c>
      <c r="C302" s="12" t="s">
        <v>22</v>
      </c>
      <c r="D302" s="237">
        <v>25</v>
      </c>
      <c r="E302" s="77">
        <v>28.280340000000002</v>
      </c>
      <c r="F302" s="45">
        <f t="shared" ref="F302:F303" si="360">PRODUCT(D302,E302)</f>
        <v>707.00850000000003</v>
      </c>
      <c r="G302" s="78"/>
      <c r="H302" s="101"/>
      <c r="I302" s="65"/>
      <c r="J302" s="66"/>
      <c r="K302" s="101"/>
      <c r="L302" s="65"/>
      <c r="M302" s="66"/>
      <c r="N302" s="101">
        <v>25</v>
      </c>
      <c r="O302" s="65">
        <v>20</v>
      </c>
      <c r="P302" s="66">
        <f t="shared" ref="P302:P303" si="361">+N302*O302</f>
        <v>500</v>
      </c>
      <c r="Q302" s="101"/>
      <c r="R302" s="269"/>
      <c r="S302" s="66"/>
      <c r="T302" s="101">
        <v>25</v>
      </c>
      <c r="U302" s="269">
        <v>25.923645000000004</v>
      </c>
      <c r="V302" s="696">
        <f t="shared" ref="V302:V303" si="362">PRODUCT(T302,U302)</f>
        <v>648.09112500000015</v>
      </c>
      <c r="W302" s="269">
        <f t="shared" ref="W302:W303" si="363">PRODUCT(U302,(1-$W$9))</f>
        <v>24.10898985</v>
      </c>
      <c r="X302" s="308">
        <f t="shared" ref="X302:X303" si="364">PRODUCT(T302,W302)</f>
        <v>602.72474624999995</v>
      </c>
    </row>
    <row r="303" spans="1:24" s="79" customFormat="1" hidden="1" outlineLevel="1" x14ac:dyDescent="0.25">
      <c r="B303" s="232" t="s">
        <v>483</v>
      </c>
      <c r="C303" s="12" t="s">
        <v>22</v>
      </c>
      <c r="D303" s="237">
        <v>4</v>
      </c>
      <c r="E303" s="77">
        <v>28.280340000000002</v>
      </c>
      <c r="F303" s="45">
        <f t="shared" si="360"/>
        <v>113.12136000000001</v>
      </c>
      <c r="G303" s="78"/>
      <c r="H303" s="101"/>
      <c r="I303" s="65"/>
      <c r="J303" s="66"/>
      <c r="K303" s="101"/>
      <c r="L303" s="65"/>
      <c r="M303" s="66"/>
      <c r="N303" s="101">
        <v>4</v>
      </c>
      <c r="O303" s="65">
        <v>20</v>
      </c>
      <c r="P303" s="66">
        <f t="shared" si="361"/>
        <v>80</v>
      </c>
      <c r="Q303" s="101"/>
      <c r="R303" s="269"/>
      <c r="S303" s="66"/>
      <c r="T303" s="101">
        <v>4</v>
      </c>
      <c r="U303" s="269">
        <v>25.923645000000004</v>
      </c>
      <c r="V303" s="696">
        <f t="shared" si="362"/>
        <v>103.69458000000002</v>
      </c>
      <c r="W303" s="269">
        <f t="shared" si="363"/>
        <v>24.10898985</v>
      </c>
      <c r="X303" s="308">
        <f t="shared" si="364"/>
        <v>96.435959400000002</v>
      </c>
    </row>
    <row r="304" spans="1:24" s="79" customFormat="1" hidden="1" outlineLevel="1" x14ac:dyDescent="0.25">
      <c r="B304" s="232" t="s">
        <v>484</v>
      </c>
      <c r="C304" s="12" t="s">
        <v>22</v>
      </c>
      <c r="D304" s="237"/>
      <c r="E304" s="77"/>
      <c r="F304" s="45"/>
      <c r="G304" s="78"/>
      <c r="H304" s="101"/>
      <c r="I304" s="65"/>
      <c r="J304" s="66"/>
      <c r="K304" s="101"/>
      <c r="L304" s="65"/>
      <c r="M304" s="66"/>
      <c r="N304" s="101"/>
      <c r="O304" s="65"/>
      <c r="P304" s="66"/>
      <c r="Q304" s="101"/>
      <c r="R304" s="269"/>
      <c r="S304" s="66"/>
      <c r="T304" s="101"/>
      <c r="U304" s="269"/>
      <c r="V304" s="696"/>
      <c r="W304" s="269"/>
      <c r="X304" s="308"/>
    </row>
    <row r="305" spans="2:24" s="79" customFormat="1" hidden="1" outlineLevel="1" x14ac:dyDescent="0.25">
      <c r="B305" s="232" t="s">
        <v>485</v>
      </c>
      <c r="C305" s="12" t="s">
        <v>22</v>
      </c>
      <c r="D305" s="237"/>
      <c r="E305" s="77"/>
      <c r="F305" s="45">
        <f t="shared" si="355"/>
        <v>0</v>
      </c>
      <c r="G305" s="78"/>
      <c r="H305" s="101"/>
      <c r="I305" s="65"/>
      <c r="J305" s="66"/>
      <c r="K305" s="101"/>
      <c r="L305" s="65"/>
      <c r="M305" s="66"/>
      <c r="N305" s="101"/>
      <c r="O305" s="65"/>
      <c r="P305" s="66"/>
      <c r="Q305" s="101"/>
      <c r="R305" s="269"/>
      <c r="S305" s="66"/>
      <c r="T305" s="101"/>
      <c r="U305" s="269"/>
      <c r="V305" s="696"/>
      <c r="W305" s="269"/>
      <c r="X305" s="308"/>
    </row>
    <row r="306" spans="2:24" s="79" customFormat="1" hidden="1" outlineLevel="1" x14ac:dyDescent="0.25">
      <c r="B306" s="232" t="s">
        <v>480</v>
      </c>
      <c r="C306" s="12" t="s">
        <v>22</v>
      </c>
      <c r="D306" s="237">
        <v>4</v>
      </c>
      <c r="E306" s="77">
        <v>28.280340000000002</v>
      </c>
      <c r="F306" s="45">
        <f t="shared" si="355"/>
        <v>113.12136000000001</v>
      </c>
      <c r="G306" s="78"/>
      <c r="H306" s="101"/>
      <c r="I306" s="65"/>
      <c r="J306" s="66"/>
      <c r="K306" s="101"/>
      <c r="L306" s="65"/>
      <c r="M306" s="66"/>
      <c r="N306" s="101">
        <v>4</v>
      </c>
      <c r="O306" s="65">
        <v>20</v>
      </c>
      <c r="P306" s="66">
        <f t="shared" ref="P306" si="365">+N306*O306</f>
        <v>80</v>
      </c>
      <c r="Q306" s="101"/>
      <c r="R306" s="269"/>
      <c r="S306" s="66"/>
      <c r="T306" s="101">
        <v>4</v>
      </c>
      <c r="U306" s="269">
        <v>25.923645000000004</v>
      </c>
      <c r="V306" s="696">
        <f>PRODUCT(T306,U306)</f>
        <v>103.69458000000002</v>
      </c>
      <c r="W306" s="269">
        <f>PRODUCT(U306,(1-$W$9))</f>
        <v>24.10898985</v>
      </c>
      <c r="X306" s="308">
        <f>PRODUCT(T306,W306)</f>
        <v>96.435959400000002</v>
      </c>
    </row>
    <row r="307" spans="2:24" s="79" customFormat="1" hidden="1" outlineLevel="1" x14ac:dyDescent="0.25">
      <c r="B307" s="232" t="s">
        <v>486</v>
      </c>
      <c r="C307" s="12" t="s">
        <v>22</v>
      </c>
      <c r="D307" s="237"/>
      <c r="E307" s="77"/>
      <c r="F307" s="45">
        <f t="shared" si="355"/>
        <v>0</v>
      </c>
      <c r="G307" s="78"/>
      <c r="H307" s="101"/>
      <c r="I307" s="65"/>
      <c r="J307" s="66"/>
      <c r="K307" s="101"/>
      <c r="L307" s="65"/>
      <c r="M307" s="66"/>
      <c r="N307" s="101"/>
      <c r="O307" s="65"/>
      <c r="P307" s="66"/>
      <c r="Q307" s="101"/>
      <c r="R307" s="269"/>
      <c r="S307" s="66"/>
      <c r="T307" s="101"/>
      <c r="U307" s="269"/>
      <c r="V307" s="696"/>
      <c r="W307" s="269"/>
      <c r="X307" s="308"/>
    </row>
    <row r="308" spans="2:24" s="79" customFormat="1" hidden="1" outlineLevel="1" x14ac:dyDescent="0.25">
      <c r="B308" s="232" t="s">
        <v>487</v>
      </c>
      <c r="C308" s="12" t="s">
        <v>22</v>
      </c>
      <c r="D308" s="237">
        <v>30</v>
      </c>
      <c r="E308" s="77">
        <v>28.280340000000002</v>
      </c>
      <c r="F308" s="45">
        <f t="shared" si="355"/>
        <v>848.41020000000003</v>
      </c>
      <c r="G308" s="78"/>
      <c r="H308" s="101">
        <v>30</v>
      </c>
      <c r="I308" s="65">
        <v>20</v>
      </c>
      <c r="J308" s="66">
        <f t="shared" ref="J308:J309" si="366">+H308*I308</f>
        <v>600</v>
      </c>
      <c r="K308" s="101">
        <v>30</v>
      </c>
      <c r="L308" s="65">
        <v>20</v>
      </c>
      <c r="M308" s="66">
        <f t="shared" ref="M308:M309" si="367">+K308*L308</f>
        <v>600</v>
      </c>
      <c r="N308" s="101">
        <v>30</v>
      </c>
      <c r="O308" s="65">
        <v>20</v>
      </c>
      <c r="P308" s="66">
        <f t="shared" ref="P308:P309" si="368">+N308*O308</f>
        <v>600</v>
      </c>
      <c r="Q308" s="101">
        <v>29</v>
      </c>
      <c r="R308" s="269">
        <v>28.55</v>
      </c>
      <c r="S308" s="66">
        <f t="shared" ref="S308:S309" si="369">PRODUCT(Q308,R308)</f>
        <v>827.95</v>
      </c>
      <c r="T308" s="101">
        <v>30</v>
      </c>
      <c r="U308" s="269">
        <v>25.923645000000004</v>
      </c>
      <c r="V308" s="696">
        <f t="shared" ref="V308:V309" si="370">PRODUCT(T308,U308)</f>
        <v>777.70935000000009</v>
      </c>
      <c r="W308" s="269">
        <f t="shared" ref="W308:W309" si="371">PRODUCT(U308,(1-$W$9))</f>
        <v>24.10898985</v>
      </c>
      <c r="X308" s="308">
        <f>PRODUCT(T308,W308)</f>
        <v>723.26969550000001</v>
      </c>
    </row>
    <row r="309" spans="2:24" s="79" customFormat="1" hidden="1" outlineLevel="1" x14ac:dyDescent="0.25">
      <c r="B309" s="232" t="s">
        <v>488</v>
      </c>
      <c r="C309" s="12" t="s">
        <v>22</v>
      </c>
      <c r="D309" s="237">
        <v>110</v>
      </c>
      <c r="E309" s="77">
        <v>28.280340000000002</v>
      </c>
      <c r="F309" s="45">
        <f t="shared" si="355"/>
        <v>3110.8374000000003</v>
      </c>
      <c r="G309" s="78"/>
      <c r="H309" s="101">
        <v>155</v>
      </c>
      <c r="I309" s="65">
        <v>20</v>
      </c>
      <c r="J309" s="66">
        <f t="shared" si="366"/>
        <v>3100</v>
      </c>
      <c r="K309" s="101">
        <v>155</v>
      </c>
      <c r="L309" s="65">
        <v>20</v>
      </c>
      <c r="M309" s="66">
        <f t="shared" si="367"/>
        <v>3100</v>
      </c>
      <c r="N309" s="101">
        <v>110</v>
      </c>
      <c r="O309" s="65">
        <v>20</v>
      </c>
      <c r="P309" s="66">
        <f t="shared" si="368"/>
        <v>2200</v>
      </c>
      <c r="Q309" s="101">
        <v>102</v>
      </c>
      <c r="R309" s="269">
        <v>28.55</v>
      </c>
      <c r="S309" s="66">
        <f t="shared" si="369"/>
        <v>2912.1</v>
      </c>
      <c r="T309" s="101">
        <v>110</v>
      </c>
      <c r="U309" s="269">
        <v>25.923645000000004</v>
      </c>
      <c r="V309" s="696">
        <f t="shared" si="370"/>
        <v>2851.6009500000005</v>
      </c>
      <c r="W309" s="269">
        <f t="shared" si="371"/>
        <v>24.10898985</v>
      </c>
      <c r="X309" s="308">
        <f>PRODUCT(T309,W309)</f>
        <v>2651.9888835000002</v>
      </c>
    </row>
    <row r="310" spans="2:24" s="79" customFormat="1" hidden="1" outlineLevel="1" x14ac:dyDescent="0.25">
      <c r="B310" s="232" t="s">
        <v>489</v>
      </c>
      <c r="C310" s="12" t="s">
        <v>22</v>
      </c>
      <c r="D310" s="237"/>
      <c r="E310" s="77"/>
      <c r="F310" s="45">
        <f t="shared" si="355"/>
        <v>0</v>
      </c>
      <c r="G310" s="78"/>
      <c r="H310" s="101"/>
      <c r="I310" s="65"/>
      <c r="J310" s="66"/>
      <c r="K310" s="101"/>
      <c r="L310" s="65"/>
      <c r="M310" s="66"/>
      <c r="N310" s="101"/>
      <c r="O310" s="65"/>
      <c r="P310" s="66"/>
      <c r="Q310" s="101"/>
      <c r="R310" s="269"/>
      <c r="S310" s="66"/>
      <c r="T310" s="101"/>
      <c r="U310" s="269"/>
      <c r="V310" s="696"/>
      <c r="W310" s="269"/>
      <c r="X310" s="308"/>
    </row>
    <row r="311" spans="2:24" s="83" customFormat="1" hidden="1" outlineLevel="1" x14ac:dyDescent="0.25">
      <c r="B311" s="76" t="s">
        <v>746</v>
      </c>
      <c r="C311" s="90"/>
      <c r="D311" s="241"/>
      <c r="E311" s="86"/>
      <c r="F311" s="87">
        <f>SUM(F312:F315)</f>
        <v>29947.593456000002</v>
      </c>
      <c r="G311" s="82"/>
      <c r="H311" s="103"/>
      <c r="I311" s="88"/>
      <c r="J311" s="89">
        <f>SUM(J312:J315)</f>
        <v>16750</v>
      </c>
      <c r="K311" s="103"/>
      <c r="L311" s="88"/>
      <c r="M311" s="89">
        <f>SUM(M312:M315)</f>
        <v>16750</v>
      </c>
      <c r="N311" s="691"/>
      <c r="O311" s="88"/>
      <c r="P311" s="89">
        <f>SUM(P312:P315)</f>
        <v>23320</v>
      </c>
      <c r="Q311" s="103"/>
      <c r="R311" s="276"/>
      <c r="S311" s="89">
        <f>SUM(S312:S315)</f>
        <v>9048</v>
      </c>
      <c r="T311" s="103"/>
      <c r="U311" s="315"/>
      <c r="V311" s="129">
        <f>SUM(V312:V315)</f>
        <v>12829.796496000003</v>
      </c>
      <c r="W311" s="315"/>
      <c r="X311" s="312">
        <f>SUM(X312:X315)</f>
        <v>11931.710741280003</v>
      </c>
    </row>
    <row r="312" spans="2:24" s="79" customFormat="1" hidden="1" outlineLevel="1" x14ac:dyDescent="0.25">
      <c r="B312" s="232" t="s">
        <v>490</v>
      </c>
      <c r="C312" s="12" t="s">
        <v>22</v>
      </c>
      <c r="D312" s="237">
        <v>1616</v>
      </c>
      <c r="E312" s="77">
        <v>6.0017760000000004</v>
      </c>
      <c r="F312" s="45">
        <f t="shared" si="355"/>
        <v>9698.8700160000008</v>
      </c>
      <c r="G312" s="78"/>
      <c r="H312" s="101">
        <v>1675</v>
      </c>
      <c r="I312" s="65">
        <v>10</v>
      </c>
      <c r="J312" s="66">
        <f t="shared" ref="J312" si="372">+H312*I312</f>
        <v>16750</v>
      </c>
      <c r="K312" s="101">
        <v>1675</v>
      </c>
      <c r="L312" s="65">
        <v>10</v>
      </c>
      <c r="M312" s="66">
        <f t="shared" ref="M312" si="373">+K312*L312</f>
        <v>16750</v>
      </c>
      <c r="N312" s="101">
        <v>1616</v>
      </c>
      <c r="O312" s="65">
        <v>10</v>
      </c>
      <c r="P312" s="66">
        <f t="shared" ref="P312" si="374">+N312*O312</f>
        <v>16160</v>
      </c>
      <c r="Q312" s="101">
        <v>1392</v>
      </c>
      <c r="R312" s="269">
        <v>6.5</v>
      </c>
      <c r="S312" s="66">
        <f>PRODUCT(Q312,R312)</f>
        <v>9048</v>
      </c>
      <c r="T312" s="101">
        <v>1616</v>
      </c>
      <c r="U312" s="269">
        <v>5.5016280000000011</v>
      </c>
      <c r="V312" s="696">
        <f t="shared" ref="V312:V313" si="375">PRODUCT(T312,U312)</f>
        <v>8890.6308480000025</v>
      </c>
      <c r="W312" s="269">
        <f t="shared" ref="W312:W313" si="376">PRODUCT(U312,(1-$W$9))</f>
        <v>5.1165140400000011</v>
      </c>
      <c r="X312" s="308">
        <f t="shared" ref="X312:X313" si="377">PRODUCT(T312,W312)</f>
        <v>8268.2866886400025</v>
      </c>
    </row>
    <row r="313" spans="2:24" s="79" customFormat="1" hidden="1" outlineLevel="1" x14ac:dyDescent="0.25">
      <c r="B313" s="232" t="s">
        <v>492</v>
      </c>
      <c r="C313" s="12" t="s">
        <v>22</v>
      </c>
      <c r="D313" s="237">
        <v>716</v>
      </c>
      <c r="E313" s="77">
        <v>28.280340000000002</v>
      </c>
      <c r="F313" s="45">
        <f t="shared" ref="F313" si="378">PRODUCT(D313,E313)</f>
        <v>20248.723440000002</v>
      </c>
      <c r="G313" s="78"/>
      <c r="H313" s="101"/>
      <c r="I313" s="65"/>
      <c r="J313" s="66"/>
      <c r="K313" s="101"/>
      <c r="L313" s="65"/>
      <c r="M313" s="66"/>
      <c r="N313" s="101">
        <v>716</v>
      </c>
      <c r="O313" s="65">
        <v>10</v>
      </c>
      <c r="P313" s="66">
        <f t="shared" ref="P313" si="379">+N313*O313</f>
        <v>7160</v>
      </c>
      <c r="Q313" s="101"/>
      <c r="R313" s="269"/>
      <c r="S313" s="66"/>
      <c r="T313" s="101">
        <v>716</v>
      </c>
      <c r="U313" s="269">
        <v>5.5016280000000011</v>
      </c>
      <c r="V313" s="696">
        <f t="shared" si="375"/>
        <v>3939.1656480000006</v>
      </c>
      <c r="W313" s="269">
        <f t="shared" si="376"/>
        <v>5.1165140400000011</v>
      </c>
      <c r="X313" s="308">
        <f t="shared" si="377"/>
        <v>3663.4240526400008</v>
      </c>
    </row>
    <row r="314" spans="2:24" s="79" customFormat="1" hidden="1" outlineLevel="1" x14ac:dyDescent="0.25">
      <c r="B314" s="232" t="s">
        <v>491</v>
      </c>
      <c r="C314" s="12" t="s">
        <v>22</v>
      </c>
      <c r="D314" s="237"/>
      <c r="E314" s="77"/>
      <c r="F314" s="45"/>
      <c r="G314" s="78"/>
      <c r="H314" s="101"/>
      <c r="I314" s="65"/>
      <c r="J314" s="66"/>
      <c r="K314" s="101"/>
      <c r="L314" s="65"/>
      <c r="M314" s="66"/>
      <c r="N314" s="101"/>
      <c r="O314" s="65"/>
      <c r="P314" s="66"/>
      <c r="Q314" s="101"/>
      <c r="R314" s="269"/>
      <c r="S314" s="66"/>
      <c r="T314" s="101"/>
      <c r="U314" s="269"/>
      <c r="V314" s="696"/>
      <c r="W314" s="269"/>
      <c r="X314" s="308"/>
    </row>
    <row r="315" spans="2:24" s="79" customFormat="1" hidden="1" outlineLevel="1" x14ac:dyDescent="0.25">
      <c r="B315" s="232" t="s">
        <v>488</v>
      </c>
      <c r="C315" s="12" t="s">
        <v>22</v>
      </c>
      <c r="D315" s="237"/>
      <c r="E315" s="77"/>
      <c r="F315" s="45"/>
      <c r="G315" s="78"/>
      <c r="H315" s="101"/>
      <c r="I315" s="65"/>
      <c r="J315" s="66"/>
      <c r="K315" s="101"/>
      <c r="L315" s="65"/>
      <c r="M315" s="66"/>
      <c r="N315" s="101"/>
      <c r="O315" s="65"/>
      <c r="P315" s="66"/>
      <c r="Q315" s="101"/>
      <c r="R315" s="269"/>
      <c r="S315" s="66"/>
      <c r="T315" s="101"/>
      <c r="U315" s="269"/>
      <c r="V315" s="696"/>
      <c r="W315" s="269"/>
      <c r="X315" s="308"/>
    </row>
    <row r="316" spans="2:24" s="14" customFormat="1" collapsed="1" x14ac:dyDescent="0.25">
      <c r="B316" s="39"/>
      <c r="C316" s="12"/>
      <c r="D316" s="237"/>
      <c r="E316" s="41"/>
      <c r="F316" s="45"/>
      <c r="G316" s="13"/>
      <c r="H316" s="101"/>
      <c r="I316" s="65"/>
      <c r="J316" s="66"/>
      <c r="K316" s="101"/>
      <c r="L316" s="65"/>
      <c r="M316" s="66"/>
      <c r="N316" s="101"/>
      <c r="O316" s="65"/>
      <c r="P316" s="66"/>
      <c r="Q316" s="101"/>
      <c r="R316" s="269"/>
      <c r="S316" s="66"/>
      <c r="T316" s="101"/>
      <c r="U316" s="269"/>
      <c r="V316" s="696"/>
      <c r="W316" s="269"/>
      <c r="X316" s="308"/>
    </row>
    <row r="317" spans="2:24" s="83" customFormat="1" x14ac:dyDescent="0.25">
      <c r="B317" s="72" t="s">
        <v>747</v>
      </c>
      <c r="C317" s="96"/>
      <c r="D317" s="239"/>
      <c r="E317" s="81"/>
      <c r="F317" s="631">
        <f>F319</f>
        <v>9947.8271186440707</v>
      </c>
      <c r="G317" s="82"/>
      <c r="H317" s="100"/>
      <c r="I317" s="111"/>
      <c r="J317" s="94">
        <f>SUM(J319)</f>
        <v>8700</v>
      </c>
      <c r="K317" s="100"/>
      <c r="L317" s="111"/>
      <c r="M317" s="94">
        <f>SUM(M319)</f>
        <v>8700</v>
      </c>
      <c r="N317" s="693"/>
      <c r="O317" s="111"/>
      <c r="P317" s="94">
        <f>SUM(P319)</f>
        <v>5000</v>
      </c>
      <c r="Q317" s="100"/>
      <c r="R317" s="272"/>
      <c r="S317" s="94">
        <f>SUM(S319)</f>
        <v>43187.5</v>
      </c>
      <c r="T317" s="100"/>
      <c r="U317" s="313"/>
      <c r="V317" s="127">
        <f>V319</f>
        <v>9118.8415254237334</v>
      </c>
      <c r="W317" s="313"/>
      <c r="X317" s="310">
        <f>X319</f>
        <v>8480.5226186440705</v>
      </c>
    </row>
    <row r="318" spans="2:24" s="14" customFormat="1" ht="5.45" customHeight="1" x14ac:dyDescent="0.25">
      <c r="B318" s="36"/>
      <c r="C318" s="95"/>
      <c r="D318" s="237"/>
      <c r="E318" s="41"/>
      <c r="F318" s="42"/>
      <c r="G318" s="13"/>
      <c r="H318" s="101"/>
      <c r="I318" s="65"/>
      <c r="J318" s="47"/>
      <c r="K318" s="101"/>
      <c r="L318" s="65"/>
      <c r="M318" s="47"/>
      <c r="N318" s="101"/>
      <c r="O318" s="65"/>
      <c r="P318" s="47"/>
      <c r="Q318" s="101"/>
      <c r="R318" s="269"/>
      <c r="S318" s="47"/>
      <c r="T318" s="101"/>
      <c r="U318" s="269"/>
      <c r="V318" s="696"/>
      <c r="W318" s="269"/>
      <c r="X318" s="308"/>
    </row>
    <row r="319" spans="2:24" s="83" customFormat="1" hidden="1" outlineLevel="1" x14ac:dyDescent="0.25">
      <c r="B319" s="76" t="s">
        <v>54</v>
      </c>
      <c r="C319" s="90"/>
      <c r="D319" s="241"/>
      <c r="E319" s="86"/>
      <c r="F319" s="87">
        <f>SUM(F320:F329)</f>
        <v>9947.8271186440707</v>
      </c>
      <c r="G319" s="82"/>
      <c r="H319" s="103"/>
      <c r="I319" s="88"/>
      <c r="J319" s="89">
        <f>SUM(J320:J329)</f>
        <v>8700</v>
      </c>
      <c r="K319" s="103"/>
      <c r="L319" s="88"/>
      <c r="M319" s="89">
        <f>SUM(M320:M329)</f>
        <v>8700</v>
      </c>
      <c r="N319" s="691"/>
      <c r="O319" s="88"/>
      <c r="P319" s="89">
        <f>SUM(P320:P329)</f>
        <v>5000</v>
      </c>
      <c r="Q319" s="103"/>
      <c r="R319" s="276"/>
      <c r="S319" s="89">
        <f>SUM(S320:S329)</f>
        <v>43187.5</v>
      </c>
      <c r="T319" s="103"/>
      <c r="U319" s="315"/>
      <c r="V319" s="129">
        <f>SUM(V320:V329)</f>
        <v>9118.8415254237334</v>
      </c>
      <c r="W319" s="315"/>
      <c r="X319" s="312">
        <f>SUM(X320:X329)</f>
        <v>8480.5226186440705</v>
      </c>
    </row>
    <row r="320" spans="2:24" s="79" customFormat="1" hidden="1" outlineLevel="1" x14ac:dyDescent="0.25">
      <c r="B320" s="232" t="s">
        <v>520</v>
      </c>
      <c r="C320" s="12" t="s">
        <v>23</v>
      </c>
      <c r="D320" s="237"/>
      <c r="E320" s="77"/>
      <c r="F320" s="45"/>
      <c r="G320" s="78"/>
      <c r="H320" s="101"/>
      <c r="I320" s="65"/>
      <c r="J320" s="66"/>
      <c r="K320" s="101"/>
      <c r="L320" s="65"/>
      <c r="M320" s="66"/>
      <c r="N320" s="101"/>
      <c r="O320" s="65"/>
      <c r="P320" s="66"/>
      <c r="Q320" s="101"/>
      <c r="R320" s="269"/>
      <c r="S320" s="66"/>
      <c r="T320" s="101"/>
      <c r="U320" s="269"/>
      <c r="V320" s="696"/>
      <c r="W320" s="269"/>
      <c r="X320" s="308"/>
    </row>
    <row r="321" spans="2:24" s="79" customFormat="1" hidden="1" outlineLevel="1" x14ac:dyDescent="0.25">
      <c r="B321" s="232" t="s">
        <v>521</v>
      </c>
      <c r="C321" s="12" t="s">
        <v>23</v>
      </c>
      <c r="D321" s="237">
        <v>1</v>
      </c>
      <c r="E321" s="77">
        <v>7547.8271186440707</v>
      </c>
      <c r="F321" s="45">
        <f t="shared" ref="F321:F322" si="380">PRODUCT(D321,E321)</f>
        <v>7547.8271186440707</v>
      </c>
      <c r="G321" s="78"/>
      <c r="H321" s="101"/>
      <c r="I321" s="65"/>
      <c r="J321" s="66"/>
      <c r="K321" s="101"/>
      <c r="L321" s="65"/>
      <c r="M321" s="66"/>
      <c r="N321" s="101">
        <v>1</v>
      </c>
      <c r="O321" s="65">
        <v>2500</v>
      </c>
      <c r="P321" s="66">
        <f t="shared" ref="P321" si="381">+N321*O321</f>
        <v>2500</v>
      </c>
      <c r="Q321" s="101">
        <v>175</v>
      </c>
      <c r="R321" s="269">
        <v>75</v>
      </c>
      <c r="S321" s="66">
        <f t="shared" ref="S321" si="382">PRODUCT(Q321,R321)</f>
        <v>13125</v>
      </c>
      <c r="T321" s="101">
        <v>1</v>
      </c>
      <c r="U321" s="269">
        <v>6918.8415254237325</v>
      </c>
      <c r="V321" s="696">
        <f t="shared" ref="V321:V322" si="383">PRODUCT(T321,U321)</f>
        <v>6918.8415254237325</v>
      </c>
      <c r="W321" s="269">
        <f t="shared" ref="W321:W322" si="384">PRODUCT(U321,(1-$W$9))</f>
        <v>6434.5226186440705</v>
      </c>
      <c r="X321" s="308">
        <f t="shared" ref="X321:X322" si="385">PRODUCT(T321,W321)</f>
        <v>6434.5226186440705</v>
      </c>
    </row>
    <row r="322" spans="2:24" s="79" customFormat="1" hidden="1" outlineLevel="1" x14ac:dyDescent="0.25">
      <c r="B322" s="232" t="s">
        <v>522</v>
      </c>
      <c r="C322" s="12" t="s">
        <v>23</v>
      </c>
      <c r="D322" s="237">
        <v>1</v>
      </c>
      <c r="E322" s="77">
        <v>2400</v>
      </c>
      <c r="F322" s="45">
        <f t="shared" si="380"/>
        <v>2400</v>
      </c>
      <c r="G322" s="78"/>
      <c r="H322" s="101">
        <v>1</v>
      </c>
      <c r="I322" s="65">
        <v>2500</v>
      </c>
      <c r="J322" s="66">
        <f t="shared" ref="J322:J325" si="386">+H322*I322</f>
        <v>2500</v>
      </c>
      <c r="K322" s="101">
        <v>1</v>
      </c>
      <c r="L322" s="65">
        <v>2500</v>
      </c>
      <c r="M322" s="66">
        <f t="shared" ref="M322" si="387">+K322*L322</f>
        <v>2500</v>
      </c>
      <c r="N322" s="101">
        <v>1</v>
      </c>
      <c r="O322" s="65">
        <v>2500</v>
      </c>
      <c r="P322" s="66">
        <f t="shared" ref="P322" si="388">+N322*O322</f>
        <v>2500</v>
      </c>
      <c r="Q322" s="101"/>
      <c r="R322" s="269"/>
      <c r="S322" s="66"/>
      <c r="T322" s="101">
        <v>1</v>
      </c>
      <c r="U322" s="269">
        <v>2200</v>
      </c>
      <c r="V322" s="696">
        <f t="shared" si="383"/>
        <v>2200</v>
      </c>
      <c r="W322" s="269">
        <f t="shared" si="384"/>
        <v>2045.9999999999998</v>
      </c>
      <c r="X322" s="308">
        <f t="shared" si="385"/>
        <v>2045.9999999999998</v>
      </c>
    </row>
    <row r="323" spans="2:24" s="79" customFormat="1" hidden="1" outlineLevel="1" x14ac:dyDescent="0.25">
      <c r="B323" s="232" t="s">
        <v>523</v>
      </c>
      <c r="C323" s="12"/>
      <c r="D323" s="237"/>
      <c r="E323" s="77"/>
      <c r="F323" s="45"/>
      <c r="G323" s="78"/>
      <c r="H323" s="101"/>
      <c r="I323" s="65"/>
      <c r="J323" s="66"/>
      <c r="K323" s="101"/>
      <c r="L323" s="65"/>
      <c r="M323" s="66"/>
      <c r="N323" s="101"/>
      <c r="O323" s="65"/>
      <c r="P323" s="66"/>
      <c r="Q323" s="101"/>
      <c r="R323" s="269"/>
      <c r="S323" s="66"/>
      <c r="T323" s="101"/>
      <c r="U323" s="269"/>
      <c r="V323" s="696"/>
      <c r="W323" s="269"/>
      <c r="X323" s="308"/>
    </row>
    <row r="324" spans="2:24" s="79" customFormat="1" hidden="1" outlineLevel="1" x14ac:dyDescent="0.25">
      <c r="B324" s="232" t="s">
        <v>797</v>
      </c>
      <c r="C324" s="12"/>
      <c r="D324" s="237"/>
      <c r="E324" s="77"/>
      <c r="F324" s="45"/>
      <c r="G324" s="78"/>
      <c r="H324" s="101">
        <v>1</v>
      </c>
      <c r="I324" s="65">
        <v>3100</v>
      </c>
      <c r="J324" s="66">
        <f t="shared" si="386"/>
        <v>3100</v>
      </c>
      <c r="K324" s="101">
        <v>1</v>
      </c>
      <c r="L324" s="65">
        <v>3100</v>
      </c>
      <c r="M324" s="66">
        <f t="shared" ref="M324:M325" si="389">+K324*L324</f>
        <v>3100</v>
      </c>
      <c r="N324" s="101"/>
      <c r="O324" s="65"/>
      <c r="P324" s="66"/>
      <c r="Q324" s="101"/>
      <c r="R324" s="269"/>
      <c r="S324" s="66"/>
      <c r="T324" s="101"/>
      <c r="U324" s="269"/>
      <c r="V324" s="696"/>
      <c r="W324" s="269"/>
      <c r="X324" s="308"/>
    </row>
    <row r="325" spans="2:24" s="79" customFormat="1" hidden="1" outlineLevel="1" x14ac:dyDescent="0.25">
      <c r="B325" s="232" t="s">
        <v>798</v>
      </c>
      <c r="C325" s="12"/>
      <c r="D325" s="237"/>
      <c r="E325" s="77"/>
      <c r="F325" s="45"/>
      <c r="G325" s="78"/>
      <c r="H325" s="101">
        <v>1</v>
      </c>
      <c r="I325" s="65">
        <v>3100</v>
      </c>
      <c r="J325" s="66">
        <f t="shared" si="386"/>
        <v>3100</v>
      </c>
      <c r="K325" s="101">
        <v>1</v>
      </c>
      <c r="L325" s="65">
        <v>3100</v>
      </c>
      <c r="M325" s="66">
        <f t="shared" si="389"/>
        <v>3100</v>
      </c>
      <c r="N325" s="101"/>
      <c r="O325" s="65"/>
      <c r="P325" s="66"/>
      <c r="Q325" s="101"/>
      <c r="R325" s="269"/>
      <c r="S325" s="66"/>
      <c r="T325" s="101"/>
      <c r="U325" s="269"/>
      <c r="V325" s="696"/>
      <c r="W325" s="269"/>
      <c r="X325" s="308"/>
    </row>
    <row r="326" spans="2:24" s="79" customFormat="1" hidden="1" outlineLevel="1" x14ac:dyDescent="0.25">
      <c r="B326" s="232" t="s">
        <v>524</v>
      </c>
      <c r="C326" s="12"/>
      <c r="D326" s="237"/>
      <c r="E326" s="77"/>
      <c r="F326" s="45"/>
      <c r="G326" s="78"/>
      <c r="H326" s="101"/>
      <c r="I326" s="65"/>
      <c r="J326" s="66"/>
      <c r="K326" s="101"/>
      <c r="L326" s="65"/>
      <c r="M326" s="66"/>
      <c r="N326" s="101"/>
      <c r="O326" s="65"/>
      <c r="P326" s="66"/>
      <c r="Q326" s="101">
        <v>175</v>
      </c>
      <c r="R326" s="269">
        <v>120</v>
      </c>
      <c r="S326" s="66">
        <f t="shared" ref="S326:S329" si="390">PRODUCT(Q326,R326)</f>
        <v>21000</v>
      </c>
      <c r="T326" s="101"/>
      <c r="U326" s="269"/>
      <c r="V326" s="696"/>
      <c r="W326" s="269"/>
      <c r="X326" s="308"/>
    </row>
    <row r="327" spans="2:24" s="79" customFormat="1" hidden="1" outlineLevel="1" x14ac:dyDescent="0.25">
      <c r="B327" s="232" t="s">
        <v>525</v>
      </c>
      <c r="C327" s="12"/>
      <c r="D327" s="237"/>
      <c r="E327" s="77"/>
      <c r="F327" s="45"/>
      <c r="G327" s="78"/>
      <c r="H327" s="101"/>
      <c r="I327" s="65"/>
      <c r="J327" s="66"/>
      <c r="K327" s="101"/>
      <c r="L327" s="65"/>
      <c r="M327" s="66"/>
      <c r="N327" s="101"/>
      <c r="O327" s="65"/>
      <c r="P327" s="66"/>
      <c r="Q327" s="101">
        <v>1</v>
      </c>
      <c r="R327" s="269">
        <v>2500</v>
      </c>
      <c r="S327" s="66">
        <f t="shared" si="390"/>
        <v>2500</v>
      </c>
      <c r="T327" s="101"/>
      <c r="U327" s="269"/>
      <c r="V327" s="696"/>
      <c r="W327" s="269"/>
      <c r="X327" s="308"/>
    </row>
    <row r="328" spans="2:24" s="79" customFormat="1" hidden="1" outlineLevel="1" x14ac:dyDescent="0.25">
      <c r="B328" s="232" t="s">
        <v>526</v>
      </c>
      <c r="C328" s="12" t="s">
        <v>252</v>
      </c>
      <c r="D328" s="237"/>
      <c r="E328" s="77"/>
      <c r="F328" s="45"/>
      <c r="G328" s="78"/>
      <c r="H328" s="101"/>
      <c r="I328" s="65"/>
      <c r="J328" s="66"/>
      <c r="K328" s="101"/>
      <c r="L328" s="65"/>
      <c r="M328" s="66"/>
      <c r="N328" s="101"/>
      <c r="O328" s="65"/>
      <c r="P328" s="66"/>
      <c r="Q328" s="101"/>
      <c r="R328" s="269"/>
      <c r="S328" s="66"/>
      <c r="T328" s="101"/>
      <c r="U328" s="269"/>
      <c r="V328" s="696"/>
      <c r="W328" s="269"/>
      <c r="X328" s="308"/>
    </row>
    <row r="329" spans="2:24" s="14" customFormat="1" hidden="1" outlineLevel="1" x14ac:dyDescent="0.25">
      <c r="B329" s="232" t="s">
        <v>895</v>
      </c>
      <c r="C329" s="12"/>
      <c r="D329" s="237"/>
      <c r="E329" s="41"/>
      <c r="F329" s="45"/>
      <c r="G329" s="13"/>
      <c r="H329" s="101"/>
      <c r="I329" s="65"/>
      <c r="J329" s="66"/>
      <c r="K329" s="101"/>
      <c r="L329" s="65"/>
      <c r="M329" s="66"/>
      <c r="N329" s="101"/>
      <c r="O329" s="65"/>
      <c r="P329" s="66"/>
      <c r="Q329" s="101">
        <v>175</v>
      </c>
      <c r="R329" s="269">
        <v>37.5</v>
      </c>
      <c r="S329" s="66">
        <f t="shared" si="390"/>
        <v>6562.5</v>
      </c>
      <c r="T329" s="101"/>
      <c r="U329" s="269"/>
      <c r="V329" s="696"/>
      <c r="W329" s="269"/>
      <c r="X329" s="308"/>
    </row>
    <row r="330" spans="2:24" s="14" customFormat="1" collapsed="1" x14ac:dyDescent="0.25">
      <c r="B330" s="232"/>
      <c r="C330" s="95"/>
      <c r="D330" s="237"/>
      <c r="E330" s="41"/>
      <c r="F330" s="45"/>
      <c r="G330" s="13"/>
      <c r="H330" s="101"/>
      <c r="I330" s="65"/>
      <c r="J330" s="66"/>
      <c r="K330" s="101"/>
      <c r="L330" s="65"/>
      <c r="M330" s="66"/>
      <c r="N330" s="101"/>
      <c r="O330" s="65"/>
      <c r="P330" s="66"/>
      <c r="Q330" s="101"/>
      <c r="R330" s="269"/>
      <c r="S330" s="66"/>
      <c r="T330" s="101"/>
      <c r="U330" s="269"/>
      <c r="V330" s="696"/>
      <c r="W330" s="269"/>
      <c r="X330" s="308"/>
    </row>
    <row r="331" spans="2:24" s="14" customFormat="1" x14ac:dyDescent="0.25">
      <c r="B331" s="108" t="s">
        <v>495</v>
      </c>
      <c r="C331" s="106"/>
      <c r="D331" s="238"/>
      <c r="E331" s="107"/>
      <c r="F331" s="110">
        <f>SUM(F333,F462,F572,F618,F631)-2538.7</f>
        <v>139476.97468075767</v>
      </c>
      <c r="G331" s="13"/>
      <c r="H331" s="109"/>
      <c r="I331" s="115"/>
      <c r="J331" s="110">
        <f>SUM(J333,J462,J572,J618,J631)</f>
        <v>134317.16</v>
      </c>
      <c r="K331" s="109"/>
      <c r="L331" s="115"/>
      <c r="M331" s="110">
        <f>SUM(M333,M462,M572,M618,M631)</f>
        <v>134417.16</v>
      </c>
      <c r="N331" s="694"/>
      <c r="O331" s="115"/>
      <c r="P331" s="110">
        <f>SUM(P333,P462,P572,P618,P631)</f>
        <v>146999.4</v>
      </c>
      <c r="Q331" s="109"/>
      <c r="R331" s="271"/>
      <c r="S331" s="110">
        <f>SUM(S333,S462,S572,S618,S631)</f>
        <v>164489.79500000004</v>
      </c>
      <c r="T331" s="109"/>
      <c r="U331" s="271"/>
      <c r="V331" s="704">
        <f>SUM(V333,V462,V572,V618,V631)</f>
        <v>131015.1941045399</v>
      </c>
      <c r="W331" s="709"/>
      <c r="X331" s="110">
        <f>SUM(X333,X462,X572,X618,X631)</f>
        <v>121844.13051722212</v>
      </c>
    </row>
    <row r="332" spans="2:24" s="14" customFormat="1" ht="10.9" customHeight="1" x14ac:dyDescent="0.25">
      <c r="B332" s="15"/>
      <c r="C332" s="95"/>
      <c r="D332" s="237"/>
      <c r="E332" s="41"/>
      <c r="F332" s="42"/>
      <c r="G332" s="13"/>
      <c r="H332" s="16"/>
      <c r="I332" s="65"/>
      <c r="J332" s="47"/>
      <c r="K332" s="16"/>
      <c r="L332" s="65"/>
      <c r="M332" s="47"/>
      <c r="N332" s="16"/>
      <c r="O332" s="65"/>
      <c r="P332" s="47"/>
      <c r="Q332" s="16"/>
      <c r="R332" s="269"/>
      <c r="S332" s="47"/>
      <c r="T332" s="16"/>
      <c r="U332" s="269"/>
      <c r="V332" s="696"/>
      <c r="W332" s="269"/>
      <c r="X332" s="308"/>
    </row>
    <row r="333" spans="2:24" s="83" customFormat="1" x14ac:dyDescent="0.25">
      <c r="B333" s="72" t="s">
        <v>845</v>
      </c>
      <c r="C333" s="96"/>
      <c r="D333" s="239"/>
      <c r="E333" s="81"/>
      <c r="F333" s="631">
        <f>F335+F422</f>
        <v>65029.042026789481</v>
      </c>
      <c r="G333" s="82"/>
      <c r="H333" s="100"/>
      <c r="I333" s="111"/>
      <c r="J333" s="94">
        <f>J335+J422</f>
        <v>35089</v>
      </c>
      <c r="K333" s="100"/>
      <c r="L333" s="111"/>
      <c r="M333" s="94">
        <f>M335+M422</f>
        <v>35089</v>
      </c>
      <c r="N333" s="693"/>
      <c r="O333" s="111"/>
      <c r="P333" s="94">
        <f>P335+P422</f>
        <v>48258</v>
      </c>
      <c r="Q333" s="100"/>
      <c r="R333" s="272"/>
      <c r="S333" s="94">
        <f>S335+S422</f>
        <v>84020.36</v>
      </c>
      <c r="T333" s="100"/>
      <c r="U333" s="313"/>
      <c r="V333" s="127">
        <f>V335+V422</f>
        <v>59609.9551912237</v>
      </c>
      <c r="W333" s="313"/>
      <c r="X333" s="310">
        <f>X335+X422</f>
        <v>55437.258327838041</v>
      </c>
    </row>
    <row r="334" spans="2:24" s="14" customFormat="1" ht="5.45" customHeight="1" x14ac:dyDescent="0.25">
      <c r="B334" s="36"/>
      <c r="C334" s="95"/>
      <c r="D334" s="237"/>
      <c r="E334" s="41"/>
      <c r="F334" s="42"/>
      <c r="G334" s="13"/>
      <c r="H334" s="101"/>
      <c r="I334" s="65"/>
      <c r="J334" s="47"/>
      <c r="K334" s="101"/>
      <c r="L334" s="65"/>
      <c r="M334" s="47"/>
      <c r="N334" s="101"/>
      <c r="O334" s="65"/>
      <c r="P334" s="47"/>
      <c r="Q334" s="101"/>
      <c r="R334" s="269"/>
      <c r="S334" s="47"/>
      <c r="T334" s="101"/>
      <c r="U334" s="269"/>
      <c r="V334" s="696"/>
      <c r="W334" s="269"/>
      <c r="X334" s="308"/>
    </row>
    <row r="335" spans="2:24" s="83" customFormat="1" x14ac:dyDescent="0.25">
      <c r="B335" s="74" t="s">
        <v>29</v>
      </c>
      <c r="C335" s="97"/>
      <c r="D335" s="240"/>
      <c r="E335" s="84"/>
      <c r="F335" s="632">
        <f>F337+F339+F348+F384+F389+F392+F394+F412+F416</f>
        <v>54556.61157902304</v>
      </c>
      <c r="G335" s="82"/>
      <c r="H335" s="102"/>
      <c r="I335" s="85"/>
      <c r="J335" s="80">
        <f>SUM(J337,J339,J348,J384,J389,J392,J394,J412,J416)</f>
        <v>30856</v>
      </c>
      <c r="K335" s="102"/>
      <c r="L335" s="85"/>
      <c r="M335" s="80">
        <f>SUM(M337,M339,M348,M384,M389,M392,M394,M412,M416)</f>
        <v>30856</v>
      </c>
      <c r="N335" s="692"/>
      <c r="O335" s="85"/>
      <c r="P335" s="80">
        <f>SUM(P337,P339,P348,P384,P389,P392,P394,P412,P416)</f>
        <v>41549</v>
      </c>
      <c r="Q335" s="102"/>
      <c r="R335" s="273"/>
      <c r="S335" s="80">
        <f>SUM(S337,S339,S348,S384,S389,S392,S394,S412,S416)</f>
        <v>58041.39</v>
      </c>
      <c r="T335" s="102"/>
      <c r="U335" s="314"/>
      <c r="V335" s="128">
        <f>V337+V339+V348+V384+V389+V392+V394+V412+V416</f>
        <v>50010.227280771127</v>
      </c>
      <c r="W335" s="314"/>
      <c r="X335" s="311">
        <f>X337+X339+X348+X384+X389+X392+X394+X412+X416</f>
        <v>46509.511371117151</v>
      </c>
    </row>
    <row r="336" spans="2:24" s="14" customFormat="1" ht="5.45" customHeight="1" x14ac:dyDescent="0.25">
      <c r="B336" s="38"/>
      <c r="C336" s="95"/>
      <c r="D336" s="237"/>
      <c r="E336" s="41"/>
      <c r="F336" s="42"/>
      <c r="G336" s="13"/>
      <c r="H336" s="101"/>
      <c r="I336" s="65"/>
      <c r="J336" s="70"/>
      <c r="K336" s="101"/>
      <c r="L336" s="65"/>
      <c r="M336" s="70"/>
      <c r="N336" s="101"/>
      <c r="O336" s="65"/>
      <c r="P336" s="70"/>
      <c r="Q336" s="101"/>
      <c r="R336" s="269"/>
      <c r="S336" s="70"/>
      <c r="T336" s="101"/>
      <c r="U336" s="269"/>
      <c r="V336" s="696"/>
      <c r="W336" s="269"/>
      <c r="X336" s="308"/>
    </row>
    <row r="337" spans="2:24" s="83" customFormat="1" hidden="1" outlineLevel="1" x14ac:dyDescent="0.25">
      <c r="B337" s="76" t="s">
        <v>671</v>
      </c>
      <c r="C337" s="98"/>
      <c r="D337" s="241"/>
      <c r="E337" s="86"/>
      <c r="F337" s="87">
        <f>SUM(F338:F338)</f>
        <v>3060.164448</v>
      </c>
      <c r="G337" s="82"/>
      <c r="H337" s="103"/>
      <c r="I337" s="88"/>
      <c r="J337" s="89">
        <f>SUM(J338:J338)</f>
        <v>2320</v>
      </c>
      <c r="K337" s="103"/>
      <c r="L337" s="88"/>
      <c r="M337" s="89">
        <f>SUM(M338:M338)</f>
        <v>2320</v>
      </c>
      <c r="N337" s="691"/>
      <c r="O337" s="88"/>
      <c r="P337" s="89">
        <f>SUM(P338:P338)</f>
        <v>2320</v>
      </c>
      <c r="Q337" s="103"/>
      <c r="R337" s="274"/>
      <c r="S337" s="89">
        <f>SUM(S338:S338)</f>
        <v>1989.3999999999999</v>
      </c>
      <c r="T337" s="103"/>
      <c r="U337" s="315"/>
      <c r="V337" s="129">
        <f>SUM(V338:V338)</f>
        <v>2805.150744</v>
      </c>
      <c r="W337" s="315"/>
      <c r="X337" s="312">
        <f>SUM(X338:X338)</f>
        <v>2608.7901919199999</v>
      </c>
    </row>
    <row r="338" spans="2:24" s="79" customFormat="1" ht="36" hidden="1" outlineLevel="1" x14ac:dyDescent="0.25">
      <c r="B338" s="231" t="s">
        <v>527</v>
      </c>
      <c r="C338" s="95" t="s">
        <v>449</v>
      </c>
      <c r="D338" s="237">
        <v>58</v>
      </c>
      <c r="E338" s="77">
        <v>52.761456000000003</v>
      </c>
      <c r="F338" s="45">
        <f>PRODUCT(D338,E338)</f>
        <v>3060.164448</v>
      </c>
      <c r="G338" s="78"/>
      <c r="H338" s="101">
        <v>58</v>
      </c>
      <c r="I338" s="65">
        <v>40</v>
      </c>
      <c r="J338" s="66">
        <f t="shared" ref="J338" si="391">+H338*I338</f>
        <v>2320</v>
      </c>
      <c r="K338" s="101">
        <v>58</v>
      </c>
      <c r="L338" s="65">
        <v>40</v>
      </c>
      <c r="M338" s="66">
        <f t="shared" ref="M338" si="392">+K338*L338</f>
        <v>2320</v>
      </c>
      <c r="N338" s="101">
        <v>58</v>
      </c>
      <c r="O338" s="65">
        <v>40</v>
      </c>
      <c r="P338" s="66">
        <f t="shared" ref="P338" si="393">+N338*O338</f>
        <v>2320</v>
      </c>
      <c r="Q338" s="101">
        <v>58</v>
      </c>
      <c r="R338" s="269">
        <v>34.299999999999997</v>
      </c>
      <c r="S338" s="264">
        <f t="shared" ref="S338" si="394">PRODUCT(Q338,R338)</f>
        <v>1989.3999999999999</v>
      </c>
      <c r="T338" s="741">
        <v>58</v>
      </c>
      <c r="U338" s="269">
        <v>48.364668000000002</v>
      </c>
      <c r="V338" s="696">
        <f>PRODUCT(T338,U338)</f>
        <v>2805.150744</v>
      </c>
      <c r="W338" s="269">
        <f t="shared" ref="W338" si="395">PRODUCT(U338,(1-$W$9))</f>
        <v>44.979141239999997</v>
      </c>
      <c r="X338" s="308">
        <f t="shared" ref="X338" si="396">PRODUCT(T338,W338)</f>
        <v>2608.7901919199999</v>
      </c>
    </row>
    <row r="339" spans="2:24" s="83" customFormat="1" hidden="1" outlineLevel="1" x14ac:dyDescent="0.25">
      <c r="B339" s="76" t="s">
        <v>32</v>
      </c>
      <c r="C339" s="98"/>
      <c r="D339" s="241"/>
      <c r="E339" s="86"/>
      <c r="F339" s="87">
        <f>SUM(F340:F347)</f>
        <v>26130.292848000001</v>
      </c>
      <c r="G339" s="82"/>
      <c r="H339" s="103"/>
      <c r="I339" s="88"/>
      <c r="J339" s="89">
        <f>SUM(J340:J347)</f>
        <v>20880</v>
      </c>
      <c r="K339" s="103"/>
      <c r="L339" s="88"/>
      <c r="M339" s="89">
        <f>SUM(M340:M347)</f>
        <v>20880</v>
      </c>
      <c r="N339" s="691"/>
      <c r="O339" s="88"/>
      <c r="P339" s="89">
        <f>SUM(P340:P347)</f>
        <v>20880</v>
      </c>
      <c r="Q339" s="103"/>
      <c r="R339" s="276"/>
      <c r="S339" s="89">
        <f>SUM(S340:S347)</f>
        <v>15907.5</v>
      </c>
      <c r="T339" s="103"/>
      <c r="U339" s="315"/>
      <c r="V339" s="129">
        <f>SUM(V340:V347)</f>
        <v>23952.768444000008</v>
      </c>
      <c r="W339" s="315"/>
      <c r="X339" s="312">
        <f>SUM(X340:X347)</f>
        <v>22276.074652920008</v>
      </c>
    </row>
    <row r="340" spans="2:24" s="79" customFormat="1" hidden="1" outlineLevel="1" x14ac:dyDescent="0.25">
      <c r="B340" s="231" t="s">
        <v>533</v>
      </c>
      <c r="C340" s="95" t="s">
        <v>449</v>
      </c>
      <c r="D340" s="237">
        <v>85</v>
      </c>
      <c r="E340" s="77">
        <v>50.024304000000008</v>
      </c>
      <c r="F340" s="45">
        <f t="shared" ref="F340:F341" si="397">PRODUCT(D340,E340)</f>
        <v>4252.0658400000011</v>
      </c>
      <c r="G340" s="78"/>
      <c r="H340" s="130">
        <v>85</v>
      </c>
      <c r="I340" s="65">
        <v>40</v>
      </c>
      <c r="J340" s="66">
        <f t="shared" ref="J340" si="398">+H340*I340</f>
        <v>3400</v>
      </c>
      <c r="K340" s="130">
        <v>85</v>
      </c>
      <c r="L340" s="65">
        <v>40</v>
      </c>
      <c r="M340" s="66">
        <f t="shared" ref="M340" si="399">+K340*L340</f>
        <v>3400</v>
      </c>
      <c r="N340" s="130">
        <v>85</v>
      </c>
      <c r="O340" s="65">
        <v>40</v>
      </c>
      <c r="P340" s="66">
        <f t="shared" ref="P340:P341" si="400">+N340*O340</f>
        <v>3400</v>
      </c>
      <c r="Q340" s="101"/>
      <c r="R340" s="275"/>
      <c r="S340" s="66"/>
      <c r="T340" s="741">
        <v>85</v>
      </c>
      <c r="U340" s="269">
        <v>45.855612000000015</v>
      </c>
      <c r="V340" s="696">
        <f t="shared" ref="V340:V341" si="401">PRODUCT(T340,U340)</f>
        <v>3897.7270200000012</v>
      </c>
      <c r="W340" s="269">
        <f t="shared" ref="W340:W341" si="402">PRODUCT(U340,(1-$W$9))</f>
        <v>42.645719160000013</v>
      </c>
      <c r="X340" s="308">
        <f t="shared" ref="X340:X341" si="403">PRODUCT(T340,W340)</f>
        <v>3624.886128600001</v>
      </c>
    </row>
    <row r="341" spans="2:24" s="79" customFormat="1" hidden="1" outlineLevel="1" x14ac:dyDescent="0.25">
      <c r="B341" s="231" t="s">
        <v>535</v>
      </c>
      <c r="C341" s="95" t="s">
        <v>449</v>
      </c>
      <c r="D341" s="237">
        <v>248</v>
      </c>
      <c r="E341" s="77">
        <v>50.024304000000008</v>
      </c>
      <c r="F341" s="45">
        <f t="shared" si="397"/>
        <v>12406.027392000002</v>
      </c>
      <c r="G341" s="78"/>
      <c r="H341" s="130">
        <v>248</v>
      </c>
      <c r="I341" s="65">
        <v>40</v>
      </c>
      <c r="J341" s="66">
        <f t="shared" ref="J341" si="404">+H341*I341</f>
        <v>9920</v>
      </c>
      <c r="K341" s="130">
        <v>248</v>
      </c>
      <c r="L341" s="65">
        <v>40</v>
      </c>
      <c r="M341" s="66">
        <f t="shared" ref="M341" si="405">+K341*L341</f>
        <v>9920</v>
      </c>
      <c r="N341" s="130">
        <v>248</v>
      </c>
      <c r="O341" s="65">
        <v>40</v>
      </c>
      <c r="P341" s="66">
        <f t="shared" si="400"/>
        <v>9920</v>
      </c>
      <c r="Q341" s="101">
        <v>247</v>
      </c>
      <c r="R341" s="278">
        <v>31.5</v>
      </c>
      <c r="S341" s="264">
        <f t="shared" ref="S341" si="406">PRODUCT(Q341,R341)</f>
        <v>7780.5</v>
      </c>
      <c r="T341" s="741">
        <v>248</v>
      </c>
      <c r="U341" s="269">
        <v>45.855612000000015</v>
      </c>
      <c r="V341" s="696">
        <f t="shared" si="401"/>
        <v>11372.191776000003</v>
      </c>
      <c r="W341" s="269">
        <f t="shared" si="402"/>
        <v>42.645719160000013</v>
      </c>
      <c r="X341" s="308">
        <f t="shared" si="403"/>
        <v>10576.138351680003</v>
      </c>
    </row>
    <row r="342" spans="2:24" s="79" customFormat="1" hidden="1" outlineLevel="1" x14ac:dyDescent="0.25">
      <c r="B342" s="231" t="s">
        <v>536</v>
      </c>
      <c r="C342" s="95"/>
      <c r="D342" s="237"/>
      <c r="E342" s="77"/>
      <c r="F342" s="45"/>
      <c r="G342" s="78"/>
      <c r="H342" s="101"/>
      <c r="I342" s="65"/>
      <c r="J342" s="66"/>
      <c r="K342" s="101"/>
      <c r="L342" s="65"/>
      <c r="M342" s="66"/>
      <c r="N342" s="101"/>
      <c r="O342" s="65"/>
      <c r="P342" s="66"/>
      <c r="Q342" s="101">
        <v>59</v>
      </c>
      <c r="R342" s="278">
        <v>31.5</v>
      </c>
      <c r="S342" s="264">
        <f t="shared" ref="S342:S343" si="407">PRODUCT(Q342,R342)</f>
        <v>1858.5</v>
      </c>
      <c r="T342" s="741"/>
      <c r="U342" s="269"/>
      <c r="V342" s="696"/>
      <c r="W342" s="269"/>
      <c r="X342" s="308"/>
    </row>
    <row r="343" spans="2:24" s="79" customFormat="1" hidden="1" outlineLevel="1" x14ac:dyDescent="0.25">
      <c r="B343" s="231" t="s">
        <v>819</v>
      </c>
      <c r="C343" s="95"/>
      <c r="D343" s="237"/>
      <c r="E343" s="77"/>
      <c r="F343" s="45"/>
      <c r="G343" s="78"/>
      <c r="H343" s="101"/>
      <c r="I343" s="65"/>
      <c r="J343" s="66"/>
      <c r="K343" s="101"/>
      <c r="L343" s="65"/>
      <c r="M343" s="66"/>
      <c r="N343" s="101"/>
      <c r="O343" s="65"/>
      <c r="P343" s="66"/>
      <c r="Q343" s="101">
        <v>26</v>
      </c>
      <c r="R343" s="278">
        <v>31.5</v>
      </c>
      <c r="S343" s="264">
        <f t="shared" si="407"/>
        <v>819</v>
      </c>
      <c r="T343" s="741"/>
      <c r="U343" s="269"/>
      <c r="V343" s="696"/>
      <c r="W343" s="269"/>
      <c r="X343" s="308"/>
    </row>
    <row r="344" spans="2:24" s="79" customFormat="1" hidden="1" outlineLevel="1" x14ac:dyDescent="0.25">
      <c r="B344" s="231" t="s">
        <v>538</v>
      </c>
      <c r="C344" s="95" t="s">
        <v>449</v>
      </c>
      <c r="D344" s="237">
        <v>12</v>
      </c>
      <c r="E344" s="77">
        <v>50.024304000000008</v>
      </c>
      <c r="F344" s="45">
        <f t="shared" ref="F344:F345" si="408">PRODUCT(D344,E344)</f>
        <v>600.29164800000012</v>
      </c>
      <c r="G344" s="78"/>
      <c r="H344" s="101">
        <v>12</v>
      </c>
      <c r="I344" s="65">
        <v>40</v>
      </c>
      <c r="J344" s="66">
        <f t="shared" ref="J344" si="409">+H344*I344</f>
        <v>480</v>
      </c>
      <c r="K344" s="101">
        <v>12</v>
      </c>
      <c r="L344" s="65">
        <v>40</v>
      </c>
      <c r="M344" s="66">
        <f t="shared" ref="M344" si="410">+K344*L344</f>
        <v>480</v>
      </c>
      <c r="N344" s="101">
        <v>12</v>
      </c>
      <c r="O344" s="65">
        <v>40</v>
      </c>
      <c r="P344" s="66">
        <f t="shared" ref="P344:P347" si="411">+N344*O344</f>
        <v>480</v>
      </c>
      <c r="Q344" s="105"/>
      <c r="R344" s="275"/>
      <c r="S344" s="66"/>
      <c r="T344" s="741">
        <v>12</v>
      </c>
      <c r="U344" s="269">
        <v>45.855612000000015</v>
      </c>
      <c r="V344" s="696">
        <f t="shared" ref="V344:V347" si="412">PRODUCT(T344,U344)</f>
        <v>550.26734400000021</v>
      </c>
      <c r="W344" s="269">
        <f t="shared" ref="W344:W347" si="413">PRODUCT(U344,(1-$W$9))</f>
        <v>42.645719160000013</v>
      </c>
      <c r="X344" s="308">
        <f t="shared" ref="X344:X347" si="414">PRODUCT(T344,W344)</f>
        <v>511.74862992000016</v>
      </c>
    </row>
    <row r="345" spans="2:24" s="79" customFormat="1" hidden="1" outlineLevel="1" x14ac:dyDescent="0.25">
      <c r="B345" s="231" t="s">
        <v>540</v>
      </c>
      <c r="C345" s="95" t="s">
        <v>449</v>
      </c>
      <c r="D345" s="237">
        <v>112</v>
      </c>
      <c r="E345" s="77">
        <v>50.024304000000008</v>
      </c>
      <c r="F345" s="45">
        <f t="shared" si="408"/>
        <v>5602.7220480000005</v>
      </c>
      <c r="G345" s="78"/>
      <c r="H345" s="130">
        <v>112</v>
      </c>
      <c r="I345" s="65">
        <v>40</v>
      </c>
      <c r="J345" s="66">
        <f t="shared" ref="J345" si="415">+H345*I345</f>
        <v>4480</v>
      </c>
      <c r="K345" s="130">
        <v>112</v>
      </c>
      <c r="L345" s="65">
        <v>40</v>
      </c>
      <c r="M345" s="66">
        <f t="shared" ref="M345" si="416">+K345*L345</f>
        <v>4480</v>
      </c>
      <c r="N345" s="130">
        <v>112</v>
      </c>
      <c r="O345" s="65">
        <v>40</v>
      </c>
      <c r="P345" s="66">
        <f t="shared" si="411"/>
        <v>4480</v>
      </c>
      <c r="Q345" s="105">
        <v>114</v>
      </c>
      <c r="R345" s="278">
        <v>31.5</v>
      </c>
      <c r="S345" s="264">
        <f t="shared" ref="S345" si="417">PRODUCT(Q345,R345)</f>
        <v>3591</v>
      </c>
      <c r="T345" s="741">
        <v>112</v>
      </c>
      <c r="U345" s="269">
        <v>45.855612000000015</v>
      </c>
      <c r="V345" s="696">
        <f t="shared" si="412"/>
        <v>5135.8285440000018</v>
      </c>
      <c r="W345" s="269">
        <f t="shared" si="413"/>
        <v>42.645719160000013</v>
      </c>
      <c r="X345" s="308">
        <f t="shared" si="414"/>
        <v>4776.3205459200017</v>
      </c>
    </row>
    <row r="346" spans="2:24" s="79" customFormat="1" hidden="1" outlineLevel="1" x14ac:dyDescent="0.25">
      <c r="B346" s="231" t="s">
        <v>543</v>
      </c>
      <c r="C346" s="95" t="s">
        <v>449</v>
      </c>
      <c r="D346" s="237">
        <v>61</v>
      </c>
      <c r="E346" s="77">
        <v>50.295168000000011</v>
      </c>
      <c r="F346" s="45">
        <f t="shared" ref="F346" si="418">PRODUCT(D346,E346)</f>
        <v>3068.0052480000008</v>
      </c>
      <c r="G346" s="78"/>
      <c r="H346" s="101">
        <v>61</v>
      </c>
      <c r="I346" s="65">
        <v>40</v>
      </c>
      <c r="J346" s="66">
        <f t="shared" ref="J346" si="419">+H346*I346</f>
        <v>2440</v>
      </c>
      <c r="K346" s="101">
        <v>61</v>
      </c>
      <c r="L346" s="65">
        <v>40</v>
      </c>
      <c r="M346" s="66">
        <f t="shared" ref="M346" si="420">+K346*L346</f>
        <v>2440</v>
      </c>
      <c r="N346" s="101">
        <v>61</v>
      </c>
      <c r="O346" s="65">
        <v>40</v>
      </c>
      <c r="P346" s="66">
        <f t="shared" si="411"/>
        <v>2440</v>
      </c>
      <c r="Q346" s="105">
        <v>59</v>
      </c>
      <c r="R346" s="278">
        <v>31.5</v>
      </c>
      <c r="S346" s="264">
        <f t="shared" ref="S346" si="421">PRODUCT(Q346,R346)</f>
        <v>1858.5</v>
      </c>
      <c r="T346" s="741">
        <v>61</v>
      </c>
      <c r="U346" s="269">
        <v>46.103904000000014</v>
      </c>
      <c r="V346" s="696">
        <f t="shared" si="412"/>
        <v>2812.3381440000007</v>
      </c>
      <c r="W346" s="269">
        <f t="shared" si="413"/>
        <v>42.876630720000009</v>
      </c>
      <c r="X346" s="308">
        <f t="shared" si="414"/>
        <v>2615.4744739200005</v>
      </c>
    </row>
    <row r="347" spans="2:24" s="79" customFormat="1" hidden="1" outlineLevel="1" x14ac:dyDescent="0.25">
      <c r="B347" s="231" t="s">
        <v>546</v>
      </c>
      <c r="C347" s="95" t="s">
        <v>449</v>
      </c>
      <c r="D347" s="237">
        <v>4</v>
      </c>
      <c r="E347" s="77">
        <v>50.295168000000011</v>
      </c>
      <c r="F347" s="45">
        <f t="shared" ref="F347" si="422">PRODUCT(D347,E347)</f>
        <v>201.18067200000004</v>
      </c>
      <c r="G347" s="78"/>
      <c r="H347" s="101">
        <v>4</v>
      </c>
      <c r="I347" s="65">
        <v>40</v>
      </c>
      <c r="J347" s="66">
        <f t="shared" ref="J347" si="423">+H347*I347</f>
        <v>160</v>
      </c>
      <c r="K347" s="101">
        <v>4</v>
      </c>
      <c r="L347" s="65">
        <v>40</v>
      </c>
      <c r="M347" s="66">
        <f t="shared" ref="M347" si="424">+K347*L347</f>
        <v>160</v>
      </c>
      <c r="N347" s="101">
        <v>4</v>
      </c>
      <c r="O347" s="65">
        <v>40</v>
      </c>
      <c r="P347" s="66">
        <f t="shared" si="411"/>
        <v>160</v>
      </c>
      <c r="Q347" s="105"/>
      <c r="R347" s="275"/>
      <c r="S347" s="66"/>
      <c r="T347" s="741">
        <v>4</v>
      </c>
      <c r="U347" s="269">
        <v>46.103904000000014</v>
      </c>
      <c r="V347" s="696">
        <f t="shared" si="412"/>
        <v>184.41561600000006</v>
      </c>
      <c r="W347" s="269">
        <f t="shared" si="413"/>
        <v>42.876630720000009</v>
      </c>
      <c r="X347" s="308">
        <f t="shared" si="414"/>
        <v>171.50652288000003</v>
      </c>
    </row>
    <row r="348" spans="2:24" s="83" customFormat="1" hidden="1" outlineLevel="1" x14ac:dyDescent="0.25">
      <c r="B348" s="76" t="s">
        <v>2377</v>
      </c>
      <c r="C348" s="98"/>
      <c r="D348" s="241"/>
      <c r="E348" s="86"/>
      <c r="F348" s="87">
        <f>SUM(F349:F382)</f>
        <v>11610.656639999999</v>
      </c>
      <c r="G348" s="82"/>
      <c r="H348" s="103"/>
      <c r="I348" s="88"/>
      <c r="J348" s="89">
        <f>SUM(J349:J383)</f>
        <v>2406</v>
      </c>
      <c r="K348" s="103"/>
      <c r="L348" s="88"/>
      <c r="M348" s="89">
        <f>SUM(M349:M383)</f>
        <v>2406</v>
      </c>
      <c r="N348" s="691"/>
      <c r="O348" s="88"/>
      <c r="P348" s="89">
        <f>SUM(P349:P383)</f>
        <v>4578</v>
      </c>
      <c r="Q348" s="103"/>
      <c r="R348" s="276"/>
      <c r="S348" s="89">
        <f>SUM(S349:S383)</f>
        <v>12314.5</v>
      </c>
      <c r="T348" s="103"/>
      <c r="U348" s="315"/>
      <c r="V348" s="129">
        <f>SUM(V349:V382)</f>
        <v>10643.101920000001</v>
      </c>
      <c r="W348" s="315"/>
      <c r="X348" s="312">
        <f>SUM(X349:X382)</f>
        <v>9898.0847855999982</v>
      </c>
    </row>
    <row r="349" spans="2:24" s="79" customFormat="1" hidden="1" outlineLevel="1" x14ac:dyDescent="0.25">
      <c r="B349" s="634" t="s">
        <v>551</v>
      </c>
      <c r="C349" s="660" t="s">
        <v>449</v>
      </c>
      <c r="D349" s="635">
        <v>41</v>
      </c>
      <c r="E349" s="636">
        <v>105.551424</v>
      </c>
      <c r="F349" s="637">
        <f t="shared" ref="F349:F357" si="425">PRODUCT(D349,E349)</f>
        <v>4327.6083840000001</v>
      </c>
      <c r="G349" s="78"/>
      <c r="H349" s="101"/>
      <c r="I349" s="65"/>
      <c r="J349" s="66"/>
      <c r="K349" s="101"/>
      <c r="L349" s="65"/>
      <c r="M349" s="66"/>
      <c r="N349" s="101">
        <v>41</v>
      </c>
      <c r="O349" s="65">
        <v>42</v>
      </c>
      <c r="P349" s="66">
        <f>+N349*O349</f>
        <v>1722</v>
      </c>
      <c r="Q349" s="101"/>
      <c r="R349" s="269"/>
      <c r="S349" s="66"/>
      <c r="T349" s="101">
        <v>41</v>
      </c>
      <c r="U349" s="269">
        <v>96.755472000000012</v>
      </c>
      <c r="V349" s="696">
        <f>PRODUCT(T349,U349)</f>
        <v>3966.9743520000006</v>
      </c>
      <c r="W349" s="269">
        <f t="shared" ref="W349" si="426">PRODUCT(U349,(1-$W$9))</f>
        <v>89.982588960000001</v>
      </c>
      <c r="X349" s="308">
        <f t="shared" ref="X349" si="427">PRODUCT(T349,W349)</f>
        <v>3689.2861473600001</v>
      </c>
    </row>
    <row r="350" spans="2:24" s="79" customFormat="1" hidden="1" outlineLevel="1" x14ac:dyDescent="0.25">
      <c r="B350" s="661" t="s">
        <v>768</v>
      </c>
      <c r="C350" s="600"/>
      <c r="D350" s="599"/>
      <c r="E350" s="135"/>
      <c r="F350" s="136"/>
      <c r="G350" s="78"/>
      <c r="H350" s="101">
        <v>3</v>
      </c>
      <c r="I350" s="65">
        <v>42</v>
      </c>
      <c r="J350" s="66">
        <f>+H350*I350</f>
        <v>126</v>
      </c>
      <c r="K350" s="101">
        <v>3</v>
      </c>
      <c r="L350" s="65">
        <v>42</v>
      </c>
      <c r="M350" s="66">
        <f>+K350*L350</f>
        <v>126</v>
      </c>
      <c r="N350" s="101"/>
      <c r="O350" s="65"/>
      <c r="P350" s="66"/>
      <c r="Q350" s="101">
        <v>9</v>
      </c>
      <c r="R350" s="269">
        <v>87</v>
      </c>
      <c r="S350" s="264">
        <f t="shared" ref="S350:S354" si="428">PRODUCT(Q350,R350)</f>
        <v>783</v>
      </c>
      <c r="T350" s="101"/>
      <c r="U350" s="269"/>
      <c r="V350" s="696"/>
      <c r="W350" s="269"/>
      <c r="X350" s="308"/>
    </row>
    <row r="351" spans="2:24" s="79" customFormat="1" hidden="1" outlineLevel="1" x14ac:dyDescent="0.25">
      <c r="B351" s="661" t="s">
        <v>769</v>
      </c>
      <c r="C351" s="600"/>
      <c r="D351" s="599"/>
      <c r="E351" s="135"/>
      <c r="F351" s="136"/>
      <c r="G351" s="78"/>
      <c r="H351" s="101">
        <v>4</v>
      </c>
      <c r="I351" s="65">
        <v>42</v>
      </c>
      <c r="J351" s="66">
        <f>+H351*I351</f>
        <v>168</v>
      </c>
      <c r="K351" s="101">
        <v>4</v>
      </c>
      <c r="L351" s="65">
        <v>42</v>
      </c>
      <c r="M351" s="66">
        <f>+K351*L351</f>
        <v>168</v>
      </c>
      <c r="N351" s="101"/>
      <c r="O351" s="65"/>
      <c r="P351" s="66"/>
      <c r="Q351" s="101">
        <v>12</v>
      </c>
      <c r="R351" s="269">
        <v>87</v>
      </c>
      <c r="S351" s="264">
        <f t="shared" si="428"/>
        <v>1044</v>
      </c>
      <c r="T351" s="101"/>
      <c r="U351" s="269"/>
      <c r="V351" s="696"/>
      <c r="W351" s="269"/>
      <c r="X351" s="308"/>
    </row>
    <row r="352" spans="2:24" s="79" customFormat="1" hidden="1" outlineLevel="1" x14ac:dyDescent="0.25">
      <c r="B352" s="661" t="s">
        <v>771</v>
      </c>
      <c r="C352" s="600"/>
      <c r="D352" s="599"/>
      <c r="E352" s="135"/>
      <c r="F352" s="136"/>
      <c r="G352" s="78"/>
      <c r="H352" s="101">
        <v>3</v>
      </c>
      <c r="I352" s="65">
        <v>42</v>
      </c>
      <c r="J352" s="66">
        <f t="shared" ref="J352:J354" si="429">+H352*I352</f>
        <v>126</v>
      </c>
      <c r="K352" s="101">
        <v>3</v>
      </c>
      <c r="L352" s="65">
        <v>42</v>
      </c>
      <c r="M352" s="66">
        <f t="shared" ref="M352:M354" si="430">+K352*L352</f>
        <v>126</v>
      </c>
      <c r="N352" s="101"/>
      <c r="O352" s="65"/>
      <c r="P352" s="66"/>
      <c r="Q352" s="101">
        <v>4</v>
      </c>
      <c r="R352" s="269">
        <v>87</v>
      </c>
      <c r="S352" s="264">
        <f t="shared" si="428"/>
        <v>348</v>
      </c>
      <c r="T352" s="101"/>
      <c r="U352" s="269"/>
      <c r="V352" s="696"/>
      <c r="W352" s="269"/>
      <c r="X352" s="308"/>
    </row>
    <row r="353" spans="2:24" s="79" customFormat="1" hidden="1" outlineLevel="1" x14ac:dyDescent="0.25">
      <c r="B353" s="661" t="s">
        <v>772</v>
      </c>
      <c r="C353" s="600"/>
      <c r="D353" s="599"/>
      <c r="E353" s="135"/>
      <c r="F353" s="136"/>
      <c r="G353" s="78"/>
      <c r="H353" s="101">
        <v>5</v>
      </c>
      <c r="I353" s="65">
        <v>42</v>
      </c>
      <c r="J353" s="66">
        <f t="shared" si="429"/>
        <v>210</v>
      </c>
      <c r="K353" s="101">
        <v>5</v>
      </c>
      <c r="L353" s="65">
        <v>42</v>
      </c>
      <c r="M353" s="66">
        <f t="shared" si="430"/>
        <v>210</v>
      </c>
      <c r="N353" s="101"/>
      <c r="O353" s="65"/>
      <c r="P353" s="66"/>
      <c r="Q353" s="101">
        <v>5</v>
      </c>
      <c r="R353" s="269">
        <v>87</v>
      </c>
      <c r="S353" s="264">
        <f t="shared" si="428"/>
        <v>435</v>
      </c>
      <c r="T353" s="101"/>
      <c r="U353" s="269"/>
      <c r="V353" s="696"/>
      <c r="W353" s="269"/>
      <c r="X353" s="308"/>
    </row>
    <row r="354" spans="2:24" s="79" customFormat="1" hidden="1" outlineLevel="1" x14ac:dyDescent="0.25">
      <c r="B354" s="661" t="s">
        <v>773</v>
      </c>
      <c r="C354" s="600"/>
      <c r="D354" s="599"/>
      <c r="E354" s="135"/>
      <c r="F354" s="136"/>
      <c r="G354" s="78"/>
      <c r="H354" s="101">
        <v>1</v>
      </c>
      <c r="I354" s="65">
        <v>40</v>
      </c>
      <c r="J354" s="66">
        <f t="shared" si="429"/>
        <v>40</v>
      </c>
      <c r="K354" s="101">
        <v>1</v>
      </c>
      <c r="L354" s="65">
        <v>40</v>
      </c>
      <c r="M354" s="66">
        <f t="shared" si="430"/>
        <v>40</v>
      </c>
      <c r="N354" s="101"/>
      <c r="O354" s="65"/>
      <c r="P354" s="66"/>
      <c r="Q354" s="101">
        <v>12</v>
      </c>
      <c r="R354" s="269">
        <v>33.5</v>
      </c>
      <c r="S354" s="66">
        <f t="shared" si="428"/>
        <v>402</v>
      </c>
      <c r="T354" s="101"/>
      <c r="U354" s="269"/>
      <c r="V354" s="696"/>
      <c r="W354" s="269"/>
      <c r="X354" s="308"/>
    </row>
    <row r="355" spans="2:24" s="79" customFormat="1" hidden="1" outlineLevel="1" x14ac:dyDescent="0.25">
      <c r="B355" s="661" t="s">
        <v>754</v>
      </c>
      <c r="C355" s="600"/>
      <c r="D355" s="599"/>
      <c r="E355" s="135"/>
      <c r="F355" s="136"/>
      <c r="G355" s="78"/>
      <c r="H355" s="101">
        <v>1</v>
      </c>
      <c r="I355" s="65">
        <v>42</v>
      </c>
      <c r="J355" s="66">
        <f>+H355*I355</f>
        <v>42</v>
      </c>
      <c r="K355" s="101">
        <v>1</v>
      </c>
      <c r="L355" s="65">
        <v>42</v>
      </c>
      <c r="M355" s="66">
        <f>+K355*L355</f>
        <v>42</v>
      </c>
      <c r="N355" s="101"/>
      <c r="O355" s="65"/>
      <c r="P355" s="66"/>
      <c r="Q355" s="101"/>
      <c r="R355" s="269"/>
      <c r="S355" s="66"/>
      <c r="T355" s="101"/>
      <c r="U355" s="269"/>
      <c r="V355" s="696"/>
      <c r="W355" s="269"/>
      <c r="X355" s="308"/>
    </row>
    <row r="356" spans="2:24" s="79" customFormat="1" hidden="1" outlineLevel="1" x14ac:dyDescent="0.25">
      <c r="B356" s="634" t="s">
        <v>607</v>
      </c>
      <c r="C356" s="660" t="s">
        <v>449</v>
      </c>
      <c r="D356" s="635">
        <v>7</v>
      </c>
      <c r="E356" s="636">
        <v>105.551424</v>
      </c>
      <c r="F356" s="637">
        <f t="shared" ref="F356" si="431">PRODUCT(D356,E356)</f>
        <v>738.85996799999998</v>
      </c>
      <c r="G356" s="78"/>
      <c r="H356" s="101"/>
      <c r="I356" s="65"/>
      <c r="J356" s="66"/>
      <c r="K356" s="101"/>
      <c r="L356" s="65"/>
      <c r="M356" s="66"/>
      <c r="N356" s="101">
        <v>7</v>
      </c>
      <c r="O356" s="65">
        <v>42</v>
      </c>
      <c r="P356" s="66">
        <f t="shared" ref="P356:P357" si="432">+N356*O356</f>
        <v>294</v>
      </c>
      <c r="Q356" s="101">
        <v>11</v>
      </c>
      <c r="R356" s="269">
        <v>33.5</v>
      </c>
      <c r="S356" s="264">
        <f t="shared" ref="S356:S360" si="433">PRODUCT(Q356,R356)</f>
        <v>368.5</v>
      </c>
      <c r="T356" s="101">
        <v>7</v>
      </c>
      <c r="U356" s="269">
        <v>96.755472000000012</v>
      </c>
      <c r="V356" s="696">
        <f t="shared" ref="V356:V357" si="434">PRODUCT(T356,U356)</f>
        <v>677.28830400000004</v>
      </c>
      <c r="W356" s="269">
        <f t="shared" ref="W356:W357" si="435">PRODUCT(U356,(1-$W$9))</f>
        <v>89.982588960000001</v>
      </c>
      <c r="X356" s="308">
        <f t="shared" ref="X356:X357" si="436">PRODUCT(T356,W356)</f>
        <v>629.87812271999996</v>
      </c>
    </row>
    <row r="357" spans="2:24" s="79" customFormat="1" hidden="1" outlineLevel="1" x14ac:dyDescent="0.25">
      <c r="B357" s="634" t="s">
        <v>606</v>
      </c>
      <c r="C357" s="660" t="s">
        <v>449</v>
      </c>
      <c r="D357" s="635">
        <v>27</v>
      </c>
      <c r="E357" s="636">
        <v>105.551424</v>
      </c>
      <c r="F357" s="637">
        <f t="shared" si="425"/>
        <v>2849.8884479999997</v>
      </c>
      <c r="G357" s="78"/>
      <c r="H357" s="101">
        <v>11</v>
      </c>
      <c r="I357" s="65">
        <v>42</v>
      </c>
      <c r="J357" s="66">
        <f t="shared" ref="J357:J361" si="437">+H357*I357</f>
        <v>462</v>
      </c>
      <c r="K357" s="101">
        <v>11</v>
      </c>
      <c r="L357" s="65">
        <v>42</v>
      </c>
      <c r="M357" s="66">
        <f t="shared" ref="M357" si="438">+K357*L357</f>
        <v>462</v>
      </c>
      <c r="N357" s="101">
        <v>27</v>
      </c>
      <c r="O357" s="65">
        <v>42</v>
      </c>
      <c r="P357" s="66">
        <f t="shared" si="432"/>
        <v>1134</v>
      </c>
      <c r="Q357" s="101"/>
      <c r="R357" s="269"/>
      <c r="S357" s="66"/>
      <c r="T357" s="101">
        <v>27</v>
      </c>
      <c r="U357" s="269">
        <v>96.755472000000012</v>
      </c>
      <c r="V357" s="696">
        <f t="shared" si="434"/>
        <v>2612.3977440000003</v>
      </c>
      <c r="W357" s="269">
        <f t="shared" si="435"/>
        <v>89.982588960000001</v>
      </c>
      <c r="X357" s="308">
        <f t="shared" si="436"/>
        <v>2429.5299019200002</v>
      </c>
    </row>
    <row r="358" spans="2:24" s="79" customFormat="1" hidden="1" outlineLevel="1" x14ac:dyDescent="0.25">
      <c r="B358" s="661" t="s">
        <v>835</v>
      </c>
      <c r="C358" s="600"/>
      <c r="D358" s="599"/>
      <c r="E358" s="135"/>
      <c r="F358" s="136"/>
      <c r="G358" s="78"/>
      <c r="H358" s="101"/>
      <c r="I358" s="65"/>
      <c r="J358" s="66"/>
      <c r="K358" s="101"/>
      <c r="L358" s="65"/>
      <c r="M358" s="66"/>
      <c r="N358" s="101"/>
      <c r="O358" s="65"/>
      <c r="P358" s="66"/>
      <c r="Q358" s="101">
        <v>19</v>
      </c>
      <c r="R358" s="269">
        <v>87</v>
      </c>
      <c r="S358" s="264">
        <f t="shared" si="433"/>
        <v>1653</v>
      </c>
      <c r="T358" s="101"/>
      <c r="U358" s="269"/>
      <c r="V358" s="696"/>
      <c r="W358" s="269"/>
      <c r="X358" s="308"/>
    </row>
    <row r="359" spans="2:24" s="79" customFormat="1" hidden="1" outlineLevel="1" x14ac:dyDescent="0.25">
      <c r="B359" s="661" t="s">
        <v>836</v>
      </c>
      <c r="C359" s="600"/>
      <c r="D359" s="599"/>
      <c r="E359" s="135"/>
      <c r="F359" s="136"/>
      <c r="G359" s="78"/>
      <c r="H359" s="101"/>
      <c r="I359" s="65"/>
      <c r="J359" s="66"/>
      <c r="K359" s="101"/>
      <c r="L359" s="65"/>
      <c r="M359" s="66"/>
      <c r="N359" s="101"/>
      <c r="O359" s="65"/>
      <c r="P359" s="66"/>
      <c r="Q359" s="101">
        <v>12</v>
      </c>
      <c r="R359" s="269">
        <v>120</v>
      </c>
      <c r="S359" s="264">
        <f t="shared" si="433"/>
        <v>1440</v>
      </c>
      <c r="T359" s="101"/>
      <c r="U359" s="269"/>
      <c r="V359" s="696"/>
      <c r="W359" s="269"/>
      <c r="X359" s="308"/>
    </row>
    <row r="360" spans="2:24" s="79" customFormat="1" ht="36" hidden="1" outlineLevel="1" x14ac:dyDescent="0.25">
      <c r="B360" s="661" t="s">
        <v>755</v>
      </c>
      <c r="C360" s="600"/>
      <c r="D360" s="599"/>
      <c r="E360" s="135"/>
      <c r="F360" s="136"/>
      <c r="G360" s="78"/>
      <c r="H360" s="101">
        <v>1</v>
      </c>
      <c r="I360" s="65">
        <v>40</v>
      </c>
      <c r="J360" s="66">
        <f t="shared" si="437"/>
        <v>40</v>
      </c>
      <c r="K360" s="101">
        <v>1</v>
      </c>
      <c r="L360" s="65">
        <v>40</v>
      </c>
      <c r="M360" s="66">
        <f t="shared" ref="M360:M361" si="439">+K360*L360</f>
        <v>40</v>
      </c>
      <c r="N360" s="101"/>
      <c r="O360" s="65"/>
      <c r="P360" s="66"/>
      <c r="Q360" s="101">
        <v>7</v>
      </c>
      <c r="R360" s="269">
        <v>180</v>
      </c>
      <c r="S360" s="264">
        <f t="shared" si="433"/>
        <v>1260</v>
      </c>
      <c r="T360" s="101"/>
      <c r="U360" s="269"/>
      <c r="V360" s="696"/>
      <c r="W360" s="269"/>
      <c r="X360" s="308"/>
    </row>
    <row r="361" spans="2:24" s="79" customFormat="1" ht="36" hidden="1" outlineLevel="1" x14ac:dyDescent="0.25">
      <c r="B361" s="598" t="s">
        <v>756</v>
      </c>
      <c r="C361" s="600"/>
      <c r="D361" s="599"/>
      <c r="E361" s="135"/>
      <c r="F361" s="136"/>
      <c r="G361" s="78"/>
      <c r="H361" s="101">
        <v>1</v>
      </c>
      <c r="I361" s="65">
        <v>40</v>
      </c>
      <c r="J361" s="66">
        <f t="shared" si="437"/>
        <v>40</v>
      </c>
      <c r="K361" s="101">
        <v>1</v>
      </c>
      <c r="L361" s="65">
        <v>40</v>
      </c>
      <c r="M361" s="66">
        <f t="shared" si="439"/>
        <v>40</v>
      </c>
      <c r="N361" s="101"/>
      <c r="O361" s="65"/>
      <c r="P361" s="66"/>
      <c r="Q361" s="101"/>
      <c r="R361" s="269"/>
      <c r="S361" s="66"/>
      <c r="T361" s="101"/>
      <c r="U361" s="269"/>
      <c r="V361" s="696"/>
      <c r="W361" s="269"/>
      <c r="X361" s="308"/>
    </row>
    <row r="362" spans="2:24" s="79" customFormat="1" hidden="1" outlineLevel="1" x14ac:dyDescent="0.25">
      <c r="B362" s="634" t="s">
        <v>553</v>
      </c>
      <c r="C362" s="660" t="s">
        <v>449</v>
      </c>
      <c r="D362" s="635">
        <v>22</v>
      </c>
      <c r="E362" s="636">
        <v>105.551424</v>
      </c>
      <c r="F362" s="637">
        <f t="shared" ref="F362" si="440">PRODUCT(D362,E362)</f>
        <v>2322.1313279999999</v>
      </c>
      <c r="G362" s="78"/>
      <c r="H362" s="101">
        <v>8</v>
      </c>
      <c r="I362" s="65">
        <v>42</v>
      </c>
      <c r="J362" s="66">
        <f t="shared" ref="J362:J363" si="441">+H362*I362</f>
        <v>336</v>
      </c>
      <c r="K362" s="101">
        <v>8</v>
      </c>
      <c r="L362" s="65">
        <v>42</v>
      </c>
      <c r="M362" s="66">
        <f t="shared" ref="M362" si="442">+K362*L362</f>
        <v>336</v>
      </c>
      <c r="N362" s="101">
        <v>22</v>
      </c>
      <c r="O362" s="65">
        <v>42</v>
      </c>
      <c r="P362" s="66">
        <f t="shared" ref="P362:P364" si="443">+N362*O362</f>
        <v>924</v>
      </c>
      <c r="Q362" s="101">
        <v>22</v>
      </c>
      <c r="R362" s="269">
        <v>87</v>
      </c>
      <c r="S362" s="264">
        <f t="shared" ref="S362" si="444">PRODUCT(Q362,R362)</f>
        <v>1914</v>
      </c>
      <c r="T362" s="101">
        <v>22</v>
      </c>
      <c r="U362" s="269">
        <v>96.755472000000012</v>
      </c>
      <c r="V362" s="696">
        <f t="shared" ref="V362:V363" si="445">PRODUCT(T362,U362)</f>
        <v>2128.6203840000003</v>
      </c>
      <c r="W362" s="269">
        <f t="shared" ref="W362" si="446">PRODUCT(U362,(1-$W$9))</f>
        <v>89.982588960000001</v>
      </c>
      <c r="X362" s="308">
        <f t="shared" ref="X362:X364" si="447">PRODUCT(T362,W362)</f>
        <v>1979.6169571200001</v>
      </c>
    </row>
    <row r="363" spans="2:24" s="79" customFormat="1" hidden="1" outlineLevel="1" x14ac:dyDescent="0.25">
      <c r="B363" s="634" t="s">
        <v>837</v>
      </c>
      <c r="C363" s="660" t="s">
        <v>449</v>
      </c>
      <c r="D363" s="635">
        <v>1</v>
      </c>
      <c r="E363" s="636">
        <v>211.10284799999999</v>
      </c>
      <c r="F363" s="637">
        <f t="shared" ref="F363" si="448">PRODUCT(D363,E363)</f>
        <v>211.10284799999999</v>
      </c>
      <c r="G363" s="78"/>
      <c r="H363" s="101">
        <v>1</v>
      </c>
      <c r="I363" s="65">
        <v>42</v>
      </c>
      <c r="J363" s="66">
        <f t="shared" si="441"/>
        <v>42</v>
      </c>
      <c r="K363" s="101">
        <v>1</v>
      </c>
      <c r="L363" s="65">
        <v>42</v>
      </c>
      <c r="M363" s="66">
        <f t="shared" ref="M363:M371" si="449">+K363*L363</f>
        <v>42</v>
      </c>
      <c r="N363" s="101">
        <v>1</v>
      </c>
      <c r="O363" s="65">
        <v>42</v>
      </c>
      <c r="P363" s="66">
        <f t="shared" si="443"/>
        <v>42</v>
      </c>
      <c r="Q363" s="101">
        <v>1</v>
      </c>
      <c r="R363" s="269">
        <v>398</v>
      </c>
      <c r="S363" s="264">
        <f t="shared" ref="S363:S364" si="450">PRODUCT(Q363,R363)</f>
        <v>398</v>
      </c>
      <c r="T363" s="101">
        <v>1</v>
      </c>
      <c r="U363" s="269">
        <v>193.51094400000002</v>
      </c>
      <c r="V363" s="696">
        <f t="shared" si="445"/>
        <v>193.51094400000002</v>
      </c>
      <c r="W363" s="269">
        <f t="shared" ref="W363:W364" si="451">PRODUCT(U363,(1-$W$9))</f>
        <v>179.96517792</v>
      </c>
      <c r="X363" s="308">
        <f t="shared" si="447"/>
        <v>179.96517792</v>
      </c>
    </row>
    <row r="364" spans="2:24" s="79" customFormat="1" hidden="1" outlineLevel="1" x14ac:dyDescent="0.25">
      <c r="B364" s="634" t="s">
        <v>838</v>
      </c>
      <c r="C364" s="660" t="s">
        <v>449</v>
      </c>
      <c r="D364" s="635">
        <v>1</v>
      </c>
      <c r="E364" s="636">
        <v>105.551424</v>
      </c>
      <c r="F364" s="637">
        <f t="shared" ref="F364" si="452">PRODUCT(D364,E364)</f>
        <v>105.551424</v>
      </c>
      <c r="G364" s="78"/>
      <c r="H364" s="101">
        <v>1</v>
      </c>
      <c r="I364" s="65">
        <v>42</v>
      </c>
      <c r="J364" s="66">
        <f t="shared" ref="J364:J380" si="453">+H364*I364</f>
        <v>42</v>
      </c>
      <c r="K364" s="101">
        <v>1</v>
      </c>
      <c r="L364" s="65">
        <v>42</v>
      </c>
      <c r="M364" s="66">
        <f t="shared" si="449"/>
        <v>42</v>
      </c>
      <c r="N364" s="101">
        <v>1</v>
      </c>
      <c r="O364" s="65">
        <v>42</v>
      </c>
      <c r="P364" s="66">
        <f t="shared" si="443"/>
        <v>42</v>
      </c>
      <c r="Q364" s="101">
        <v>1</v>
      </c>
      <c r="R364" s="269">
        <v>87</v>
      </c>
      <c r="S364" s="264">
        <f t="shared" si="450"/>
        <v>87</v>
      </c>
      <c r="T364" s="101">
        <v>1</v>
      </c>
      <c r="U364" s="269">
        <v>96.755472000000012</v>
      </c>
      <c r="V364" s="696">
        <f>PRODUCT(T364,U364)</f>
        <v>96.755472000000012</v>
      </c>
      <c r="W364" s="269">
        <f t="shared" si="451"/>
        <v>89.982588960000001</v>
      </c>
      <c r="X364" s="308">
        <f t="shared" si="447"/>
        <v>89.982588960000001</v>
      </c>
    </row>
    <row r="365" spans="2:24" s="79" customFormat="1" hidden="1" outlineLevel="1" x14ac:dyDescent="0.25">
      <c r="B365" s="661" t="s">
        <v>775</v>
      </c>
      <c r="C365" s="600"/>
      <c r="D365" s="599"/>
      <c r="E365" s="135"/>
      <c r="F365" s="136"/>
      <c r="G365" s="78"/>
      <c r="H365" s="101">
        <v>1</v>
      </c>
      <c r="I365" s="65">
        <v>42</v>
      </c>
      <c r="J365" s="66">
        <f t="shared" si="453"/>
        <v>42</v>
      </c>
      <c r="K365" s="101">
        <v>1</v>
      </c>
      <c r="L365" s="65">
        <v>42</v>
      </c>
      <c r="M365" s="66">
        <f t="shared" si="449"/>
        <v>42</v>
      </c>
      <c r="N365" s="101"/>
      <c r="O365" s="65"/>
      <c r="P365" s="66"/>
      <c r="Q365" s="101"/>
      <c r="R365" s="269"/>
      <c r="S365" s="66"/>
      <c r="T365" s="101"/>
      <c r="U365" s="269"/>
      <c r="V365" s="696"/>
      <c r="W365" s="269"/>
      <c r="X365" s="308"/>
    </row>
    <row r="366" spans="2:24" s="79" customFormat="1" hidden="1" outlineLevel="1" x14ac:dyDescent="0.25">
      <c r="B366" s="598" t="s">
        <v>776</v>
      </c>
      <c r="C366" s="600"/>
      <c r="D366" s="599"/>
      <c r="E366" s="135"/>
      <c r="F366" s="136"/>
      <c r="G366" s="78"/>
      <c r="H366" s="101">
        <v>1</v>
      </c>
      <c r="I366" s="65">
        <v>42</v>
      </c>
      <c r="J366" s="66">
        <f t="shared" si="453"/>
        <v>42</v>
      </c>
      <c r="K366" s="101">
        <v>1</v>
      </c>
      <c r="L366" s="65">
        <v>42</v>
      </c>
      <c r="M366" s="66">
        <f t="shared" si="449"/>
        <v>42</v>
      </c>
      <c r="N366" s="101"/>
      <c r="O366" s="65"/>
      <c r="P366" s="66"/>
      <c r="Q366" s="101"/>
      <c r="R366" s="269"/>
      <c r="S366" s="66"/>
      <c r="T366" s="101"/>
      <c r="U366" s="269"/>
      <c r="V366" s="696"/>
      <c r="W366" s="269"/>
      <c r="X366" s="308"/>
    </row>
    <row r="367" spans="2:24" s="79" customFormat="1" hidden="1" outlineLevel="1" x14ac:dyDescent="0.25">
      <c r="B367" s="598" t="s">
        <v>777</v>
      </c>
      <c r="C367" s="600"/>
      <c r="D367" s="599"/>
      <c r="E367" s="135"/>
      <c r="F367" s="136"/>
      <c r="G367" s="78"/>
      <c r="H367" s="101">
        <v>1</v>
      </c>
      <c r="I367" s="65">
        <v>42</v>
      </c>
      <c r="J367" s="66">
        <f t="shared" si="453"/>
        <v>42</v>
      </c>
      <c r="K367" s="101">
        <v>1</v>
      </c>
      <c r="L367" s="65">
        <v>42</v>
      </c>
      <c r="M367" s="66">
        <f t="shared" si="449"/>
        <v>42</v>
      </c>
      <c r="N367" s="101"/>
      <c r="O367" s="65"/>
      <c r="P367" s="66"/>
      <c r="Q367" s="101">
        <v>8</v>
      </c>
      <c r="R367" s="269">
        <v>33.5</v>
      </c>
      <c r="S367" s="264">
        <f t="shared" ref="S367" si="454">PRODUCT(Q367,R367)</f>
        <v>268</v>
      </c>
      <c r="T367" s="101"/>
      <c r="U367" s="269"/>
      <c r="V367" s="696"/>
      <c r="W367" s="269"/>
      <c r="X367" s="308"/>
    </row>
    <row r="368" spans="2:24" s="79" customFormat="1" hidden="1" outlineLevel="1" x14ac:dyDescent="0.25">
      <c r="B368" s="661" t="s">
        <v>757</v>
      </c>
      <c r="C368" s="600"/>
      <c r="D368" s="599"/>
      <c r="E368" s="135"/>
      <c r="F368" s="136"/>
      <c r="G368" s="78"/>
      <c r="H368" s="101">
        <v>1</v>
      </c>
      <c r="I368" s="65">
        <v>40</v>
      </c>
      <c r="J368" s="66">
        <f t="shared" si="453"/>
        <v>40</v>
      </c>
      <c r="K368" s="101">
        <v>1</v>
      </c>
      <c r="L368" s="65">
        <v>40</v>
      </c>
      <c r="M368" s="66">
        <f t="shared" si="449"/>
        <v>40</v>
      </c>
      <c r="N368" s="101"/>
      <c r="O368" s="65"/>
      <c r="P368" s="66"/>
      <c r="Q368" s="101"/>
      <c r="R368" s="269"/>
      <c r="S368" s="66"/>
      <c r="T368" s="101"/>
      <c r="U368" s="269"/>
      <c r="V368" s="696"/>
      <c r="W368" s="269"/>
      <c r="X368" s="308"/>
    </row>
    <row r="369" spans="2:24" s="79" customFormat="1" ht="36" hidden="1" outlineLevel="1" x14ac:dyDescent="0.25">
      <c r="B369" s="662" t="s">
        <v>758</v>
      </c>
      <c r="C369" s="600"/>
      <c r="D369" s="599"/>
      <c r="E369" s="135"/>
      <c r="F369" s="136"/>
      <c r="G369" s="78"/>
      <c r="H369" s="101">
        <v>1</v>
      </c>
      <c r="I369" s="65">
        <v>40</v>
      </c>
      <c r="J369" s="66">
        <f t="shared" si="453"/>
        <v>40</v>
      </c>
      <c r="K369" s="101">
        <v>1</v>
      </c>
      <c r="L369" s="65">
        <v>40</v>
      </c>
      <c r="M369" s="66">
        <f t="shared" si="449"/>
        <v>40</v>
      </c>
      <c r="N369" s="101"/>
      <c r="O369" s="65"/>
      <c r="P369" s="66"/>
      <c r="Q369" s="101"/>
      <c r="R369" s="269"/>
      <c r="S369" s="66"/>
      <c r="T369" s="101"/>
      <c r="U369" s="269"/>
      <c r="V369" s="696"/>
      <c r="W369" s="269"/>
      <c r="X369" s="308"/>
    </row>
    <row r="370" spans="2:24" s="79" customFormat="1" ht="36" hidden="1" outlineLevel="1" x14ac:dyDescent="0.25">
      <c r="B370" s="662" t="s">
        <v>759</v>
      </c>
      <c r="C370" s="600"/>
      <c r="D370" s="599"/>
      <c r="E370" s="135"/>
      <c r="F370" s="136"/>
      <c r="G370" s="78"/>
      <c r="H370" s="101">
        <v>1</v>
      </c>
      <c r="I370" s="65">
        <v>40</v>
      </c>
      <c r="J370" s="66">
        <f t="shared" si="453"/>
        <v>40</v>
      </c>
      <c r="K370" s="101">
        <v>1</v>
      </c>
      <c r="L370" s="65">
        <v>40</v>
      </c>
      <c r="M370" s="66">
        <f t="shared" si="449"/>
        <v>40</v>
      </c>
      <c r="N370" s="101"/>
      <c r="O370" s="65"/>
      <c r="P370" s="66"/>
      <c r="Q370" s="101">
        <v>1</v>
      </c>
      <c r="R370" s="269">
        <v>480</v>
      </c>
      <c r="S370" s="264">
        <f t="shared" ref="S370:S373" si="455">PRODUCT(Q370,R370)</f>
        <v>480</v>
      </c>
      <c r="T370" s="101"/>
      <c r="U370" s="269"/>
      <c r="V370" s="696"/>
      <c r="W370" s="269"/>
      <c r="X370" s="308"/>
    </row>
    <row r="371" spans="2:24" s="79" customFormat="1" hidden="1" outlineLevel="1" x14ac:dyDescent="0.25">
      <c r="B371" s="662" t="s">
        <v>760</v>
      </c>
      <c r="C371" s="600"/>
      <c r="D371" s="599"/>
      <c r="E371" s="135"/>
      <c r="F371" s="136"/>
      <c r="G371" s="78"/>
      <c r="H371" s="101">
        <v>1</v>
      </c>
      <c r="I371" s="65">
        <v>40</v>
      </c>
      <c r="J371" s="66">
        <f t="shared" si="453"/>
        <v>40</v>
      </c>
      <c r="K371" s="101">
        <v>1</v>
      </c>
      <c r="L371" s="65">
        <v>40</v>
      </c>
      <c r="M371" s="66">
        <f t="shared" si="449"/>
        <v>40</v>
      </c>
      <c r="N371" s="101"/>
      <c r="O371" s="65"/>
      <c r="P371" s="66"/>
      <c r="Q371" s="101">
        <v>1</v>
      </c>
      <c r="R371" s="269">
        <v>180</v>
      </c>
      <c r="S371" s="264">
        <f t="shared" si="455"/>
        <v>180</v>
      </c>
      <c r="T371" s="101"/>
      <c r="U371" s="269"/>
      <c r="V371" s="696"/>
      <c r="W371" s="269"/>
      <c r="X371" s="308"/>
    </row>
    <row r="372" spans="2:24" s="79" customFormat="1" hidden="1" outlineLevel="1" x14ac:dyDescent="0.25">
      <c r="B372" s="662" t="s">
        <v>839</v>
      </c>
      <c r="C372" s="600"/>
      <c r="D372" s="599"/>
      <c r="E372" s="135"/>
      <c r="F372" s="136"/>
      <c r="G372" s="78"/>
      <c r="H372" s="101"/>
      <c r="I372" s="65"/>
      <c r="J372" s="66"/>
      <c r="K372" s="101"/>
      <c r="L372" s="65"/>
      <c r="M372" s="66"/>
      <c r="N372" s="101"/>
      <c r="O372" s="65"/>
      <c r="P372" s="66"/>
      <c r="Q372" s="101">
        <v>1</v>
      </c>
      <c r="R372" s="269">
        <v>180</v>
      </c>
      <c r="S372" s="264">
        <f t="shared" si="455"/>
        <v>180</v>
      </c>
      <c r="T372" s="101"/>
      <c r="U372" s="269"/>
      <c r="V372" s="696"/>
      <c r="W372" s="269"/>
      <c r="X372" s="308"/>
    </row>
    <row r="373" spans="2:24" s="79" customFormat="1" hidden="1" outlineLevel="1" x14ac:dyDescent="0.25">
      <c r="B373" s="662" t="s">
        <v>840</v>
      </c>
      <c r="C373" s="600"/>
      <c r="D373" s="599"/>
      <c r="E373" s="135"/>
      <c r="F373" s="136"/>
      <c r="G373" s="78"/>
      <c r="H373" s="101"/>
      <c r="I373" s="65"/>
      <c r="J373" s="66"/>
      <c r="K373" s="101"/>
      <c r="L373" s="65"/>
      <c r="M373" s="66"/>
      <c r="N373" s="101"/>
      <c r="O373" s="65"/>
      <c r="P373" s="66"/>
      <c r="Q373" s="101">
        <v>2</v>
      </c>
      <c r="R373" s="269">
        <v>180</v>
      </c>
      <c r="S373" s="264">
        <f t="shared" si="455"/>
        <v>360</v>
      </c>
      <c r="T373" s="101"/>
      <c r="U373" s="269"/>
      <c r="V373" s="696"/>
      <c r="W373" s="269"/>
      <c r="X373" s="308"/>
    </row>
    <row r="374" spans="2:24" s="79" customFormat="1" hidden="1" outlineLevel="1" x14ac:dyDescent="0.25">
      <c r="B374" s="662" t="s">
        <v>761</v>
      </c>
      <c r="C374" s="600"/>
      <c r="D374" s="599"/>
      <c r="E374" s="135"/>
      <c r="F374" s="136"/>
      <c r="G374" s="78"/>
      <c r="H374" s="101">
        <v>1</v>
      </c>
      <c r="I374" s="65">
        <v>40</v>
      </c>
      <c r="J374" s="66">
        <f t="shared" si="453"/>
        <v>40</v>
      </c>
      <c r="K374" s="101">
        <v>1</v>
      </c>
      <c r="L374" s="65">
        <v>40</v>
      </c>
      <c r="M374" s="66">
        <f t="shared" ref="M374:M381" si="456">+K374*L374</f>
        <v>40</v>
      </c>
      <c r="N374" s="101"/>
      <c r="O374" s="65"/>
      <c r="P374" s="66"/>
      <c r="Q374" s="101"/>
      <c r="R374" s="269"/>
      <c r="S374" s="66"/>
      <c r="T374" s="101"/>
      <c r="U374" s="269"/>
      <c r="V374" s="696"/>
      <c r="W374" s="269"/>
      <c r="X374" s="308"/>
    </row>
    <row r="375" spans="2:24" s="79" customFormat="1" ht="36" hidden="1" outlineLevel="1" x14ac:dyDescent="0.25">
      <c r="B375" s="662" t="s">
        <v>762</v>
      </c>
      <c r="C375" s="600"/>
      <c r="D375" s="599"/>
      <c r="E375" s="135"/>
      <c r="F375" s="136"/>
      <c r="G375" s="78"/>
      <c r="H375" s="101">
        <v>1</v>
      </c>
      <c r="I375" s="65">
        <v>40</v>
      </c>
      <c r="J375" s="66">
        <f t="shared" si="453"/>
        <v>40</v>
      </c>
      <c r="K375" s="101">
        <v>1</v>
      </c>
      <c r="L375" s="65">
        <v>40</v>
      </c>
      <c r="M375" s="66">
        <f t="shared" si="456"/>
        <v>40</v>
      </c>
      <c r="N375" s="101"/>
      <c r="O375" s="65"/>
      <c r="P375" s="66"/>
      <c r="Q375" s="101"/>
      <c r="R375" s="269"/>
      <c r="S375" s="66"/>
      <c r="T375" s="101"/>
      <c r="U375" s="269"/>
      <c r="V375" s="696"/>
      <c r="W375" s="269"/>
      <c r="X375" s="308"/>
    </row>
    <row r="376" spans="2:24" s="79" customFormat="1" hidden="1" outlineLevel="1" x14ac:dyDescent="0.25">
      <c r="B376" s="662" t="s">
        <v>763</v>
      </c>
      <c r="C376" s="600"/>
      <c r="D376" s="599"/>
      <c r="E376" s="135"/>
      <c r="F376" s="136"/>
      <c r="G376" s="78"/>
      <c r="H376" s="101">
        <v>2</v>
      </c>
      <c r="I376" s="65">
        <v>40</v>
      </c>
      <c r="J376" s="66">
        <f t="shared" si="453"/>
        <v>80</v>
      </c>
      <c r="K376" s="101">
        <v>2</v>
      </c>
      <c r="L376" s="65">
        <v>40</v>
      </c>
      <c r="M376" s="66">
        <f t="shared" si="456"/>
        <v>80</v>
      </c>
      <c r="N376" s="101"/>
      <c r="O376" s="65"/>
      <c r="P376" s="66"/>
      <c r="Q376" s="101"/>
      <c r="R376" s="269"/>
      <c r="S376" s="66"/>
      <c r="T376" s="101"/>
      <c r="U376" s="269"/>
      <c r="V376" s="696"/>
      <c r="W376" s="269"/>
      <c r="X376" s="308"/>
    </row>
    <row r="377" spans="2:24" s="79" customFormat="1" hidden="1" outlineLevel="1" x14ac:dyDescent="0.25">
      <c r="B377" s="662" t="s">
        <v>764</v>
      </c>
      <c r="C377" s="600"/>
      <c r="D377" s="599"/>
      <c r="E377" s="135"/>
      <c r="F377" s="136"/>
      <c r="G377" s="78"/>
      <c r="H377" s="101">
        <v>1</v>
      </c>
      <c r="I377" s="65">
        <v>40</v>
      </c>
      <c r="J377" s="66">
        <f t="shared" si="453"/>
        <v>40</v>
      </c>
      <c r="K377" s="101">
        <v>1</v>
      </c>
      <c r="L377" s="65">
        <v>40</v>
      </c>
      <c r="M377" s="66">
        <f t="shared" si="456"/>
        <v>40</v>
      </c>
      <c r="N377" s="101"/>
      <c r="O377" s="65"/>
      <c r="P377" s="66"/>
      <c r="Q377" s="101">
        <v>3</v>
      </c>
      <c r="R377" s="269">
        <v>180</v>
      </c>
      <c r="S377" s="264">
        <f t="shared" ref="S377" si="457">PRODUCT(Q377,R377)</f>
        <v>540</v>
      </c>
      <c r="T377" s="101"/>
      <c r="U377" s="269"/>
      <c r="V377" s="696"/>
      <c r="W377" s="269"/>
      <c r="X377" s="308"/>
    </row>
    <row r="378" spans="2:24" s="79" customFormat="1" hidden="1" outlineLevel="1" x14ac:dyDescent="0.25">
      <c r="B378" s="662" t="s">
        <v>765</v>
      </c>
      <c r="C378" s="600"/>
      <c r="D378" s="599"/>
      <c r="E378" s="135"/>
      <c r="F378" s="136"/>
      <c r="G378" s="78"/>
      <c r="H378" s="101">
        <v>1</v>
      </c>
      <c r="I378" s="65">
        <v>40</v>
      </c>
      <c r="J378" s="66">
        <f t="shared" si="453"/>
        <v>40</v>
      </c>
      <c r="K378" s="101">
        <v>1</v>
      </c>
      <c r="L378" s="65">
        <v>40</v>
      </c>
      <c r="M378" s="66">
        <f t="shared" si="456"/>
        <v>40</v>
      </c>
      <c r="N378" s="101"/>
      <c r="O378" s="65"/>
      <c r="P378" s="66"/>
      <c r="Q378" s="101"/>
      <c r="R378" s="269"/>
      <c r="S378" s="66"/>
      <c r="T378" s="101"/>
      <c r="U378" s="269"/>
      <c r="V378" s="696"/>
      <c r="W378" s="269"/>
      <c r="X378" s="308"/>
    </row>
    <row r="379" spans="2:24" s="79" customFormat="1" hidden="1" outlineLevel="1" x14ac:dyDescent="0.25">
      <c r="B379" s="662" t="s">
        <v>766</v>
      </c>
      <c r="C379" s="600"/>
      <c r="D379" s="599"/>
      <c r="E379" s="135"/>
      <c r="F379" s="136"/>
      <c r="G379" s="78"/>
      <c r="H379" s="101">
        <v>1</v>
      </c>
      <c r="I379" s="65">
        <v>40</v>
      </c>
      <c r="J379" s="66">
        <f t="shared" si="453"/>
        <v>40</v>
      </c>
      <c r="K379" s="101">
        <v>1</v>
      </c>
      <c r="L379" s="65">
        <v>40</v>
      </c>
      <c r="M379" s="66">
        <f t="shared" si="456"/>
        <v>40</v>
      </c>
      <c r="N379" s="101"/>
      <c r="O379" s="65"/>
      <c r="P379" s="66"/>
      <c r="Q379" s="101"/>
      <c r="R379" s="269"/>
      <c r="S379" s="66"/>
      <c r="T379" s="101"/>
      <c r="U379" s="269"/>
      <c r="V379" s="696"/>
      <c r="W379" s="269"/>
      <c r="X379" s="308"/>
    </row>
    <row r="380" spans="2:24" s="79" customFormat="1" hidden="1" outlineLevel="1" x14ac:dyDescent="0.25">
      <c r="B380" s="662" t="s">
        <v>767</v>
      </c>
      <c r="C380" s="600"/>
      <c r="D380" s="599"/>
      <c r="E380" s="135"/>
      <c r="F380" s="136"/>
      <c r="G380" s="78"/>
      <c r="H380" s="101">
        <v>1</v>
      </c>
      <c r="I380" s="65">
        <v>40</v>
      </c>
      <c r="J380" s="66">
        <f t="shared" si="453"/>
        <v>40</v>
      </c>
      <c r="K380" s="101">
        <v>1</v>
      </c>
      <c r="L380" s="65">
        <v>40</v>
      </c>
      <c r="M380" s="66">
        <f t="shared" si="456"/>
        <v>40</v>
      </c>
      <c r="N380" s="101"/>
      <c r="O380" s="65"/>
      <c r="P380" s="66"/>
      <c r="Q380" s="101"/>
      <c r="R380" s="269"/>
      <c r="S380" s="66"/>
      <c r="T380" s="101"/>
      <c r="U380" s="269"/>
      <c r="V380" s="696"/>
      <c r="W380" s="269"/>
      <c r="X380" s="308"/>
    </row>
    <row r="381" spans="2:24" s="79" customFormat="1" hidden="1" outlineLevel="1" x14ac:dyDescent="0.25">
      <c r="B381" s="634" t="s">
        <v>605</v>
      </c>
      <c r="C381" s="660" t="s">
        <v>449</v>
      </c>
      <c r="D381" s="635">
        <v>2</v>
      </c>
      <c r="E381" s="636">
        <v>105.551424</v>
      </c>
      <c r="F381" s="637">
        <f t="shared" ref="F381" si="458">PRODUCT(D381,E381)</f>
        <v>211.10284799999999</v>
      </c>
      <c r="G381" s="78"/>
      <c r="H381" s="101">
        <v>2</v>
      </c>
      <c r="I381" s="65">
        <v>42</v>
      </c>
      <c r="J381" s="66">
        <f t="shared" ref="J381" si="459">+H381*I381</f>
        <v>84</v>
      </c>
      <c r="K381" s="101">
        <v>2</v>
      </c>
      <c r="L381" s="65">
        <v>42</v>
      </c>
      <c r="M381" s="66">
        <f t="shared" si="456"/>
        <v>84</v>
      </c>
      <c r="N381" s="101">
        <v>2</v>
      </c>
      <c r="O381" s="65">
        <v>42</v>
      </c>
      <c r="P381" s="66">
        <f t="shared" ref="P381" si="460">+N381*O381</f>
        <v>84</v>
      </c>
      <c r="Q381" s="101">
        <v>2</v>
      </c>
      <c r="R381" s="269">
        <v>87</v>
      </c>
      <c r="S381" s="264">
        <f t="shared" ref="S381" si="461">PRODUCT(Q381,R381)</f>
        <v>174</v>
      </c>
      <c r="T381" s="101">
        <v>2</v>
      </c>
      <c r="U381" s="269">
        <v>96.755472000000012</v>
      </c>
      <c r="V381" s="696">
        <f t="shared" ref="V381:V382" si="462">PRODUCT(T381,U381)</f>
        <v>193.51094400000002</v>
      </c>
      <c r="W381" s="269">
        <f t="shared" ref="W381:W382" si="463">PRODUCT(U381,(1-$W$9))</f>
        <v>89.982588960000001</v>
      </c>
      <c r="X381" s="308">
        <f t="shared" ref="X381:X382" si="464">PRODUCT(T381,W381)</f>
        <v>179.96517792</v>
      </c>
    </row>
    <row r="382" spans="2:24" s="79" customFormat="1" hidden="1" outlineLevel="1" x14ac:dyDescent="0.25">
      <c r="B382" s="634" t="s">
        <v>608</v>
      </c>
      <c r="C382" s="660" t="s">
        <v>449</v>
      </c>
      <c r="D382" s="635">
        <v>8</v>
      </c>
      <c r="E382" s="636">
        <v>105.551424</v>
      </c>
      <c r="F382" s="637">
        <f t="shared" ref="F382" si="465">PRODUCT(D382,E382)</f>
        <v>844.41139199999998</v>
      </c>
      <c r="G382" s="78"/>
      <c r="H382" s="101"/>
      <c r="I382" s="65"/>
      <c r="J382" s="66"/>
      <c r="K382" s="101"/>
      <c r="L382" s="65"/>
      <c r="M382" s="66"/>
      <c r="N382" s="101">
        <v>8</v>
      </c>
      <c r="O382" s="65">
        <v>42</v>
      </c>
      <c r="P382" s="66">
        <f t="shared" ref="P382" si="466">+N382*O382</f>
        <v>336</v>
      </c>
      <c r="Q382" s="101"/>
      <c r="R382" s="269"/>
      <c r="S382" s="66"/>
      <c r="T382" s="101">
        <v>8</v>
      </c>
      <c r="U382" s="269">
        <v>96.755472000000012</v>
      </c>
      <c r="V382" s="696">
        <f t="shared" si="462"/>
        <v>774.04377600000009</v>
      </c>
      <c r="W382" s="269">
        <f t="shared" si="463"/>
        <v>89.982588960000001</v>
      </c>
      <c r="X382" s="308">
        <f t="shared" si="464"/>
        <v>719.86071168000001</v>
      </c>
    </row>
    <row r="383" spans="2:24" s="79" customFormat="1" hidden="1" outlineLevel="1" x14ac:dyDescent="0.25">
      <c r="B383" s="601" t="s">
        <v>770</v>
      </c>
      <c r="C383" s="600"/>
      <c r="D383" s="599"/>
      <c r="E383" s="135"/>
      <c r="F383" s="136"/>
      <c r="G383" s="78"/>
      <c r="H383" s="101">
        <v>1</v>
      </c>
      <c r="I383" s="65">
        <v>42</v>
      </c>
      <c r="J383" s="66">
        <f t="shared" ref="J383" si="467">+H383*I383</f>
        <v>42</v>
      </c>
      <c r="K383" s="101">
        <v>1</v>
      </c>
      <c r="L383" s="65">
        <v>42</v>
      </c>
      <c r="M383" s="66">
        <f t="shared" ref="M383" si="468">+K383*L383</f>
        <v>42</v>
      </c>
      <c r="N383" s="101"/>
      <c r="O383" s="65">
        <v>42</v>
      </c>
      <c r="P383" s="66">
        <f t="shared" ref="P383" si="469">+N383*O383</f>
        <v>0</v>
      </c>
      <c r="Q383" s="101"/>
      <c r="R383" s="269"/>
      <c r="S383" s="66"/>
      <c r="T383" s="101"/>
      <c r="U383" s="269"/>
      <c r="V383" s="696"/>
      <c r="W383" s="269"/>
      <c r="X383" s="308"/>
    </row>
    <row r="384" spans="2:24" s="83" customFormat="1" hidden="1" outlineLevel="1" x14ac:dyDescent="0.25">
      <c r="B384" s="76" t="s">
        <v>35</v>
      </c>
      <c r="C384" s="98"/>
      <c r="D384" s="241"/>
      <c r="E384" s="86"/>
      <c r="F384" s="87">
        <f>SUM(F385:F388)</f>
        <v>1186.2283143110399</v>
      </c>
      <c r="G384" s="82"/>
      <c r="H384" s="103"/>
      <c r="I384" s="88"/>
      <c r="J384" s="89">
        <f>SUM(J385:J388)</f>
        <v>450</v>
      </c>
      <c r="K384" s="103"/>
      <c r="L384" s="88"/>
      <c r="M384" s="89">
        <f>SUM(M385:M388)</f>
        <v>450</v>
      </c>
      <c r="N384" s="691"/>
      <c r="O384" s="88"/>
      <c r="P384" s="89">
        <f>SUM(P385:P388)</f>
        <v>450</v>
      </c>
      <c r="Q384" s="103"/>
      <c r="R384" s="276"/>
      <c r="S384" s="89">
        <f>SUM(S385:S388)</f>
        <v>0</v>
      </c>
      <c r="T384" s="103"/>
      <c r="U384" s="315"/>
      <c r="V384" s="129">
        <f>SUM(V385:V388)</f>
        <v>1087.37595478512</v>
      </c>
      <c r="W384" s="315"/>
      <c r="X384" s="312">
        <f>SUM(X385:X388)</f>
        <v>1011.2596379501616</v>
      </c>
    </row>
    <row r="385" spans="2:24" s="79" customFormat="1" hidden="1" outlineLevel="1" x14ac:dyDescent="0.25">
      <c r="B385" s="231" t="s">
        <v>557</v>
      </c>
      <c r="C385" s="95" t="s">
        <v>246</v>
      </c>
      <c r="D385" s="237">
        <v>8</v>
      </c>
      <c r="E385" s="77">
        <v>30.416110623359998</v>
      </c>
      <c r="F385" s="45">
        <f t="shared" ref="F385" si="470">PRODUCT(D385,E385)</f>
        <v>243.32888498687998</v>
      </c>
      <c r="G385" s="78"/>
      <c r="H385" s="101">
        <v>8</v>
      </c>
      <c r="I385" s="65">
        <v>25</v>
      </c>
      <c r="J385" s="66">
        <f t="shared" ref="J385:J386" si="471">+H385*I385</f>
        <v>200</v>
      </c>
      <c r="K385" s="101">
        <v>8</v>
      </c>
      <c r="L385" s="65">
        <v>25</v>
      </c>
      <c r="M385" s="66">
        <f t="shared" ref="M385:M386" si="472">+K385*L385</f>
        <v>200</v>
      </c>
      <c r="N385" s="101">
        <v>8</v>
      </c>
      <c r="O385" s="65">
        <v>25</v>
      </c>
      <c r="P385" s="66">
        <f t="shared" ref="P385:P386" si="473">+N385*O385</f>
        <v>200</v>
      </c>
      <c r="Q385" s="101"/>
      <c r="R385" s="269"/>
      <c r="S385" s="66"/>
      <c r="T385" s="101">
        <v>8</v>
      </c>
      <c r="U385" s="269">
        <v>27.881434738080003</v>
      </c>
      <c r="V385" s="696">
        <f t="shared" ref="V385:V388" si="474">PRODUCT(T385,U385)</f>
        <v>223.05147790464002</v>
      </c>
      <c r="W385" s="269">
        <f t="shared" ref="W385:W388" si="475">PRODUCT(U385,(1-$W$9))</f>
        <v>25.929734306414399</v>
      </c>
      <c r="X385" s="308">
        <f t="shared" ref="X385:X388" si="476">PRODUCT(T385,W385)</f>
        <v>207.4378744513152</v>
      </c>
    </row>
    <row r="386" spans="2:24" s="79" customFormat="1" hidden="1" outlineLevel="1" x14ac:dyDescent="0.25">
      <c r="B386" s="231" t="s">
        <v>558</v>
      </c>
      <c r="C386" s="95" t="s">
        <v>246</v>
      </c>
      <c r="D386" s="237">
        <v>10</v>
      </c>
      <c r="E386" s="77">
        <v>30.416110623359998</v>
      </c>
      <c r="F386" s="45">
        <f t="shared" ref="F386" si="477">PRODUCT(D386,E386)</f>
        <v>304.16110623359998</v>
      </c>
      <c r="G386" s="78"/>
      <c r="H386" s="101">
        <v>10</v>
      </c>
      <c r="I386" s="65">
        <v>25</v>
      </c>
      <c r="J386" s="66">
        <f t="shared" si="471"/>
        <v>250</v>
      </c>
      <c r="K386" s="101">
        <v>10</v>
      </c>
      <c r="L386" s="65">
        <v>25</v>
      </c>
      <c r="M386" s="66">
        <f t="shared" si="472"/>
        <v>250</v>
      </c>
      <c r="N386" s="101">
        <v>10</v>
      </c>
      <c r="O386" s="65">
        <v>25</v>
      </c>
      <c r="P386" s="66">
        <f t="shared" si="473"/>
        <v>250</v>
      </c>
      <c r="Q386" s="101"/>
      <c r="R386" s="269"/>
      <c r="S386" s="66"/>
      <c r="T386" s="101">
        <v>10</v>
      </c>
      <c r="U386" s="269">
        <v>27.881434738080003</v>
      </c>
      <c r="V386" s="696">
        <f t="shared" si="474"/>
        <v>278.81434738080003</v>
      </c>
      <c r="W386" s="269">
        <f t="shared" si="475"/>
        <v>25.929734306414399</v>
      </c>
      <c r="X386" s="308">
        <f t="shared" si="476"/>
        <v>259.297343064144</v>
      </c>
    </row>
    <row r="387" spans="2:24" s="79" customFormat="1" hidden="1" outlineLevel="1" x14ac:dyDescent="0.25">
      <c r="B387" s="231" t="s">
        <v>559</v>
      </c>
      <c r="C387" s="95" t="s">
        <v>246</v>
      </c>
      <c r="D387" s="237">
        <v>8</v>
      </c>
      <c r="E387" s="77">
        <v>30.416110623359998</v>
      </c>
      <c r="F387" s="45">
        <f t="shared" ref="F387" si="478">PRODUCT(D387,E387)</f>
        <v>243.32888498687998</v>
      </c>
      <c r="G387" s="78"/>
      <c r="H387" s="305"/>
      <c r="I387" s="614"/>
      <c r="J387" s="615"/>
      <c r="K387" s="305"/>
      <c r="L387" s="614"/>
      <c r="M387" s="615"/>
      <c r="N387" s="101">
        <v>8</v>
      </c>
      <c r="O387" s="614"/>
      <c r="P387" s="615"/>
      <c r="Q387" s="101"/>
      <c r="R387" s="269"/>
      <c r="S387" s="66"/>
      <c r="T387" s="101">
        <v>8</v>
      </c>
      <c r="U387" s="269">
        <v>27.881434738080003</v>
      </c>
      <c r="V387" s="696">
        <f t="shared" si="474"/>
        <v>223.05147790464002</v>
      </c>
      <c r="W387" s="269">
        <f t="shared" si="475"/>
        <v>25.929734306414399</v>
      </c>
      <c r="X387" s="308">
        <f t="shared" si="476"/>
        <v>207.4378744513152</v>
      </c>
    </row>
    <row r="388" spans="2:24" s="79" customFormat="1" hidden="1" outlineLevel="1" x14ac:dyDescent="0.25">
      <c r="B388" s="231" t="s">
        <v>609</v>
      </c>
      <c r="C388" s="95" t="s">
        <v>246</v>
      </c>
      <c r="D388" s="237">
        <v>13</v>
      </c>
      <c r="E388" s="77">
        <v>30.416110623359998</v>
      </c>
      <c r="F388" s="45">
        <f t="shared" ref="F388" si="479">PRODUCT(D388,E388)</f>
        <v>395.40943810367997</v>
      </c>
      <c r="G388" s="78"/>
      <c r="H388" s="305"/>
      <c r="I388" s="614"/>
      <c r="J388" s="615"/>
      <c r="K388" s="305"/>
      <c r="L388" s="614"/>
      <c r="M388" s="615"/>
      <c r="N388" s="101">
        <v>13</v>
      </c>
      <c r="O388" s="614"/>
      <c r="P388" s="615"/>
      <c r="Q388" s="101"/>
      <c r="R388" s="269"/>
      <c r="S388" s="66"/>
      <c r="T388" s="101">
        <v>13</v>
      </c>
      <c r="U388" s="269">
        <v>27.881434738080003</v>
      </c>
      <c r="V388" s="696">
        <f t="shared" si="474"/>
        <v>362.45865159504001</v>
      </c>
      <c r="W388" s="269">
        <f t="shared" si="475"/>
        <v>25.929734306414399</v>
      </c>
      <c r="X388" s="308">
        <f t="shared" si="476"/>
        <v>337.08654598338717</v>
      </c>
    </row>
    <row r="389" spans="2:24" s="83" customFormat="1" hidden="1" outlineLevel="1" x14ac:dyDescent="0.25">
      <c r="B389" s="76" t="s">
        <v>610</v>
      </c>
      <c r="C389" s="98"/>
      <c r="D389" s="241"/>
      <c r="E389" s="86"/>
      <c r="F389" s="87">
        <f>SUM(F390:F391)</f>
        <v>1866.0989952000002</v>
      </c>
      <c r="G389" s="82"/>
      <c r="H389" s="103"/>
      <c r="I389" s="88"/>
      <c r="J389" s="89">
        <f>SUM(J390:J391)</f>
        <v>0</v>
      </c>
      <c r="K389" s="103"/>
      <c r="L389" s="88"/>
      <c r="M389" s="89">
        <f>SUM(M390:M391)</f>
        <v>0</v>
      </c>
      <c r="N389" s="691"/>
      <c r="O389" s="88"/>
      <c r="P389" s="89">
        <f>SUM(P390:P391)</f>
        <v>2416</v>
      </c>
      <c r="Q389" s="103"/>
      <c r="R389" s="276"/>
      <c r="S389" s="89">
        <f>SUM(S390:S391)</f>
        <v>0</v>
      </c>
      <c r="T389" s="103"/>
      <c r="U389" s="315"/>
      <c r="V389" s="129">
        <f>SUM(V390:V391)</f>
        <v>1710.5907456000004</v>
      </c>
      <c r="W389" s="315"/>
      <c r="X389" s="312">
        <f>SUM(X390:X391)</f>
        <v>1590.8493934080004</v>
      </c>
    </row>
    <row r="390" spans="2:24" s="79" customFormat="1" hidden="1" outlineLevel="1" x14ac:dyDescent="0.25">
      <c r="B390" s="231" t="s">
        <v>614</v>
      </c>
      <c r="C390" s="95" t="s">
        <v>21</v>
      </c>
      <c r="D390" s="237">
        <v>205.6</v>
      </c>
      <c r="E390" s="77">
        <v>7.2990720000000007</v>
      </c>
      <c r="F390" s="45">
        <f t="shared" ref="F390:F391" si="480">PRODUCT(D390,E390)</f>
        <v>1500.6892032000001</v>
      </c>
      <c r="G390" s="78"/>
      <c r="H390" s="101"/>
      <c r="I390" s="65"/>
      <c r="J390" s="66"/>
      <c r="K390" s="101"/>
      <c r="L390" s="65"/>
      <c r="M390" s="66"/>
      <c r="N390" s="101">
        <v>205.6</v>
      </c>
      <c r="O390" s="65">
        <v>10</v>
      </c>
      <c r="P390" s="66">
        <f t="shared" ref="P390:P391" si="481">+N390*O390</f>
        <v>2056</v>
      </c>
      <c r="Q390" s="101"/>
      <c r="R390" s="269"/>
      <c r="S390" s="66"/>
      <c r="T390" s="101">
        <v>205.6</v>
      </c>
      <c r="U390" s="269">
        <v>6.6908160000000017</v>
      </c>
      <c r="V390" s="696">
        <f t="shared" ref="V390:V391" si="482">PRODUCT(T390,U390)</f>
        <v>1375.6317696000003</v>
      </c>
      <c r="W390" s="269">
        <f t="shared" ref="W390:W391" si="483">PRODUCT(U390,(1-$W$9))</f>
        <v>6.2224588800000014</v>
      </c>
      <c r="X390" s="308">
        <f t="shared" ref="X390:X391" si="484">PRODUCT(T390,W390)</f>
        <v>1279.3375457280004</v>
      </c>
    </row>
    <row r="391" spans="2:24" s="79" customFormat="1" hidden="1" outlineLevel="1" x14ac:dyDescent="0.25">
      <c r="B391" s="231" t="s">
        <v>615</v>
      </c>
      <c r="C391" s="95" t="s">
        <v>21</v>
      </c>
      <c r="D391" s="237">
        <v>36</v>
      </c>
      <c r="E391" s="77">
        <v>10.150272000000003</v>
      </c>
      <c r="F391" s="45">
        <f t="shared" si="480"/>
        <v>365.4097920000001</v>
      </c>
      <c r="G391" s="78"/>
      <c r="H391" s="101"/>
      <c r="I391" s="65"/>
      <c r="J391" s="66"/>
      <c r="K391" s="101"/>
      <c r="L391" s="65"/>
      <c r="M391" s="66"/>
      <c r="N391" s="101">
        <v>36</v>
      </c>
      <c r="O391" s="65">
        <v>10</v>
      </c>
      <c r="P391" s="66">
        <f t="shared" si="481"/>
        <v>360</v>
      </c>
      <c r="Q391" s="101"/>
      <c r="R391" s="269"/>
      <c r="S391" s="66"/>
      <c r="T391" s="101">
        <v>36</v>
      </c>
      <c r="U391" s="269">
        <v>9.3044160000000034</v>
      </c>
      <c r="V391" s="696">
        <f t="shared" si="482"/>
        <v>334.95897600000012</v>
      </c>
      <c r="W391" s="269">
        <f t="shared" si="483"/>
        <v>8.6531068800000028</v>
      </c>
      <c r="X391" s="308">
        <f t="shared" si="484"/>
        <v>311.51184768000007</v>
      </c>
    </row>
    <row r="392" spans="2:24" s="83" customFormat="1" hidden="1" outlineLevel="1" x14ac:dyDescent="0.25">
      <c r="B392" s="76" t="s">
        <v>611</v>
      </c>
      <c r="C392" s="98"/>
      <c r="D392" s="241"/>
      <c r="E392" s="86"/>
      <c r="F392" s="87">
        <f>SUM(F393)</f>
        <v>1420.32528</v>
      </c>
      <c r="G392" s="82"/>
      <c r="H392" s="103"/>
      <c r="I392" s="88"/>
      <c r="J392" s="89">
        <f>SUM(J393)</f>
        <v>0</v>
      </c>
      <c r="K392" s="103"/>
      <c r="L392" s="88"/>
      <c r="M392" s="89">
        <f>SUM(M393)</f>
        <v>0</v>
      </c>
      <c r="N392" s="691"/>
      <c r="O392" s="88"/>
      <c r="P392" s="89">
        <f>SUM(P393)</f>
        <v>1620</v>
      </c>
      <c r="Q392" s="103"/>
      <c r="R392" s="276"/>
      <c r="S392" s="89">
        <f>SUM(S393)</f>
        <v>0</v>
      </c>
      <c r="T392" s="103"/>
      <c r="U392" s="315"/>
      <c r="V392" s="129">
        <f>SUM(V393)</f>
        <v>1301.9648400000003</v>
      </c>
      <c r="W392" s="315"/>
      <c r="X392" s="312">
        <f>SUM(X393)</f>
        <v>1210.8273012000004</v>
      </c>
    </row>
    <row r="393" spans="2:24" s="79" customFormat="1" hidden="1" outlineLevel="1" x14ac:dyDescent="0.25">
      <c r="B393" s="231" t="s">
        <v>616</v>
      </c>
      <c r="C393" s="95" t="s">
        <v>246</v>
      </c>
      <c r="D393" s="237">
        <v>162</v>
      </c>
      <c r="E393" s="77">
        <v>8.7674400000000006</v>
      </c>
      <c r="F393" s="45">
        <f t="shared" ref="F393" si="485">PRODUCT(D393,E393)</f>
        <v>1420.32528</v>
      </c>
      <c r="G393" s="78"/>
      <c r="H393" s="101"/>
      <c r="I393" s="65"/>
      <c r="J393" s="66"/>
      <c r="K393" s="101"/>
      <c r="L393" s="65"/>
      <c r="M393" s="66"/>
      <c r="N393" s="101">
        <v>162</v>
      </c>
      <c r="O393" s="65">
        <v>10</v>
      </c>
      <c r="P393" s="66">
        <f t="shared" ref="P393" si="486">+N393*O393</f>
        <v>1620</v>
      </c>
      <c r="Q393" s="101"/>
      <c r="R393" s="269"/>
      <c r="S393" s="66"/>
      <c r="T393" s="101">
        <v>162</v>
      </c>
      <c r="U393" s="269">
        <v>8.0368200000000023</v>
      </c>
      <c r="V393" s="696">
        <f>PRODUCT(T393,U393)</f>
        <v>1301.9648400000003</v>
      </c>
      <c r="W393" s="269">
        <f t="shared" ref="W393" si="487">PRODUCT(U393,(1-$W$9))</f>
        <v>7.474242600000002</v>
      </c>
      <c r="X393" s="308">
        <f t="shared" ref="X393" si="488">PRODUCT(T393,W393)</f>
        <v>1210.8273012000004</v>
      </c>
    </row>
    <row r="394" spans="2:24" s="83" customFormat="1" hidden="1" outlineLevel="1" x14ac:dyDescent="0.25">
      <c r="B394" s="76" t="s">
        <v>612</v>
      </c>
      <c r="C394" s="98"/>
      <c r="D394" s="241"/>
      <c r="E394" s="86"/>
      <c r="F394" s="87">
        <f>SUM(F395:F411)</f>
        <v>8695.4265735120007</v>
      </c>
      <c r="G394" s="82"/>
      <c r="H394" s="103"/>
      <c r="I394" s="88"/>
      <c r="J394" s="89">
        <f>SUM(J395:J411)</f>
        <v>4800</v>
      </c>
      <c r="K394" s="103"/>
      <c r="L394" s="88"/>
      <c r="M394" s="89">
        <f>SUM(M395:M411)</f>
        <v>4800</v>
      </c>
      <c r="N394" s="691"/>
      <c r="O394" s="88"/>
      <c r="P394" s="89">
        <f>SUM(P395:P411)</f>
        <v>5355</v>
      </c>
      <c r="Q394" s="103"/>
      <c r="R394" s="276"/>
      <c r="S394" s="89">
        <f>SUM(S395:S411)</f>
        <v>8914.64</v>
      </c>
      <c r="T394" s="103"/>
      <c r="U394" s="315"/>
      <c r="V394" s="129">
        <f>SUM(V395:V411)</f>
        <v>7970.8076923860017</v>
      </c>
      <c r="W394" s="315"/>
      <c r="X394" s="312">
        <f>SUM(X395:X411)</f>
        <v>7412.8511539189803</v>
      </c>
    </row>
    <row r="395" spans="2:24" s="79" customFormat="1" hidden="1" outlineLevel="1" x14ac:dyDescent="0.25">
      <c r="B395" s="231" t="s">
        <v>617</v>
      </c>
      <c r="C395" s="95" t="s">
        <v>246</v>
      </c>
      <c r="D395" s="237">
        <v>28.1</v>
      </c>
      <c r="E395" s="77">
        <v>99.792000000000016</v>
      </c>
      <c r="F395" s="45">
        <f t="shared" ref="F395:F413" si="489">PRODUCT(D395,E395)</f>
        <v>2804.1552000000006</v>
      </c>
      <c r="G395" s="78"/>
      <c r="H395" s="101"/>
      <c r="I395" s="65"/>
      <c r="J395" s="66"/>
      <c r="K395" s="101"/>
      <c r="L395" s="65"/>
      <c r="M395" s="66"/>
      <c r="N395" s="101">
        <v>52.5</v>
      </c>
      <c r="O395" s="65">
        <v>30</v>
      </c>
      <c r="P395" s="66">
        <f t="shared" ref="P395" si="490">+N395*O395</f>
        <v>1575</v>
      </c>
      <c r="Q395" s="101"/>
      <c r="R395" s="269"/>
      <c r="S395" s="66"/>
      <c r="T395" s="741">
        <v>28.1</v>
      </c>
      <c r="U395" s="269">
        <v>91.476000000000013</v>
      </c>
      <c r="V395" s="696">
        <f>PRODUCT(T395,U395)</f>
        <v>2570.4756000000007</v>
      </c>
      <c r="W395" s="269">
        <f t="shared" ref="W395" si="491">PRODUCT(U395,(1-$W$9))</f>
        <v>85.072680000000005</v>
      </c>
      <c r="X395" s="308">
        <f t="shared" ref="X395" si="492">PRODUCT(T395,W395)</f>
        <v>2390.542308</v>
      </c>
    </row>
    <row r="396" spans="2:24" s="79" customFormat="1" hidden="1" outlineLevel="1" x14ac:dyDescent="0.25">
      <c r="B396" s="231" t="s">
        <v>617</v>
      </c>
      <c r="C396" s="95" t="s">
        <v>246</v>
      </c>
      <c r="D396" s="237">
        <v>51.2</v>
      </c>
      <c r="E396" s="77">
        <v>99.792000000000016</v>
      </c>
      <c r="F396" s="45">
        <f t="shared" si="489"/>
        <v>5109.3504000000012</v>
      </c>
      <c r="G396" s="78"/>
      <c r="H396" s="101"/>
      <c r="I396" s="65"/>
      <c r="J396" s="66"/>
      <c r="K396" s="101"/>
      <c r="L396" s="65"/>
      <c r="M396" s="66"/>
      <c r="N396" s="101"/>
      <c r="O396" s="65"/>
      <c r="P396" s="66"/>
      <c r="Q396" s="101">
        <v>50</v>
      </c>
      <c r="R396" s="269">
        <v>32.32</v>
      </c>
      <c r="S396" s="264">
        <f t="shared" ref="S396:S401" si="493">PRODUCT(Q396,R396)</f>
        <v>1616</v>
      </c>
      <c r="T396" s="101"/>
      <c r="U396" s="269"/>
      <c r="V396" s="696"/>
      <c r="W396" s="269"/>
      <c r="X396" s="308"/>
    </row>
    <row r="397" spans="2:24" s="79" customFormat="1" hidden="1" outlineLevel="1" x14ac:dyDescent="0.25">
      <c r="B397" s="231" t="s">
        <v>824</v>
      </c>
      <c r="C397" s="95"/>
      <c r="D397" s="237"/>
      <c r="E397" s="77"/>
      <c r="F397" s="45"/>
      <c r="G397" s="78"/>
      <c r="H397" s="101"/>
      <c r="I397" s="65"/>
      <c r="J397" s="66"/>
      <c r="K397" s="101"/>
      <c r="L397" s="65"/>
      <c r="M397" s="66"/>
      <c r="N397" s="101"/>
      <c r="O397" s="65"/>
      <c r="P397" s="66"/>
      <c r="Q397" s="101">
        <v>108</v>
      </c>
      <c r="R397" s="269">
        <v>61.58</v>
      </c>
      <c r="S397" s="264">
        <f t="shared" si="493"/>
        <v>6650.6399999999994</v>
      </c>
      <c r="T397" s="101"/>
      <c r="U397" s="269"/>
      <c r="V397" s="696"/>
      <c r="W397" s="269"/>
      <c r="X397" s="308"/>
    </row>
    <row r="398" spans="2:24" s="79" customFormat="1" hidden="1" outlineLevel="1" x14ac:dyDescent="0.25">
      <c r="B398" s="231" t="s">
        <v>900</v>
      </c>
      <c r="C398" s="95"/>
      <c r="D398" s="237"/>
      <c r="E398" s="77"/>
      <c r="F398" s="45"/>
      <c r="G398" s="78"/>
      <c r="H398" s="101">
        <f>50+110</f>
        <v>160</v>
      </c>
      <c r="I398" s="65">
        <v>30</v>
      </c>
      <c r="J398" s="66">
        <f t="shared" ref="J398" si="494">+H398*I398</f>
        <v>4800</v>
      </c>
      <c r="K398" s="101">
        <f>50+110</f>
        <v>160</v>
      </c>
      <c r="L398" s="65">
        <v>30</v>
      </c>
      <c r="M398" s="66">
        <f t="shared" ref="M398" si="495">+K398*L398</f>
        <v>4800</v>
      </c>
      <c r="N398" s="101">
        <v>103</v>
      </c>
      <c r="O398" s="65">
        <v>30</v>
      </c>
      <c r="P398" s="66">
        <f t="shared" ref="P398" si="496">+N398*O398</f>
        <v>3090</v>
      </c>
      <c r="Q398" s="101"/>
      <c r="R398" s="269"/>
      <c r="S398" s="264"/>
      <c r="T398" s="741">
        <v>51.2</v>
      </c>
      <c r="U398" s="269">
        <v>91.476000000000013</v>
      </c>
      <c r="V398" s="696">
        <f>PRODUCT(T398,U398)</f>
        <v>4683.5712000000012</v>
      </c>
      <c r="W398" s="269">
        <f t="shared" ref="W398" si="497">PRODUCT(U398,(1-$W$9))</f>
        <v>85.072680000000005</v>
      </c>
      <c r="X398" s="308">
        <f t="shared" ref="X398" si="498">PRODUCT(T398,W398)</f>
        <v>4355.7212160000008</v>
      </c>
    </row>
    <row r="399" spans="2:24" s="79" customFormat="1" hidden="1" outlineLevel="1" x14ac:dyDescent="0.25">
      <c r="B399" s="231" t="s">
        <v>618</v>
      </c>
      <c r="C399" s="95" t="s">
        <v>246</v>
      </c>
      <c r="D399" s="237">
        <v>2</v>
      </c>
      <c r="E399" s="77">
        <v>48.870060844499996</v>
      </c>
      <c r="F399" s="45">
        <f t="shared" si="489"/>
        <v>97.740121688999992</v>
      </c>
      <c r="G399" s="78"/>
      <c r="H399" s="101"/>
      <c r="I399" s="65"/>
      <c r="J399" s="66"/>
      <c r="K399" s="101"/>
      <c r="L399" s="65"/>
      <c r="M399" s="66"/>
      <c r="N399" s="101"/>
      <c r="O399" s="65"/>
      <c r="P399" s="66"/>
      <c r="Q399" s="101">
        <v>2</v>
      </c>
      <c r="R399" s="269">
        <v>31</v>
      </c>
      <c r="S399" s="264">
        <f t="shared" si="493"/>
        <v>62</v>
      </c>
      <c r="T399" s="101"/>
      <c r="U399" s="269"/>
      <c r="V399" s="696"/>
      <c r="W399" s="269"/>
      <c r="X399" s="308"/>
    </row>
    <row r="400" spans="2:24" s="79" customFormat="1" hidden="1" outlineLevel="1" x14ac:dyDescent="0.25">
      <c r="B400" s="231" t="s">
        <v>618</v>
      </c>
      <c r="C400" s="95" t="s">
        <v>246</v>
      </c>
      <c r="D400" s="237">
        <v>1</v>
      </c>
      <c r="E400" s="77">
        <v>48.870060844499996</v>
      </c>
      <c r="F400" s="45">
        <f t="shared" si="489"/>
        <v>48.870060844499996</v>
      </c>
      <c r="G400" s="78"/>
      <c r="H400" s="101"/>
      <c r="I400" s="65"/>
      <c r="J400" s="66"/>
      <c r="K400" s="101"/>
      <c r="L400" s="65"/>
      <c r="M400" s="66"/>
      <c r="N400" s="101">
        <v>2</v>
      </c>
      <c r="O400" s="65">
        <v>30</v>
      </c>
      <c r="P400" s="66">
        <f t="shared" ref="P400:P401" si="499">+N400*O400</f>
        <v>60</v>
      </c>
      <c r="Q400" s="101"/>
      <c r="R400" s="269"/>
      <c r="S400" s="66"/>
      <c r="T400" s="741">
        <v>2</v>
      </c>
      <c r="U400" s="269">
        <v>44.797555774125001</v>
      </c>
      <c r="V400" s="696">
        <f t="shared" ref="V400:V401" si="500">PRODUCT(T400,U400)</f>
        <v>89.595111548250003</v>
      </c>
      <c r="W400" s="269">
        <f t="shared" ref="W400:W401" si="501">PRODUCT(U400,(1-$W$9))</f>
        <v>41.661726869936246</v>
      </c>
      <c r="X400" s="308">
        <f t="shared" ref="X400:X401" si="502">PRODUCT(T400,W400)</f>
        <v>83.323453739872491</v>
      </c>
    </row>
    <row r="401" spans="2:24" s="79" customFormat="1" hidden="1" outlineLevel="1" x14ac:dyDescent="0.25">
      <c r="B401" s="231" t="s">
        <v>619</v>
      </c>
      <c r="C401" s="95" t="s">
        <v>246</v>
      </c>
      <c r="D401" s="237">
        <v>4</v>
      </c>
      <c r="E401" s="77">
        <v>48.870060844499996</v>
      </c>
      <c r="F401" s="45">
        <f t="shared" si="489"/>
        <v>195.48024337799998</v>
      </c>
      <c r="G401" s="78"/>
      <c r="H401" s="101"/>
      <c r="I401" s="65"/>
      <c r="J401" s="66"/>
      <c r="K401" s="101"/>
      <c r="L401" s="65"/>
      <c r="M401" s="66"/>
      <c r="N401" s="101">
        <v>4</v>
      </c>
      <c r="O401" s="65">
        <v>30</v>
      </c>
      <c r="P401" s="66">
        <f t="shared" si="499"/>
        <v>120</v>
      </c>
      <c r="Q401" s="101">
        <v>4</v>
      </c>
      <c r="R401" s="269">
        <v>31</v>
      </c>
      <c r="S401" s="264">
        <f t="shared" si="493"/>
        <v>124</v>
      </c>
      <c r="T401" s="741">
        <v>4</v>
      </c>
      <c r="U401" s="269">
        <v>44.797555774125001</v>
      </c>
      <c r="V401" s="696">
        <f t="shared" si="500"/>
        <v>179.19022309650001</v>
      </c>
      <c r="W401" s="269">
        <f t="shared" si="501"/>
        <v>41.661726869936246</v>
      </c>
      <c r="X401" s="308">
        <f t="shared" si="502"/>
        <v>166.64690747974498</v>
      </c>
    </row>
    <row r="402" spans="2:24" s="79" customFormat="1" hidden="1" outlineLevel="1" x14ac:dyDescent="0.25">
      <c r="B402" s="231" t="s">
        <v>619</v>
      </c>
      <c r="C402" s="95" t="s">
        <v>246</v>
      </c>
      <c r="D402" s="237">
        <v>2</v>
      </c>
      <c r="E402" s="77">
        <v>48.870060844499996</v>
      </c>
      <c r="F402" s="45">
        <f t="shared" ref="F402" si="503">PRODUCT(D402,E402)</f>
        <v>97.740121688999992</v>
      </c>
      <c r="G402" s="78"/>
      <c r="H402" s="101"/>
      <c r="I402" s="65"/>
      <c r="J402" s="66"/>
      <c r="K402" s="101"/>
      <c r="L402" s="65"/>
      <c r="M402" s="66"/>
      <c r="N402" s="101"/>
      <c r="O402" s="65"/>
      <c r="P402" s="66"/>
      <c r="Q402" s="101"/>
      <c r="R402" s="269"/>
      <c r="S402" s="66"/>
      <c r="T402" s="101"/>
      <c r="U402" s="269"/>
      <c r="V402" s="696"/>
      <c r="W402" s="269"/>
      <c r="X402" s="308"/>
    </row>
    <row r="403" spans="2:24" s="79" customFormat="1" hidden="1" outlineLevel="1" x14ac:dyDescent="0.25">
      <c r="B403" s="231" t="s">
        <v>826</v>
      </c>
      <c r="C403" s="95"/>
      <c r="D403" s="237"/>
      <c r="E403" s="77"/>
      <c r="F403" s="45"/>
      <c r="G403" s="78"/>
      <c r="H403" s="101"/>
      <c r="I403" s="65"/>
      <c r="J403" s="66"/>
      <c r="K403" s="101"/>
      <c r="L403" s="65"/>
      <c r="M403" s="66"/>
      <c r="N403" s="101"/>
      <c r="O403" s="65"/>
      <c r="P403" s="66"/>
      <c r="Q403" s="101">
        <v>1</v>
      </c>
      <c r="R403" s="269">
        <v>31</v>
      </c>
      <c r="S403" s="264">
        <f t="shared" ref="S403:S410" si="504">PRODUCT(Q403,R403)</f>
        <v>31</v>
      </c>
      <c r="T403" s="101"/>
      <c r="U403" s="269"/>
      <c r="V403" s="696"/>
      <c r="W403" s="269"/>
      <c r="X403" s="308"/>
    </row>
    <row r="404" spans="2:24" s="79" customFormat="1" hidden="1" outlineLevel="1" x14ac:dyDescent="0.25">
      <c r="B404" s="231" t="s">
        <v>825</v>
      </c>
      <c r="C404" s="95"/>
      <c r="D404" s="237"/>
      <c r="E404" s="77"/>
      <c r="F404" s="45"/>
      <c r="G404" s="78"/>
      <c r="H404" s="101"/>
      <c r="I404" s="65"/>
      <c r="J404" s="66"/>
      <c r="K404" s="101"/>
      <c r="L404" s="65"/>
      <c r="M404" s="66"/>
      <c r="N404" s="101"/>
      <c r="O404" s="65"/>
      <c r="P404" s="66"/>
      <c r="Q404" s="101">
        <v>4</v>
      </c>
      <c r="R404" s="269">
        <v>31</v>
      </c>
      <c r="S404" s="264">
        <f t="shared" si="504"/>
        <v>124</v>
      </c>
      <c r="T404" s="101"/>
      <c r="U404" s="269"/>
      <c r="V404" s="696"/>
      <c r="W404" s="269"/>
      <c r="X404" s="308"/>
    </row>
    <row r="405" spans="2:24" s="79" customFormat="1" hidden="1" outlineLevel="1" x14ac:dyDescent="0.25">
      <c r="B405" s="231" t="s">
        <v>899</v>
      </c>
      <c r="C405" s="95"/>
      <c r="D405" s="237"/>
      <c r="E405" s="77"/>
      <c r="F405" s="45"/>
      <c r="G405" s="78"/>
      <c r="H405" s="101"/>
      <c r="I405" s="65"/>
      <c r="J405" s="66"/>
      <c r="K405" s="101"/>
      <c r="L405" s="65"/>
      <c r="M405" s="66"/>
      <c r="N405" s="101">
        <v>3</v>
      </c>
      <c r="O405" s="65">
        <v>30</v>
      </c>
      <c r="P405" s="66">
        <f t="shared" ref="P405:P406" si="505">+N405*O405</f>
        <v>90</v>
      </c>
      <c r="Q405" s="101"/>
      <c r="R405" s="269"/>
      <c r="S405" s="264"/>
      <c r="T405" s="741">
        <v>1</v>
      </c>
      <c r="U405" s="269">
        <v>44.797555774125001</v>
      </c>
      <c r="V405" s="696">
        <f t="shared" ref="V405:V406" si="506">PRODUCT(T405,U405)</f>
        <v>44.797555774125001</v>
      </c>
      <c r="W405" s="269">
        <f t="shared" ref="W405:W406" si="507">PRODUCT(U405,(1-$W$9))</f>
        <v>41.661726869936246</v>
      </c>
      <c r="X405" s="308">
        <f t="shared" ref="X405:X406" si="508">PRODUCT(T405,W405)</f>
        <v>41.661726869936246</v>
      </c>
    </row>
    <row r="406" spans="2:24" s="79" customFormat="1" hidden="1" outlineLevel="1" x14ac:dyDescent="0.25">
      <c r="B406" s="231" t="s">
        <v>898</v>
      </c>
      <c r="C406" s="95"/>
      <c r="D406" s="237"/>
      <c r="E406" s="77"/>
      <c r="F406" s="45"/>
      <c r="G406" s="78"/>
      <c r="H406" s="101"/>
      <c r="I406" s="65"/>
      <c r="J406" s="66"/>
      <c r="K406" s="101"/>
      <c r="L406" s="65"/>
      <c r="M406" s="66"/>
      <c r="N406" s="101">
        <v>4</v>
      </c>
      <c r="O406" s="65">
        <v>30</v>
      </c>
      <c r="P406" s="66">
        <f t="shared" si="505"/>
        <v>120</v>
      </c>
      <c r="Q406" s="101"/>
      <c r="R406" s="269"/>
      <c r="S406" s="264"/>
      <c r="T406" s="741">
        <v>2</v>
      </c>
      <c r="U406" s="269">
        <v>44.797555774125001</v>
      </c>
      <c r="V406" s="696">
        <f t="shared" si="506"/>
        <v>89.595111548250003</v>
      </c>
      <c r="W406" s="269">
        <f t="shared" si="507"/>
        <v>41.661726869936246</v>
      </c>
      <c r="X406" s="308">
        <f t="shared" si="508"/>
        <v>83.323453739872491</v>
      </c>
    </row>
    <row r="407" spans="2:24" s="79" customFormat="1" hidden="1" outlineLevel="1" x14ac:dyDescent="0.25">
      <c r="B407" s="231" t="s">
        <v>827</v>
      </c>
      <c r="C407" s="95"/>
      <c r="D407" s="237"/>
      <c r="E407" s="77"/>
      <c r="F407" s="45"/>
      <c r="G407" s="78"/>
      <c r="H407" s="101"/>
      <c r="I407" s="65"/>
      <c r="J407" s="66"/>
      <c r="K407" s="101"/>
      <c r="L407" s="65"/>
      <c r="M407" s="66"/>
      <c r="N407" s="101"/>
      <c r="O407" s="65"/>
      <c r="P407" s="66"/>
      <c r="Q407" s="101">
        <v>2</v>
      </c>
      <c r="R407" s="269">
        <v>31</v>
      </c>
      <c r="S407" s="264">
        <f t="shared" si="504"/>
        <v>62</v>
      </c>
      <c r="T407" s="101"/>
      <c r="U407" s="269"/>
      <c r="V407" s="696"/>
      <c r="W407" s="269"/>
      <c r="X407" s="308"/>
    </row>
    <row r="408" spans="2:24" s="79" customFormat="1" hidden="1" outlineLevel="1" x14ac:dyDescent="0.25">
      <c r="B408" s="231" t="s">
        <v>620</v>
      </c>
      <c r="C408" s="95" t="s">
        <v>246</v>
      </c>
      <c r="D408" s="237">
        <v>1</v>
      </c>
      <c r="E408" s="77">
        <v>48.870060844499996</v>
      </c>
      <c r="F408" s="45">
        <f t="shared" si="489"/>
        <v>48.870060844499996</v>
      </c>
      <c r="G408" s="78"/>
      <c r="H408" s="101"/>
      <c r="I408" s="65"/>
      <c r="J408" s="66"/>
      <c r="K408" s="101"/>
      <c r="L408" s="65"/>
      <c r="M408" s="66"/>
      <c r="N408" s="101">
        <v>2</v>
      </c>
      <c r="O408" s="65">
        <v>30</v>
      </c>
      <c r="P408" s="66">
        <f t="shared" ref="P408:P409" si="509">+N408*O408</f>
        <v>60</v>
      </c>
      <c r="Q408" s="101"/>
      <c r="R408" s="269"/>
      <c r="S408" s="66"/>
      <c r="T408" s="741">
        <v>1</v>
      </c>
      <c r="U408" s="269">
        <v>44.797555774125001</v>
      </c>
      <c r="V408" s="696">
        <f t="shared" ref="V408:V409" si="510">PRODUCT(T408,U408)</f>
        <v>44.797555774125001</v>
      </c>
      <c r="W408" s="269">
        <f t="shared" ref="W408:W409" si="511">PRODUCT(U408,(1-$W$9))</f>
        <v>41.661726869936246</v>
      </c>
      <c r="X408" s="308">
        <f t="shared" ref="X408:X409" si="512">PRODUCT(T408,W408)</f>
        <v>41.661726869936246</v>
      </c>
    </row>
    <row r="409" spans="2:24" s="79" customFormat="1" hidden="1" outlineLevel="1" x14ac:dyDescent="0.25">
      <c r="B409" s="231" t="s">
        <v>621</v>
      </c>
      <c r="C409" s="95" t="s">
        <v>246</v>
      </c>
      <c r="D409" s="237">
        <v>4</v>
      </c>
      <c r="E409" s="77">
        <v>48.870060844499996</v>
      </c>
      <c r="F409" s="45">
        <f t="shared" si="489"/>
        <v>195.48024337799998</v>
      </c>
      <c r="G409" s="78"/>
      <c r="H409" s="101"/>
      <c r="I409" s="65"/>
      <c r="J409" s="66"/>
      <c r="K409" s="101"/>
      <c r="L409" s="65"/>
      <c r="M409" s="66"/>
      <c r="N409" s="101">
        <v>4</v>
      </c>
      <c r="O409" s="65">
        <v>30</v>
      </c>
      <c r="P409" s="66">
        <f t="shared" si="509"/>
        <v>120</v>
      </c>
      <c r="Q409" s="101">
        <v>4</v>
      </c>
      <c r="R409" s="269">
        <v>35</v>
      </c>
      <c r="S409" s="264">
        <f t="shared" si="504"/>
        <v>140</v>
      </c>
      <c r="T409" s="741">
        <v>4</v>
      </c>
      <c r="U409" s="269">
        <v>44.797555774125001</v>
      </c>
      <c r="V409" s="696">
        <f t="shared" si="510"/>
        <v>179.19022309650001</v>
      </c>
      <c r="W409" s="269">
        <f t="shared" si="511"/>
        <v>41.661726869936246</v>
      </c>
      <c r="X409" s="308">
        <f t="shared" si="512"/>
        <v>166.64690747974498</v>
      </c>
    </row>
    <row r="410" spans="2:24" s="79" customFormat="1" hidden="1" outlineLevel="1" x14ac:dyDescent="0.25">
      <c r="B410" s="231" t="s">
        <v>834</v>
      </c>
      <c r="C410" s="95"/>
      <c r="D410" s="237"/>
      <c r="E410" s="77"/>
      <c r="F410" s="45"/>
      <c r="G410" s="78"/>
      <c r="H410" s="101"/>
      <c r="I410" s="65"/>
      <c r="J410" s="66"/>
      <c r="K410" s="101"/>
      <c r="L410" s="65"/>
      <c r="M410" s="66"/>
      <c r="N410" s="101"/>
      <c r="O410" s="65"/>
      <c r="P410" s="66"/>
      <c r="Q410" s="101">
        <v>3</v>
      </c>
      <c r="R410" s="269">
        <v>35</v>
      </c>
      <c r="S410" s="264">
        <f t="shared" si="504"/>
        <v>105</v>
      </c>
      <c r="T410" s="101"/>
      <c r="U410" s="269"/>
      <c r="V410" s="696"/>
      <c r="W410" s="269"/>
      <c r="X410" s="308"/>
    </row>
    <row r="411" spans="2:24" s="79" customFormat="1" hidden="1" outlineLevel="1" x14ac:dyDescent="0.25">
      <c r="B411" s="231" t="s">
        <v>622</v>
      </c>
      <c r="C411" s="95" t="s">
        <v>246</v>
      </c>
      <c r="D411" s="237">
        <v>2</v>
      </c>
      <c r="E411" s="77">
        <v>48.870060844499996</v>
      </c>
      <c r="F411" s="45">
        <f t="shared" si="489"/>
        <v>97.740121688999992</v>
      </c>
      <c r="G411" s="78"/>
      <c r="H411" s="101"/>
      <c r="I411" s="65"/>
      <c r="J411" s="66"/>
      <c r="K411" s="101"/>
      <c r="L411" s="65"/>
      <c r="M411" s="66"/>
      <c r="N411" s="101">
        <v>4</v>
      </c>
      <c r="O411" s="65">
        <v>30</v>
      </c>
      <c r="P411" s="66">
        <f t="shared" ref="P411" si="513">+N411*O411</f>
        <v>120</v>
      </c>
      <c r="Q411" s="101"/>
      <c r="R411" s="275"/>
      <c r="S411" s="66"/>
      <c r="T411" s="741">
        <v>2</v>
      </c>
      <c r="U411" s="269">
        <v>44.797555774125001</v>
      </c>
      <c r="V411" s="696">
        <f>PRODUCT(T411,U411)</f>
        <v>89.595111548250003</v>
      </c>
      <c r="W411" s="269">
        <f t="shared" ref="W411" si="514">PRODUCT(U411,(1-$W$9))</f>
        <v>41.661726869936246</v>
      </c>
      <c r="X411" s="308">
        <f t="shared" ref="X411" si="515">PRODUCT(T411,W411)</f>
        <v>83.323453739872491</v>
      </c>
    </row>
    <row r="412" spans="2:24" s="83" customFormat="1" hidden="1" outlineLevel="1" x14ac:dyDescent="0.25">
      <c r="B412" s="76" t="s">
        <v>613</v>
      </c>
      <c r="C412" s="98"/>
      <c r="D412" s="241"/>
      <c r="E412" s="86"/>
      <c r="F412" s="87">
        <f>SUM(F413)</f>
        <v>587.41848000000005</v>
      </c>
      <c r="G412" s="82"/>
      <c r="H412" s="103"/>
      <c r="I412" s="88"/>
      <c r="J412" s="89">
        <f>SUM(J413)</f>
        <v>0</v>
      </c>
      <c r="K412" s="103"/>
      <c r="L412" s="88"/>
      <c r="M412" s="89">
        <f>SUM(M413)</f>
        <v>0</v>
      </c>
      <c r="N412" s="691"/>
      <c r="O412" s="88"/>
      <c r="P412" s="89">
        <f>SUM(P413)</f>
        <v>3930</v>
      </c>
      <c r="Q412" s="103"/>
      <c r="R412" s="276"/>
      <c r="S412" s="89">
        <f>SUM(S413:S415)</f>
        <v>5505</v>
      </c>
      <c r="T412" s="103"/>
      <c r="U412" s="315"/>
      <c r="V412" s="129">
        <f>SUM(V413)</f>
        <v>538.46694000000014</v>
      </c>
      <c r="W412" s="315"/>
      <c r="X412" s="312">
        <f>SUM(X413)</f>
        <v>500.77425420000014</v>
      </c>
    </row>
    <row r="413" spans="2:24" s="79" customFormat="1" hidden="1" outlineLevel="1" x14ac:dyDescent="0.25">
      <c r="B413" s="231" t="s">
        <v>623</v>
      </c>
      <c r="C413" s="95" t="s">
        <v>246</v>
      </c>
      <c r="D413" s="237">
        <v>67</v>
      </c>
      <c r="E413" s="77">
        <v>8.7674400000000006</v>
      </c>
      <c r="F413" s="45">
        <f t="shared" si="489"/>
        <v>587.41848000000005</v>
      </c>
      <c r="G413" s="78"/>
      <c r="H413" s="101"/>
      <c r="I413" s="65"/>
      <c r="J413" s="66"/>
      <c r="K413" s="101"/>
      <c r="L413" s="65"/>
      <c r="M413" s="66"/>
      <c r="N413" s="101">
        <v>131</v>
      </c>
      <c r="O413" s="65">
        <v>30</v>
      </c>
      <c r="P413" s="66">
        <f t="shared" ref="P413" si="516">+N413*O413</f>
        <v>3930</v>
      </c>
      <c r="Q413" s="101"/>
      <c r="R413" s="269"/>
      <c r="S413" s="66"/>
      <c r="T413" s="741">
        <v>67</v>
      </c>
      <c r="U413" s="269">
        <v>8.0368200000000023</v>
      </c>
      <c r="V413" s="696">
        <f>PRODUCT(T413,U413)</f>
        <v>538.46694000000014</v>
      </c>
      <c r="W413" s="269">
        <f>PRODUCT(U413,(1-$W$9))</f>
        <v>7.474242600000002</v>
      </c>
      <c r="X413" s="308">
        <f t="shared" ref="X413" si="517">PRODUCT(T413,W413)</f>
        <v>500.77425420000014</v>
      </c>
    </row>
    <row r="414" spans="2:24" s="79" customFormat="1" hidden="1" outlineLevel="1" x14ac:dyDescent="0.25">
      <c r="B414" s="231" t="s">
        <v>828</v>
      </c>
      <c r="C414" s="95"/>
      <c r="D414" s="237"/>
      <c r="E414" s="77"/>
      <c r="F414" s="45"/>
      <c r="G414" s="78"/>
      <c r="H414" s="101"/>
      <c r="I414" s="65"/>
      <c r="J414" s="66"/>
      <c r="K414" s="101"/>
      <c r="L414" s="65"/>
      <c r="M414" s="66"/>
      <c r="N414" s="101"/>
      <c r="O414" s="65"/>
      <c r="P414" s="66"/>
      <c r="Q414" s="101">
        <v>1</v>
      </c>
      <c r="R414" s="269">
        <v>3000</v>
      </c>
      <c r="S414" s="264">
        <f t="shared" ref="S414:S415" si="518">PRODUCT(Q414,R414)</f>
        <v>3000</v>
      </c>
      <c r="T414" s="101"/>
      <c r="U414" s="269"/>
      <c r="V414" s="696"/>
      <c r="W414" s="269"/>
      <c r="X414" s="308"/>
    </row>
    <row r="415" spans="2:24" s="79" customFormat="1" ht="36" hidden="1" outlineLevel="1" x14ac:dyDescent="0.25">
      <c r="B415" s="231" t="s">
        <v>829</v>
      </c>
      <c r="C415" s="95"/>
      <c r="D415" s="237"/>
      <c r="E415" s="77"/>
      <c r="F415" s="45"/>
      <c r="G415" s="78"/>
      <c r="H415" s="101"/>
      <c r="I415" s="65"/>
      <c r="J415" s="66"/>
      <c r="K415" s="101"/>
      <c r="L415" s="65"/>
      <c r="M415" s="66"/>
      <c r="N415" s="101"/>
      <c r="O415" s="65"/>
      <c r="P415" s="66"/>
      <c r="Q415" s="101">
        <v>167</v>
      </c>
      <c r="R415" s="269">
        <v>15</v>
      </c>
      <c r="S415" s="264">
        <f t="shared" si="518"/>
        <v>2505</v>
      </c>
      <c r="T415" s="101"/>
      <c r="U415" s="269"/>
      <c r="V415" s="696"/>
      <c r="W415" s="269"/>
      <c r="X415" s="308"/>
    </row>
    <row r="416" spans="2:24" s="83" customFormat="1" ht="36" hidden="1" outlineLevel="1" x14ac:dyDescent="0.25">
      <c r="B416" s="76" t="s">
        <v>842</v>
      </c>
      <c r="C416" s="98"/>
      <c r="D416" s="241"/>
      <c r="E416" s="86"/>
      <c r="F416" s="87">
        <f>SUM(F417:F421)</f>
        <v>0</v>
      </c>
      <c r="G416" s="82"/>
      <c r="H416" s="103"/>
      <c r="I416" s="88"/>
      <c r="J416" s="89">
        <f>SUM(J417:J421)</f>
        <v>0</v>
      </c>
      <c r="K416" s="103"/>
      <c r="L416" s="88"/>
      <c r="M416" s="89">
        <f>SUM(M417:M421)</f>
        <v>0</v>
      </c>
      <c r="N416" s="691"/>
      <c r="O416" s="88"/>
      <c r="P416" s="89">
        <f>SUM(P417:P421)</f>
        <v>0</v>
      </c>
      <c r="Q416" s="103"/>
      <c r="R416" s="276"/>
      <c r="S416" s="89">
        <f>SUM(S417:S421)</f>
        <v>13410.350000000002</v>
      </c>
      <c r="T416" s="103"/>
      <c r="U416" s="315"/>
      <c r="V416" s="129">
        <f>SUM(V417:V421)</f>
        <v>0</v>
      </c>
      <c r="W416" s="315"/>
      <c r="X416" s="312">
        <f>SUM(X417:X421)</f>
        <v>0</v>
      </c>
    </row>
    <row r="417" spans="2:24" s="79" customFormat="1" hidden="1" outlineLevel="1" x14ac:dyDescent="0.25">
      <c r="B417" s="231" t="s">
        <v>560</v>
      </c>
      <c r="C417" s="95"/>
      <c r="D417" s="237"/>
      <c r="E417" s="77"/>
      <c r="F417" s="45"/>
      <c r="G417" s="78"/>
      <c r="H417" s="101"/>
      <c r="I417" s="65"/>
      <c r="J417" s="66"/>
      <c r="K417" s="101"/>
      <c r="L417" s="65"/>
      <c r="M417" s="66"/>
      <c r="N417" s="101"/>
      <c r="O417" s="65"/>
      <c r="P417" s="66"/>
      <c r="Q417" s="101">
        <v>59</v>
      </c>
      <c r="R417" s="269">
        <v>6.5</v>
      </c>
      <c r="S417" s="264">
        <f t="shared" ref="S417:S418" si="519">PRODUCT(Q417,R417)</f>
        <v>383.5</v>
      </c>
      <c r="T417" s="101"/>
      <c r="U417" s="269"/>
      <c r="V417" s="696"/>
      <c r="W417" s="269"/>
      <c r="X417" s="308"/>
    </row>
    <row r="418" spans="2:24" s="79" customFormat="1" hidden="1" outlineLevel="1" x14ac:dyDescent="0.25">
      <c r="B418" s="231" t="s">
        <v>561</v>
      </c>
      <c r="C418" s="95"/>
      <c r="D418" s="237"/>
      <c r="E418" s="77"/>
      <c r="F418" s="45"/>
      <c r="G418" s="78"/>
      <c r="H418" s="101"/>
      <c r="I418" s="65"/>
      <c r="J418" s="66"/>
      <c r="K418" s="101"/>
      <c r="L418" s="65"/>
      <c r="M418" s="66"/>
      <c r="N418" s="101"/>
      <c r="O418" s="65"/>
      <c r="P418" s="66"/>
      <c r="Q418" s="101">
        <v>172</v>
      </c>
      <c r="R418" s="269">
        <v>11.5</v>
      </c>
      <c r="S418" s="264">
        <f t="shared" si="519"/>
        <v>1978</v>
      </c>
      <c r="T418" s="101"/>
      <c r="U418" s="269"/>
      <c r="V418" s="696"/>
      <c r="W418" s="269"/>
      <c r="X418" s="308"/>
    </row>
    <row r="419" spans="2:24" s="79" customFormat="1" hidden="1" outlineLevel="1" x14ac:dyDescent="0.25">
      <c r="B419" s="231" t="s">
        <v>843</v>
      </c>
      <c r="C419" s="95"/>
      <c r="D419" s="237"/>
      <c r="E419" s="77"/>
      <c r="F419" s="45"/>
      <c r="G419" s="78"/>
      <c r="H419" s="101"/>
      <c r="I419" s="65"/>
      <c r="J419" s="66"/>
      <c r="K419" s="101"/>
      <c r="L419" s="65"/>
      <c r="M419" s="66"/>
      <c r="N419" s="101"/>
      <c r="O419" s="65"/>
      <c r="P419" s="66"/>
      <c r="Q419" s="101">
        <v>273</v>
      </c>
      <c r="R419" s="269">
        <v>28.55</v>
      </c>
      <c r="S419" s="264">
        <f t="shared" ref="S419:S420" si="520">PRODUCT(Q419,R419)</f>
        <v>7794.1500000000005</v>
      </c>
      <c r="T419" s="101"/>
      <c r="U419" s="269"/>
      <c r="V419" s="696"/>
      <c r="W419" s="269"/>
      <c r="X419" s="308"/>
    </row>
    <row r="420" spans="2:24" s="79" customFormat="1" hidden="1" outlineLevel="1" x14ac:dyDescent="0.25">
      <c r="B420" s="231" t="s">
        <v>844</v>
      </c>
      <c r="C420" s="95"/>
      <c r="D420" s="237"/>
      <c r="E420" s="77"/>
      <c r="F420" s="45"/>
      <c r="G420" s="78"/>
      <c r="H420" s="101"/>
      <c r="I420" s="65"/>
      <c r="J420" s="66"/>
      <c r="K420" s="101"/>
      <c r="L420" s="65"/>
      <c r="M420" s="66"/>
      <c r="N420" s="101"/>
      <c r="O420" s="65"/>
      <c r="P420" s="66"/>
      <c r="Q420" s="101">
        <v>114</v>
      </c>
      <c r="R420" s="269">
        <v>28.55</v>
      </c>
      <c r="S420" s="264">
        <f t="shared" si="520"/>
        <v>3254.7000000000003</v>
      </c>
      <c r="T420" s="101"/>
      <c r="U420" s="269"/>
      <c r="V420" s="696"/>
      <c r="W420" s="269"/>
      <c r="X420" s="308"/>
    </row>
    <row r="421" spans="2:24" s="79" customFormat="1" collapsed="1" x14ac:dyDescent="0.25">
      <c r="B421" s="39"/>
      <c r="C421" s="95"/>
      <c r="D421" s="237"/>
      <c r="E421" s="77"/>
      <c r="F421" s="45"/>
      <c r="G421" s="78"/>
      <c r="H421" s="101"/>
      <c r="I421" s="65"/>
      <c r="J421" s="66"/>
      <c r="K421" s="101"/>
      <c r="L421" s="65"/>
      <c r="M421" s="66"/>
      <c r="N421" s="101"/>
      <c r="O421" s="65"/>
      <c r="P421" s="66"/>
      <c r="Q421" s="101"/>
      <c r="R421" s="269"/>
      <c r="S421" s="66"/>
      <c r="T421" s="101"/>
      <c r="U421" s="269"/>
      <c r="V421" s="696"/>
      <c r="W421" s="269"/>
      <c r="X421" s="308"/>
    </row>
    <row r="422" spans="2:24" s="83" customFormat="1" x14ac:dyDescent="0.25">
      <c r="B422" s="74" t="s">
        <v>36</v>
      </c>
      <c r="C422" s="97"/>
      <c r="D422" s="240"/>
      <c r="E422" s="84"/>
      <c r="F422" s="632">
        <f>F424+F426+F434+F442+F452+F454+F459</f>
        <v>10472.430447766441</v>
      </c>
      <c r="G422" s="82"/>
      <c r="H422" s="102"/>
      <c r="I422" s="85"/>
      <c r="J422" s="80">
        <f>SUM(J424,J426,J434,J442,J452,J454,J459)</f>
        <v>4233</v>
      </c>
      <c r="K422" s="102"/>
      <c r="L422" s="85"/>
      <c r="M422" s="80">
        <f>SUM(M424,M426,M434,M442,M452,M454,M459)</f>
        <v>4233</v>
      </c>
      <c r="N422" s="692"/>
      <c r="O422" s="85"/>
      <c r="P422" s="80">
        <f>SUM(P424,P426,P434,P442,P452,P454,P459)</f>
        <v>6709</v>
      </c>
      <c r="Q422" s="102"/>
      <c r="R422" s="273"/>
      <c r="S422" s="80">
        <f>SUM(S424,S426,S434,S442,S452,S454,S459)</f>
        <v>25978.97</v>
      </c>
      <c r="T422" s="102"/>
      <c r="U422" s="314"/>
      <c r="V422" s="128">
        <f>V424+V426+V434+V442+V452+V454+V459</f>
        <v>9599.7279104525715</v>
      </c>
      <c r="W422" s="314"/>
      <c r="X422" s="311">
        <f>X424+X426+X434+X442+X452+X454+X459</f>
        <v>8927.7469567208882</v>
      </c>
    </row>
    <row r="423" spans="2:24" s="79" customFormat="1" ht="3.6" customHeight="1" x14ac:dyDescent="0.25">
      <c r="B423" s="38"/>
      <c r="C423" s="95"/>
      <c r="D423" s="237"/>
      <c r="E423" s="77"/>
      <c r="F423" s="42"/>
      <c r="G423" s="78"/>
      <c r="H423" s="101"/>
      <c r="I423" s="65"/>
      <c r="J423" s="70"/>
      <c r="K423" s="101"/>
      <c r="L423" s="65"/>
      <c r="M423" s="70"/>
      <c r="N423" s="101"/>
      <c r="O423" s="65"/>
      <c r="P423" s="70"/>
      <c r="Q423" s="101"/>
      <c r="R423" s="269"/>
      <c r="S423" s="70"/>
      <c r="T423" s="101"/>
      <c r="U423" s="269"/>
      <c r="V423" s="696"/>
      <c r="W423" s="269"/>
      <c r="X423" s="308"/>
    </row>
    <row r="424" spans="2:24" s="83" customFormat="1" hidden="1" outlineLevel="1" x14ac:dyDescent="0.25">
      <c r="B424" s="76" t="s">
        <v>625</v>
      </c>
      <c r="C424" s="98"/>
      <c r="D424" s="241"/>
      <c r="E424" s="86"/>
      <c r="F424" s="87">
        <f>SUM(F425:F425)</f>
        <v>47.985695999999997</v>
      </c>
      <c r="G424" s="82"/>
      <c r="H424" s="103"/>
      <c r="I424" s="88"/>
      <c r="J424" s="89">
        <f>SUM(J425:J425)</f>
        <v>0</v>
      </c>
      <c r="K424" s="103"/>
      <c r="L424" s="88"/>
      <c r="M424" s="89">
        <f>SUM(M425:M425)</f>
        <v>0</v>
      </c>
      <c r="N424" s="691"/>
      <c r="O424" s="88"/>
      <c r="P424" s="89">
        <f>SUM(P425:P425)</f>
        <v>0</v>
      </c>
      <c r="Q424" s="103"/>
      <c r="R424" s="276"/>
      <c r="S424" s="89">
        <f>SUM(S425:S425)</f>
        <v>0</v>
      </c>
      <c r="T424" s="103"/>
      <c r="U424" s="315"/>
      <c r="V424" s="129">
        <f>SUM(V425:V425)</f>
        <v>43.986888</v>
      </c>
      <c r="W424" s="315"/>
      <c r="X424" s="312">
        <f>SUM(X425:X425)</f>
        <v>40.907805839999995</v>
      </c>
    </row>
    <row r="425" spans="2:24" s="79" customFormat="1" hidden="1" outlineLevel="1" x14ac:dyDescent="0.25">
      <c r="B425" s="231" t="s">
        <v>629</v>
      </c>
      <c r="C425" s="95" t="s">
        <v>449</v>
      </c>
      <c r="D425" s="237">
        <v>1</v>
      </c>
      <c r="E425" s="77">
        <v>47.985695999999997</v>
      </c>
      <c r="F425" s="45">
        <f t="shared" ref="F425" si="521">PRODUCT(D425,E425)</f>
        <v>47.985695999999997</v>
      </c>
      <c r="G425" s="78"/>
      <c r="H425" s="101"/>
      <c r="I425" s="65"/>
      <c r="J425" s="66"/>
      <c r="K425" s="101"/>
      <c r="L425" s="65"/>
      <c r="M425" s="66"/>
      <c r="N425" s="101"/>
      <c r="O425" s="65"/>
      <c r="P425" s="66"/>
      <c r="Q425" s="101"/>
      <c r="R425" s="269"/>
      <c r="S425" s="66"/>
      <c r="T425" s="101">
        <v>1</v>
      </c>
      <c r="U425" s="269">
        <v>43.986888</v>
      </c>
      <c r="V425" s="696">
        <f>PRODUCT(T425,U425)</f>
        <v>43.986888</v>
      </c>
      <c r="W425" s="269">
        <f>PRODUCT(U425,(1-$W$9))</f>
        <v>40.907805839999995</v>
      </c>
      <c r="X425" s="308">
        <f t="shared" ref="X425" si="522">PRODUCT(T425,W425)</f>
        <v>40.907805839999995</v>
      </c>
    </row>
    <row r="426" spans="2:24" s="93" customFormat="1" hidden="1" outlineLevel="1" x14ac:dyDescent="0.25">
      <c r="B426" s="76" t="s">
        <v>624</v>
      </c>
      <c r="C426" s="90"/>
      <c r="D426" s="242"/>
      <c r="E426" s="91"/>
      <c r="F426" s="87">
        <f>SUM(F427:F433)</f>
        <v>5252.9653440000011</v>
      </c>
      <c r="G426" s="92"/>
      <c r="H426" s="103"/>
      <c r="I426" s="88"/>
      <c r="J426" s="89">
        <f>SUM(J427:J433)</f>
        <v>3496</v>
      </c>
      <c r="K426" s="103"/>
      <c r="L426" s="88"/>
      <c r="M426" s="89">
        <f>SUM(M427:M433)</f>
        <v>3496</v>
      </c>
      <c r="N426" s="691"/>
      <c r="O426" s="88"/>
      <c r="P426" s="89">
        <f>SUM(P427:P433)</f>
        <v>4180</v>
      </c>
      <c r="Q426" s="103"/>
      <c r="R426" s="276"/>
      <c r="S426" s="89">
        <f>SUM(S427:S433)</f>
        <v>2350.8000000000002</v>
      </c>
      <c r="T426" s="103"/>
      <c r="U426" s="315"/>
      <c r="V426" s="129">
        <f>SUM(V427:V433)</f>
        <v>4815.2182320000011</v>
      </c>
      <c r="W426" s="315"/>
      <c r="X426" s="312">
        <f>SUM(X427:X433)</f>
        <v>4478.1529557599988</v>
      </c>
    </row>
    <row r="427" spans="2:24" s="79" customFormat="1" hidden="1" outlineLevel="1" x14ac:dyDescent="0.25">
      <c r="B427" s="231" t="s">
        <v>572</v>
      </c>
      <c r="C427" s="95" t="s">
        <v>449</v>
      </c>
      <c r="D427" s="237">
        <v>45</v>
      </c>
      <c r="E427" s="40">
        <v>47.714832000000001</v>
      </c>
      <c r="F427" s="45">
        <f t="shared" ref="F427:F428" si="523">PRODUCT(D427,E427)</f>
        <v>2147.1674400000002</v>
      </c>
      <c r="G427" s="78"/>
      <c r="H427" s="101">
        <v>45</v>
      </c>
      <c r="I427" s="65">
        <v>38</v>
      </c>
      <c r="J427" s="66">
        <f t="shared" ref="J427:J431" si="524">+H427*I427</f>
        <v>1710</v>
      </c>
      <c r="K427" s="101">
        <v>45</v>
      </c>
      <c r="L427" s="65">
        <v>38</v>
      </c>
      <c r="M427" s="66">
        <f t="shared" ref="M427:M431" si="525">+K427*L427</f>
        <v>1710</v>
      </c>
      <c r="N427" s="101">
        <v>45</v>
      </c>
      <c r="O427" s="65">
        <v>38</v>
      </c>
      <c r="P427" s="66">
        <f t="shared" ref="P427:P432" si="526">+N427*O427</f>
        <v>1710</v>
      </c>
      <c r="Q427" s="101">
        <v>30</v>
      </c>
      <c r="R427" s="269">
        <v>31.5</v>
      </c>
      <c r="S427" s="264">
        <f t="shared" ref="S427:S430" si="527">PRODUCT(Q427,R427)</f>
        <v>945</v>
      </c>
      <c r="T427" s="101">
        <v>45</v>
      </c>
      <c r="U427" s="269">
        <v>43.738596000000001</v>
      </c>
      <c r="V427" s="696">
        <f t="shared" ref="V427:V432" si="528">PRODUCT(T427,U427)</f>
        <v>1968.2368200000001</v>
      </c>
      <c r="W427" s="269">
        <f t="shared" ref="W427:W432" si="529">PRODUCT(U427,(1-$W$9))</f>
        <v>40.676894279999999</v>
      </c>
      <c r="X427" s="308">
        <f t="shared" ref="X427:X432" si="530">PRODUCT(T427,W427)</f>
        <v>1830.4602425999999</v>
      </c>
    </row>
    <row r="428" spans="2:24" s="79" customFormat="1" hidden="1" outlineLevel="1" x14ac:dyDescent="0.25">
      <c r="B428" s="231" t="s">
        <v>575</v>
      </c>
      <c r="C428" s="95" t="s">
        <v>449</v>
      </c>
      <c r="D428" s="237">
        <v>8</v>
      </c>
      <c r="E428" s="40">
        <v>47.985695999999997</v>
      </c>
      <c r="F428" s="45">
        <f t="shared" si="523"/>
        <v>383.88556799999998</v>
      </c>
      <c r="G428" s="78"/>
      <c r="H428" s="101">
        <v>8</v>
      </c>
      <c r="I428" s="65">
        <v>38</v>
      </c>
      <c r="J428" s="66">
        <f t="shared" si="524"/>
        <v>304</v>
      </c>
      <c r="K428" s="101">
        <v>8</v>
      </c>
      <c r="L428" s="65">
        <v>38</v>
      </c>
      <c r="M428" s="66">
        <f t="shared" si="525"/>
        <v>304</v>
      </c>
      <c r="N428" s="101">
        <v>8</v>
      </c>
      <c r="O428" s="65">
        <v>38</v>
      </c>
      <c r="P428" s="66">
        <f t="shared" si="526"/>
        <v>304</v>
      </c>
      <c r="Q428" s="101">
        <v>4</v>
      </c>
      <c r="R428" s="269">
        <v>33.299999999999997</v>
      </c>
      <c r="S428" s="264">
        <f t="shared" si="527"/>
        <v>133.19999999999999</v>
      </c>
      <c r="T428" s="101">
        <v>8</v>
      </c>
      <c r="U428" s="269">
        <v>43.986888</v>
      </c>
      <c r="V428" s="696">
        <f t="shared" si="528"/>
        <v>351.895104</v>
      </c>
      <c r="W428" s="269">
        <f t="shared" si="529"/>
        <v>40.907805839999995</v>
      </c>
      <c r="X428" s="308">
        <f t="shared" si="530"/>
        <v>327.26244671999996</v>
      </c>
    </row>
    <row r="429" spans="2:24" s="79" customFormat="1" ht="36" hidden="1" outlineLevel="1" x14ac:dyDescent="0.25">
      <c r="B429" s="231" t="s">
        <v>577</v>
      </c>
      <c r="C429" s="95" t="s">
        <v>449</v>
      </c>
      <c r="D429" s="237">
        <v>8</v>
      </c>
      <c r="E429" s="40">
        <v>47.985695999999997</v>
      </c>
      <c r="F429" s="45">
        <f t="shared" ref="F429:F430" si="531">PRODUCT(D429,E429)</f>
        <v>383.88556799999998</v>
      </c>
      <c r="G429" s="78"/>
      <c r="H429" s="101">
        <v>8</v>
      </c>
      <c r="I429" s="65">
        <v>38</v>
      </c>
      <c r="J429" s="66">
        <f t="shared" si="524"/>
        <v>304</v>
      </c>
      <c r="K429" s="101">
        <v>8</v>
      </c>
      <c r="L429" s="65">
        <v>38</v>
      </c>
      <c r="M429" s="66">
        <f t="shared" si="525"/>
        <v>304</v>
      </c>
      <c r="N429" s="101">
        <v>8</v>
      </c>
      <c r="O429" s="65">
        <v>38</v>
      </c>
      <c r="P429" s="66">
        <f t="shared" si="526"/>
        <v>304</v>
      </c>
      <c r="Q429" s="101">
        <v>6</v>
      </c>
      <c r="R429" s="269">
        <v>33.299999999999997</v>
      </c>
      <c r="S429" s="264">
        <f t="shared" si="527"/>
        <v>199.79999999999998</v>
      </c>
      <c r="T429" s="101">
        <v>8</v>
      </c>
      <c r="U429" s="269">
        <v>43.986888</v>
      </c>
      <c r="V429" s="696">
        <f t="shared" si="528"/>
        <v>351.895104</v>
      </c>
      <c r="W429" s="269">
        <f t="shared" si="529"/>
        <v>40.907805839999995</v>
      </c>
      <c r="X429" s="308">
        <f t="shared" si="530"/>
        <v>327.26244671999996</v>
      </c>
    </row>
    <row r="430" spans="2:24" s="79" customFormat="1" hidden="1" outlineLevel="1" x14ac:dyDescent="0.25">
      <c r="B430" s="231" t="s">
        <v>630</v>
      </c>
      <c r="C430" s="95" t="s">
        <v>449</v>
      </c>
      <c r="D430" s="237">
        <v>21</v>
      </c>
      <c r="E430" s="40">
        <v>47.714832000000001</v>
      </c>
      <c r="F430" s="45">
        <f t="shared" si="531"/>
        <v>1002.011472</v>
      </c>
      <c r="G430" s="78"/>
      <c r="H430" s="101">
        <v>21</v>
      </c>
      <c r="I430" s="65">
        <v>38</v>
      </c>
      <c r="J430" s="66">
        <f t="shared" si="524"/>
        <v>798</v>
      </c>
      <c r="K430" s="101">
        <v>21</v>
      </c>
      <c r="L430" s="65">
        <v>38</v>
      </c>
      <c r="M430" s="66">
        <f t="shared" si="525"/>
        <v>798</v>
      </c>
      <c r="N430" s="101">
        <v>21</v>
      </c>
      <c r="O430" s="65">
        <v>38</v>
      </c>
      <c r="P430" s="66">
        <f t="shared" si="526"/>
        <v>798</v>
      </c>
      <c r="Q430" s="101">
        <v>16</v>
      </c>
      <c r="R430" s="269">
        <v>33.299999999999997</v>
      </c>
      <c r="S430" s="264">
        <f t="shared" si="527"/>
        <v>532.79999999999995</v>
      </c>
      <c r="T430" s="101">
        <v>21</v>
      </c>
      <c r="U430" s="269">
        <v>43.738596000000001</v>
      </c>
      <c r="V430" s="696">
        <f t="shared" si="528"/>
        <v>918.51051600000005</v>
      </c>
      <c r="W430" s="269">
        <f t="shared" si="529"/>
        <v>40.676894279999999</v>
      </c>
      <c r="X430" s="308">
        <f t="shared" si="530"/>
        <v>854.21477987999992</v>
      </c>
    </row>
    <row r="431" spans="2:24" s="79" customFormat="1" hidden="1" outlineLevel="1" x14ac:dyDescent="0.25">
      <c r="B431" s="231" t="s">
        <v>631</v>
      </c>
      <c r="C431" s="95" t="s">
        <v>449</v>
      </c>
      <c r="D431" s="237">
        <v>2</v>
      </c>
      <c r="E431" s="40">
        <v>47.714832000000001</v>
      </c>
      <c r="F431" s="45">
        <f t="shared" ref="F431" si="532">PRODUCT(D431,E431)</f>
        <v>95.429664000000002</v>
      </c>
      <c r="G431" s="78"/>
      <c r="H431" s="101">
        <v>2</v>
      </c>
      <c r="I431" s="65">
        <v>38</v>
      </c>
      <c r="J431" s="66">
        <f t="shared" si="524"/>
        <v>76</v>
      </c>
      <c r="K431" s="101">
        <v>2</v>
      </c>
      <c r="L431" s="65">
        <v>38</v>
      </c>
      <c r="M431" s="66">
        <f t="shared" si="525"/>
        <v>76</v>
      </c>
      <c r="N431" s="101">
        <v>2</v>
      </c>
      <c r="O431" s="65">
        <v>38</v>
      </c>
      <c r="P431" s="66">
        <f t="shared" si="526"/>
        <v>76</v>
      </c>
      <c r="Q431" s="101"/>
      <c r="R431" s="269"/>
      <c r="S431" s="66"/>
      <c r="T431" s="101">
        <v>2</v>
      </c>
      <c r="U431" s="269">
        <v>43.738596000000001</v>
      </c>
      <c r="V431" s="696">
        <f t="shared" si="528"/>
        <v>87.477192000000002</v>
      </c>
      <c r="W431" s="269">
        <f t="shared" si="529"/>
        <v>40.676894279999999</v>
      </c>
      <c r="X431" s="308">
        <f t="shared" si="530"/>
        <v>81.353788559999998</v>
      </c>
    </row>
    <row r="432" spans="2:24" s="79" customFormat="1" hidden="1" outlineLevel="1" x14ac:dyDescent="0.25">
      <c r="B432" s="231" t="s">
        <v>632</v>
      </c>
      <c r="C432" s="95" t="s">
        <v>449</v>
      </c>
      <c r="D432" s="237">
        <v>26</v>
      </c>
      <c r="E432" s="40">
        <v>47.714832000000001</v>
      </c>
      <c r="F432" s="45">
        <f t="shared" ref="F432" si="533">PRODUCT(D432,E432)</f>
        <v>1240.585632</v>
      </c>
      <c r="G432" s="78"/>
      <c r="H432" s="101">
        <v>8</v>
      </c>
      <c r="I432" s="65">
        <v>38</v>
      </c>
      <c r="J432" s="66">
        <f t="shared" ref="J432" si="534">+H432*I432</f>
        <v>304</v>
      </c>
      <c r="K432" s="101">
        <v>8</v>
      </c>
      <c r="L432" s="65">
        <v>38</v>
      </c>
      <c r="M432" s="66">
        <f t="shared" ref="M432" si="535">+K432*L432</f>
        <v>304</v>
      </c>
      <c r="N432" s="101">
        <v>26</v>
      </c>
      <c r="O432" s="65">
        <v>38</v>
      </c>
      <c r="P432" s="66">
        <f t="shared" si="526"/>
        <v>988</v>
      </c>
      <c r="Q432" s="101"/>
      <c r="R432" s="269"/>
      <c r="S432" s="66"/>
      <c r="T432" s="101">
        <v>26</v>
      </c>
      <c r="U432" s="269">
        <v>43.738596000000001</v>
      </c>
      <c r="V432" s="696">
        <f t="shared" si="528"/>
        <v>1137.2034960000001</v>
      </c>
      <c r="W432" s="269">
        <f t="shared" si="529"/>
        <v>40.676894279999999</v>
      </c>
      <c r="X432" s="308">
        <f t="shared" si="530"/>
        <v>1057.5992512799999</v>
      </c>
    </row>
    <row r="433" spans="1:24" s="79" customFormat="1" hidden="1" outlineLevel="1" x14ac:dyDescent="0.25">
      <c r="B433" s="231" t="s">
        <v>851</v>
      </c>
      <c r="C433" s="95"/>
      <c r="D433" s="237"/>
      <c r="E433" s="40"/>
      <c r="F433" s="45"/>
      <c r="G433" s="78"/>
      <c r="H433" s="101"/>
      <c r="I433" s="65"/>
      <c r="J433" s="66"/>
      <c r="K433" s="101"/>
      <c r="L433" s="65"/>
      <c r="M433" s="66"/>
      <c r="N433" s="101"/>
      <c r="O433" s="65"/>
      <c r="P433" s="66"/>
      <c r="Q433" s="101">
        <v>3</v>
      </c>
      <c r="R433" s="269">
        <v>180</v>
      </c>
      <c r="S433" s="264">
        <f t="shared" ref="S433" si="536">PRODUCT(Q433,R433)</f>
        <v>540</v>
      </c>
      <c r="T433" s="101"/>
      <c r="U433" s="269"/>
      <c r="V433" s="696"/>
      <c r="W433" s="269"/>
      <c r="X433" s="308"/>
    </row>
    <row r="434" spans="1:24" s="83" customFormat="1" hidden="1" outlineLevel="1" x14ac:dyDescent="0.25">
      <c r="A434" s="606"/>
      <c r="B434" s="76" t="s">
        <v>39</v>
      </c>
      <c r="C434" s="90"/>
      <c r="D434" s="241"/>
      <c r="E434" s="86"/>
      <c r="F434" s="87">
        <f>SUM(F437:F441)</f>
        <v>882.06720807744</v>
      </c>
      <c r="G434" s="82"/>
      <c r="H434" s="103"/>
      <c r="I434" s="88"/>
      <c r="J434" s="89">
        <f>SUM(J437:J441)</f>
        <v>125</v>
      </c>
      <c r="K434" s="103"/>
      <c r="L434" s="88"/>
      <c r="M434" s="89">
        <f>SUM(M437:M441)</f>
        <v>125</v>
      </c>
      <c r="N434" s="691"/>
      <c r="O434" s="88"/>
      <c r="P434" s="89">
        <f>SUM(P437:P441)</f>
        <v>125</v>
      </c>
      <c r="Q434" s="103"/>
      <c r="R434" s="276"/>
      <c r="S434" s="89">
        <f>SUM(S435:S441)</f>
        <v>1287.8</v>
      </c>
      <c r="T434" s="103"/>
      <c r="U434" s="315"/>
      <c r="V434" s="129">
        <f>SUM(V437:V441)</f>
        <v>808.56160740432006</v>
      </c>
      <c r="W434" s="315"/>
      <c r="X434" s="312">
        <f>SUM(X437:X441)</f>
        <v>751.96229488601762</v>
      </c>
    </row>
    <row r="435" spans="1:24" s="79" customFormat="1" hidden="1" outlineLevel="1" x14ac:dyDescent="0.25">
      <c r="B435" s="231" t="s">
        <v>854</v>
      </c>
      <c r="C435" s="95"/>
      <c r="D435" s="237"/>
      <c r="E435" s="77"/>
      <c r="F435" s="45"/>
      <c r="G435" s="78"/>
      <c r="H435" s="101"/>
      <c r="I435" s="65"/>
      <c r="J435" s="66"/>
      <c r="K435" s="101"/>
      <c r="L435" s="65"/>
      <c r="M435" s="66"/>
      <c r="N435" s="101"/>
      <c r="O435" s="65"/>
      <c r="P435" s="66"/>
      <c r="Q435" s="101">
        <v>3</v>
      </c>
      <c r="R435" s="269">
        <v>15</v>
      </c>
      <c r="S435" s="264">
        <f t="shared" ref="S435:S436" si="537">PRODUCT(Q435,R435)</f>
        <v>45</v>
      </c>
      <c r="T435" s="101"/>
      <c r="U435" s="269"/>
      <c r="V435" s="696"/>
      <c r="W435" s="269"/>
      <c r="X435" s="308"/>
    </row>
    <row r="436" spans="1:24" s="79" customFormat="1" hidden="1" outlineLevel="1" x14ac:dyDescent="0.25">
      <c r="B436" s="231" t="s">
        <v>855</v>
      </c>
      <c r="C436" s="95"/>
      <c r="D436" s="237"/>
      <c r="E436" s="77"/>
      <c r="F436" s="45"/>
      <c r="G436" s="78"/>
      <c r="H436" s="101"/>
      <c r="I436" s="65"/>
      <c r="J436" s="66"/>
      <c r="K436" s="101"/>
      <c r="L436" s="65"/>
      <c r="M436" s="66"/>
      <c r="N436" s="101"/>
      <c r="O436" s="65"/>
      <c r="P436" s="66"/>
      <c r="Q436" s="101">
        <v>3</v>
      </c>
      <c r="R436" s="269">
        <v>33</v>
      </c>
      <c r="S436" s="264">
        <f t="shared" si="537"/>
        <v>99</v>
      </c>
      <c r="T436" s="101"/>
      <c r="U436" s="269"/>
      <c r="V436" s="696"/>
      <c r="W436" s="269"/>
      <c r="X436" s="308"/>
    </row>
    <row r="437" spans="1:24" s="79" customFormat="1" hidden="1" outlineLevel="1" x14ac:dyDescent="0.25">
      <c r="B437" s="231" t="s">
        <v>583</v>
      </c>
      <c r="C437" s="95" t="s">
        <v>246</v>
      </c>
      <c r="D437" s="237">
        <v>4</v>
      </c>
      <c r="E437" s="77">
        <v>30.416110623359998</v>
      </c>
      <c r="F437" s="45">
        <f t="shared" ref="F437" si="538">PRODUCT(D437,E437)</f>
        <v>121.66444249343999</v>
      </c>
      <c r="G437" s="78"/>
      <c r="H437" s="101">
        <v>4</v>
      </c>
      <c r="I437" s="65">
        <v>25</v>
      </c>
      <c r="J437" s="66">
        <f t="shared" ref="J437:J438" si="539">+H437*I437</f>
        <v>100</v>
      </c>
      <c r="K437" s="101">
        <v>4</v>
      </c>
      <c r="L437" s="65">
        <v>25</v>
      </c>
      <c r="M437" s="66">
        <f t="shared" ref="M437:M438" si="540">+K437*L437</f>
        <v>100</v>
      </c>
      <c r="N437" s="101">
        <v>4</v>
      </c>
      <c r="O437" s="65">
        <v>25</v>
      </c>
      <c r="P437" s="66">
        <f t="shared" ref="P437:P438" si="541">+N437*O437</f>
        <v>100</v>
      </c>
      <c r="Q437" s="101"/>
      <c r="R437" s="269"/>
      <c r="S437" s="66"/>
      <c r="T437" s="101">
        <v>4</v>
      </c>
      <c r="U437" s="269">
        <v>27.881434738080003</v>
      </c>
      <c r="V437" s="696">
        <f t="shared" ref="V437:V440" si="542">PRODUCT(T437,U437)</f>
        <v>111.52573895232001</v>
      </c>
      <c r="W437" s="269">
        <f t="shared" ref="W437:W440" si="543">PRODUCT(U437,(1-$W$9))</f>
        <v>25.929734306414399</v>
      </c>
      <c r="X437" s="308">
        <f t="shared" ref="X437:X440" si="544">PRODUCT(T437,W437)</f>
        <v>103.7189372256576</v>
      </c>
    </row>
    <row r="438" spans="1:24" s="79" customFormat="1" hidden="1" outlineLevel="1" x14ac:dyDescent="0.25">
      <c r="B438" s="231" t="s">
        <v>585</v>
      </c>
      <c r="C438" s="95" t="s">
        <v>246</v>
      </c>
      <c r="D438" s="237">
        <v>1</v>
      </c>
      <c r="E438" s="77">
        <v>30.416110623359998</v>
      </c>
      <c r="F438" s="45">
        <f t="shared" ref="F438:F439" si="545">PRODUCT(D438,E438)</f>
        <v>30.416110623359998</v>
      </c>
      <c r="G438" s="78"/>
      <c r="H438" s="101">
        <v>1</v>
      </c>
      <c r="I438" s="65">
        <v>25</v>
      </c>
      <c r="J438" s="66">
        <f t="shared" si="539"/>
        <v>25</v>
      </c>
      <c r="K438" s="101">
        <v>1</v>
      </c>
      <c r="L438" s="65">
        <v>25</v>
      </c>
      <c r="M438" s="66">
        <f t="shared" si="540"/>
        <v>25</v>
      </c>
      <c r="N438" s="101">
        <v>1</v>
      </c>
      <c r="O438" s="65">
        <v>25</v>
      </c>
      <c r="P438" s="66">
        <f t="shared" si="541"/>
        <v>25</v>
      </c>
      <c r="Q438" s="101">
        <v>2</v>
      </c>
      <c r="R438" s="269">
        <v>41.4</v>
      </c>
      <c r="S438" s="264">
        <f t="shared" ref="S438:S439" si="546">PRODUCT(Q438,R438)</f>
        <v>82.8</v>
      </c>
      <c r="T438" s="101">
        <v>1</v>
      </c>
      <c r="U438" s="269">
        <v>27.881434738080003</v>
      </c>
      <c r="V438" s="696">
        <f t="shared" si="542"/>
        <v>27.881434738080003</v>
      </c>
      <c r="W438" s="269">
        <f t="shared" si="543"/>
        <v>25.929734306414399</v>
      </c>
      <c r="X438" s="308">
        <f t="shared" si="544"/>
        <v>25.929734306414399</v>
      </c>
    </row>
    <row r="439" spans="1:24" s="79" customFormat="1" hidden="1" outlineLevel="1" x14ac:dyDescent="0.25">
      <c r="B439" s="231" t="s">
        <v>633</v>
      </c>
      <c r="C439" s="95" t="s">
        <v>246</v>
      </c>
      <c r="D439" s="237">
        <v>4</v>
      </c>
      <c r="E439" s="77">
        <v>91.248331870079994</v>
      </c>
      <c r="F439" s="45">
        <f t="shared" si="545"/>
        <v>364.99332748031998</v>
      </c>
      <c r="G439" s="78"/>
      <c r="H439" s="101"/>
      <c r="I439" s="65"/>
      <c r="J439" s="66"/>
      <c r="K439" s="101"/>
      <c r="L439" s="65"/>
      <c r="M439" s="66"/>
      <c r="N439" s="101"/>
      <c r="O439" s="65"/>
      <c r="P439" s="66"/>
      <c r="Q439" s="101">
        <v>4</v>
      </c>
      <c r="R439" s="269">
        <v>66.25</v>
      </c>
      <c r="S439" s="264">
        <f t="shared" si="546"/>
        <v>265</v>
      </c>
      <c r="T439" s="101">
        <v>4</v>
      </c>
      <c r="U439" s="269">
        <v>83.644304214239995</v>
      </c>
      <c r="V439" s="696">
        <f t="shared" si="542"/>
        <v>334.57721685695998</v>
      </c>
      <c r="W439" s="269">
        <f t="shared" si="543"/>
        <v>77.789202919243195</v>
      </c>
      <c r="X439" s="308">
        <f t="shared" si="544"/>
        <v>311.15681167697278</v>
      </c>
    </row>
    <row r="440" spans="1:24" s="79" customFormat="1" hidden="1" outlineLevel="1" x14ac:dyDescent="0.25">
      <c r="B440" s="231" t="s">
        <v>634</v>
      </c>
      <c r="C440" s="95" t="s">
        <v>246</v>
      </c>
      <c r="D440" s="237">
        <v>2</v>
      </c>
      <c r="E440" s="77">
        <v>182.49666374015999</v>
      </c>
      <c r="F440" s="45">
        <f t="shared" ref="F440" si="547">PRODUCT(D440,E440)</f>
        <v>364.99332748031998</v>
      </c>
      <c r="G440" s="78"/>
      <c r="H440" s="101"/>
      <c r="I440" s="65"/>
      <c r="J440" s="66"/>
      <c r="K440" s="101"/>
      <c r="L440" s="65"/>
      <c r="M440" s="66"/>
      <c r="N440" s="101"/>
      <c r="O440" s="65"/>
      <c r="P440" s="66"/>
      <c r="Q440" s="101"/>
      <c r="R440" s="269"/>
      <c r="S440" s="66"/>
      <c r="T440" s="101">
        <v>2</v>
      </c>
      <c r="U440" s="269">
        <v>167.28860842847999</v>
      </c>
      <c r="V440" s="696">
        <f t="shared" si="542"/>
        <v>334.57721685695998</v>
      </c>
      <c r="W440" s="269">
        <f t="shared" si="543"/>
        <v>155.57840583848639</v>
      </c>
      <c r="X440" s="308">
        <f t="shared" si="544"/>
        <v>311.15681167697278</v>
      </c>
    </row>
    <row r="441" spans="1:24" s="79" customFormat="1" hidden="1" outlineLevel="1" x14ac:dyDescent="0.25">
      <c r="B441" s="231" t="s">
        <v>846</v>
      </c>
      <c r="C441" s="95"/>
      <c r="D441" s="237"/>
      <c r="E441" s="77"/>
      <c r="F441" s="45"/>
      <c r="G441" s="78"/>
      <c r="H441" s="101"/>
      <c r="I441" s="65"/>
      <c r="J441" s="66"/>
      <c r="K441" s="101"/>
      <c r="L441" s="65"/>
      <c r="M441" s="66"/>
      <c r="N441" s="101"/>
      <c r="O441" s="65"/>
      <c r="P441" s="66"/>
      <c r="Q441" s="101">
        <v>2</v>
      </c>
      <c r="R441" s="269">
        <v>398</v>
      </c>
      <c r="S441" s="264">
        <f t="shared" ref="S441:S451" si="548">PRODUCT(Q441,R441)</f>
        <v>796</v>
      </c>
      <c r="T441" s="101"/>
      <c r="U441" s="269"/>
      <c r="V441" s="696"/>
      <c r="W441" s="269"/>
      <c r="X441" s="308"/>
    </row>
    <row r="442" spans="1:24" s="83" customFormat="1" hidden="1" outlineLevel="1" x14ac:dyDescent="0.25">
      <c r="B442" s="76" t="s">
        <v>847</v>
      </c>
      <c r="C442" s="98"/>
      <c r="D442" s="241"/>
      <c r="E442" s="86"/>
      <c r="F442" s="87">
        <f>SUM(F451)</f>
        <v>2341.2432779999999</v>
      </c>
      <c r="G442" s="82"/>
      <c r="H442" s="103"/>
      <c r="I442" s="88"/>
      <c r="J442" s="89">
        <f>SUM(J451:J451)</f>
        <v>612</v>
      </c>
      <c r="K442" s="103"/>
      <c r="L442" s="88"/>
      <c r="M442" s="89">
        <f>SUM(M451:M451)</f>
        <v>612</v>
      </c>
      <c r="N442" s="691"/>
      <c r="O442" s="88"/>
      <c r="P442" s="89">
        <f>SUM(P451:P451)</f>
        <v>2404</v>
      </c>
      <c r="Q442" s="103"/>
      <c r="R442" s="276"/>
      <c r="S442" s="89">
        <f>SUM(S443:S451)</f>
        <v>21723.730000000003</v>
      </c>
      <c r="T442" s="103"/>
      <c r="U442" s="315"/>
      <c r="V442" s="129">
        <f>SUM(V451)</f>
        <v>2146.1396715000001</v>
      </c>
      <c r="W442" s="315"/>
      <c r="X442" s="312">
        <f>SUM(X451)</f>
        <v>1995.9098944950003</v>
      </c>
    </row>
    <row r="443" spans="1:24" s="79" customFormat="1" hidden="1" outlineLevel="1" x14ac:dyDescent="0.25">
      <c r="B443" s="231" t="s">
        <v>852</v>
      </c>
      <c r="C443" s="95"/>
      <c r="D443" s="237"/>
      <c r="E443" s="77"/>
      <c r="F443" s="45"/>
      <c r="G443" s="78"/>
      <c r="H443" s="101"/>
      <c r="I443" s="65"/>
      <c r="J443" s="66"/>
      <c r="K443" s="101"/>
      <c r="L443" s="65"/>
      <c r="M443" s="66"/>
      <c r="N443" s="101"/>
      <c r="O443" s="65"/>
      <c r="P443" s="66"/>
      <c r="Q443" s="101">
        <v>300</v>
      </c>
      <c r="R443" s="269">
        <v>2.8</v>
      </c>
      <c r="S443" s="264">
        <f t="shared" si="548"/>
        <v>840</v>
      </c>
      <c r="T443" s="101"/>
      <c r="U443" s="269"/>
      <c r="V443" s="696"/>
      <c r="W443" s="269"/>
      <c r="X443" s="308"/>
    </row>
    <row r="444" spans="1:24" s="79" customFormat="1" hidden="1" outlineLevel="1" x14ac:dyDescent="0.25">
      <c r="B444" s="231" t="s">
        <v>497</v>
      </c>
      <c r="C444" s="95"/>
      <c r="D444" s="237"/>
      <c r="E444" s="77"/>
      <c r="F444" s="45"/>
      <c r="G444" s="78"/>
      <c r="H444" s="101"/>
      <c r="I444" s="65"/>
      <c r="J444" s="66"/>
      <c r="K444" s="101"/>
      <c r="L444" s="65"/>
      <c r="M444" s="66"/>
      <c r="N444" s="101"/>
      <c r="O444" s="65"/>
      <c r="P444" s="66"/>
      <c r="Q444" s="101">
        <v>1620</v>
      </c>
      <c r="R444" s="269">
        <v>2.8</v>
      </c>
      <c r="S444" s="264">
        <f t="shared" si="548"/>
        <v>4536</v>
      </c>
      <c r="T444" s="101"/>
      <c r="U444" s="269"/>
      <c r="V444" s="696"/>
      <c r="W444" s="269"/>
      <c r="X444" s="308"/>
    </row>
    <row r="445" spans="1:24" s="79" customFormat="1" hidden="1" outlineLevel="1" x14ac:dyDescent="0.25">
      <c r="B445" s="231" t="s">
        <v>853</v>
      </c>
      <c r="C445" s="95"/>
      <c r="D445" s="237"/>
      <c r="E445" s="77"/>
      <c r="F445" s="45"/>
      <c r="G445" s="78"/>
      <c r="H445" s="101"/>
      <c r="I445" s="65"/>
      <c r="J445" s="66"/>
      <c r="K445" s="101"/>
      <c r="L445" s="65"/>
      <c r="M445" s="66"/>
      <c r="N445" s="101"/>
      <c r="O445" s="65"/>
      <c r="P445" s="66"/>
      <c r="Q445" s="101">
        <v>25</v>
      </c>
      <c r="R445" s="269">
        <v>3.05</v>
      </c>
      <c r="S445" s="264">
        <f t="shared" si="548"/>
        <v>76.25</v>
      </c>
      <c r="T445" s="101"/>
      <c r="U445" s="269"/>
      <c r="V445" s="696"/>
      <c r="W445" s="269"/>
      <c r="X445" s="308"/>
    </row>
    <row r="446" spans="1:24" s="79" customFormat="1" hidden="1" outlineLevel="1" x14ac:dyDescent="0.25">
      <c r="B446" s="231" t="s">
        <v>499</v>
      </c>
      <c r="C446" s="95"/>
      <c r="D446" s="237"/>
      <c r="E446" s="77"/>
      <c r="F446" s="45"/>
      <c r="G446" s="78"/>
      <c r="H446" s="101"/>
      <c r="I446" s="65"/>
      <c r="J446" s="66"/>
      <c r="K446" s="101"/>
      <c r="L446" s="65"/>
      <c r="M446" s="66"/>
      <c r="N446" s="101"/>
      <c r="O446" s="65"/>
      <c r="P446" s="66"/>
      <c r="Q446" s="101">
        <v>117</v>
      </c>
      <c r="R446" s="269">
        <v>3.05</v>
      </c>
      <c r="S446" s="264">
        <f t="shared" si="548"/>
        <v>356.84999999999997</v>
      </c>
      <c r="T446" s="101"/>
      <c r="U446" s="269"/>
      <c r="V446" s="696"/>
      <c r="W446" s="269"/>
      <c r="X446" s="308"/>
    </row>
    <row r="447" spans="1:24" s="79" customFormat="1" hidden="1" outlineLevel="1" x14ac:dyDescent="0.25">
      <c r="B447" s="231" t="s">
        <v>500</v>
      </c>
      <c r="C447" s="95"/>
      <c r="D447" s="237"/>
      <c r="E447" s="77"/>
      <c r="F447" s="45"/>
      <c r="G447" s="78"/>
      <c r="H447" s="101"/>
      <c r="I447" s="65"/>
      <c r="J447" s="66"/>
      <c r="K447" s="101"/>
      <c r="L447" s="65"/>
      <c r="M447" s="66"/>
      <c r="N447" s="101"/>
      <c r="O447" s="65"/>
      <c r="P447" s="66"/>
      <c r="Q447" s="101">
        <v>13</v>
      </c>
      <c r="R447" s="269">
        <v>5.52</v>
      </c>
      <c r="S447" s="264">
        <f t="shared" si="548"/>
        <v>71.759999999999991</v>
      </c>
      <c r="T447" s="101"/>
      <c r="U447" s="269"/>
      <c r="V447" s="696"/>
      <c r="W447" s="269"/>
      <c r="X447" s="308"/>
    </row>
    <row r="448" spans="1:24" s="79" customFormat="1" hidden="1" outlineLevel="1" x14ac:dyDescent="0.25">
      <c r="B448" s="231" t="s">
        <v>848</v>
      </c>
      <c r="C448" s="95"/>
      <c r="D448" s="237"/>
      <c r="E448" s="77"/>
      <c r="F448" s="45"/>
      <c r="G448" s="78"/>
      <c r="H448" s="101"/>
      <c r="I448" s="65"/>
      <c r="J448" s="66"/>
      <c r="K448" s="101"/>
      <c r="L448" s="65"/>
      <c r="M448" s="66"/>
      <c r="N448" s="101"/>
      <c r="O448" s="65"/>
      <c r="P448" s="66"/>
      <c r="Q448" s="101">
        <v>59</v>
      </c>
      <c r="R448" s="269">
        <v>4.97</v>
      </c>
      <c r="S448" s="264">
        <f t="shared" si="548"/>
        <v>293.22999999999996</v>
      </c>
      <c r="T448" s="101"/>
      <c r="U448" s="269"/>
      <c r="V448" s="696"/>
      <c r="W448" s="269"/>
      <c r="X448" s="308"/>
    </row>
    <row r="449" spans="2:24" s="79" customFormat="1" hidden="1" outlineLevel="1" x14ac:dyDescent="0.25">
      <c r="B449" s="231" t="s">
        <v>849</v>
      </c>
      <c r="C449" s="95"/>
      <c r="D449" s="237"/>
      <c r="E449" s="77"/>
      <c r="F449" s="45"/>
      <c r="G449" s="78"/>
      <c r="H449" s="101"/>
      <c r="I449" s="65"/>
      <c r="J449" s="66"/>
      <c r="K449" s="101"/>
      <c r="L449" s="65"/>
      <c r="M449" s="66"/>
      <c r="N449" s="101"/>
      <c r="O449" s="65"/>
      <c r="P449" s="66"/>
      <c r="Q449" s="101">
        <v>974</v>
      </c>
      <c r="R449" s="269">
        <v>6.62</v>
      </c>
      <c r="S449" s="264">
        <f t="shared" si="548"/>
        <v>6447.88</v>
      </c>
      <c r="T449" s="101"/>
      <c r="U449" s="269"/>
      <c r="V449" s="696"/>
      <c r="W449" s="269"/>
      <c r="X449" s="308"/>
    </row>
    <row r="450" spans="2:24" s="79" customFormat="1" hidden="1" outlineLevel="1" x14ac:dyDescent="0.25">
      <c r="B450" s="231" t="s">
        <v>850</v>
      </c>
      <c r="C450" s="95"/>
      <c r="D450" s="237"/>
      <c r="E450" s="77"/>
      <c r="F450" s="45"/>
      <c r="G450" s="78"/>
      <c r="H450" s="101"/>
      <c r="I450" s="65"/>
      <c r="J450" s="66"/>
      <c r="K450" s="101"/>
      <c r="L450" s="65"/>
      <c r="M450" s="66"/>
      <c r="N450" s="101"/>
      <c r="O450" s="65"/>
      <c r="P450" s="66"/>
      <c r="Q450" s="101">
        <v>97</v>
      </c>
      <c r="R450" s="269">
        <v>9.2799999999999994</v>
      </c>
      <c r="S450" s="264">
        <f t="shared" si="548"/>
        <v>900.16</v>
      </c>
      <c r="T450" s="101"/>
      <c r="U450" s="269"/>
      <c r="V450" s="696"/>
      <c r="W450" s="269"/>
      <c r="X450" s="308"/>
    </row>
    <row r="451" spans="2:24" s="79" customFormat="1" hidden="1" outlineLevel="1" x14ac:dyDescent="0.25">
      <c r="B451" s="231" t="s">
        <v>635</v>
      </c>
      <c r="C451" s="95" t="s">
        <v>21</v>
      </c>
      <c r="D451" s="237">
        <v>173.1</v>
      </c>
      <c r="E451" s="77">
        <v>13.52538</v>
      </c>
      <c r="F451" s="45">
        <f t="shared" ref="F451" si="549">PRODUCT(D451,E451)</f>
        <v>2341.2432779999999</v>
      </c>
      <c r="G451" s="78"/>
      <c r="H451" s="101">
        <v>61.2</v>
      </c>
      <c r="I451" s="65">
        <v>10</v>
      </c>
      <c r="J451" s="66">
        <f t="shared" ref="J451" si="550">+H451*I451</f>
        <v>612</v>
      </c>
      <c r="K451" s="101">
        <v>61.2</v>
      </c>
      <c r="L451" s="65">
        <v>10</v>
      </c>
      <c r="M451" s="66">
        <f t="shared" ref="M451" si="551">+K451*L451</f>
        <v>612</v>
      </c>
      <c r="N451" s="101">
        <v>240.4</v>
      </c>
      <c r="O451" s="65">
        <v>10</v>
      </c>
      <c r="P451" s="66">
        <f t="shared" ref="P451" si="552">+N451*O451</f>
        <v>2404</v>
      </c>
      <c r="Q451" s="101">
        <v>233</v>
      </c>
      <c r="R451" s="269">
        <v>35.200000000000003</v>
      </c>
      <c r="S451" s="264">
        <f t="shared" si="548"/>
        <v>8201.6</v>
      </c>
      <c r="T451" s="101">
        <v>173.1</v>
      </c>
      <c r="U451" s="269">
        <v>12.398265000000002</v>
      </c>
      <c r="V451" s="696">
        <f>PRODUCT(T451,U451)</f>
        <v>2146.1396715000001</v>
      </c>
      <c r="W451" s="269">
        <f>PRODUCT(U451,(1-$W$9))</f>
        <v>11.530386450000002</v>
      </c>
      <c r="X451" s="308">
        <f t="shared" ref="X451" si="553">PRODUCT(T451,W451)</f>
        <v>1995.9098944950003</v>
      </c>
    </row>
    <row r="452" spans="2:24" s="83" customFormat="1" hidden="1" outlineLevel="1" x14ac:dyDescent="0.25">
      <c r="B452" s="76" t="s">
        <v>626</v>
      </c>
      <c r="C452" s="98"/>
      <c r="D452" s="241"/>
      <c r="E452" s="86"/>
      <c r="F452" s="87">
        <f>SUM(F453)</f>
        <v>1017.02304</v>
      </c>
      <c r="G452" s="82"/>
      <c r="H452" s="103"/>
      <c r="I452" s="88"/>
      <c r="J452" s="89">
        <f>SUM(J453)</f>
        <v>0</v>
      </c>
      <c r="K452" s="103"/>
      <c r="L452" s="88"/>
      <c r="M452" s="89">
        <f>SUM(M453)</f>
        <v>0</v>
      </c>
      <c r="N452" s="691"/>
      <c r="O452" s="88"/>
      <c r="P452" s="89">
        <f>SUM(P453)</f>
        <v>0</v>
      </c>
      <c r="Q452" s="103"/>
      <c r="R452" s="276"/>
      <c r="S452" s="89">
        <f>SUM(S453)</f>
        <v>0</v>
      </c>
      <c r="T452" s="103"/>
      <c r="U452" s="315"/>
      <c r="V452" s="129">
        <f>SUM(V453)</f>
        <v>932.27112000000022</v>
      </c>
      <c r="W452" s="315"/>
      <c r="X452" s="312">
        <f>SUM(X453)</f>
        <v>867.01214160000018</v>
      </c>
    </row>
    <row r="453" spans="2:24" s="79" customFormat="1" hidden="1" outlineLevel="1" x14ac:dyDescent="0.25">
      <c r="B453" s="231" t="s">
        <v>640</v>
      </c>
      <c r="C453" s="95" t="s">
        <v>21</v>
      </c>
      <c r="D453" s="237">
        <v>116</v>
      </c>
      <c r="E453" s="77">
        <v>8.7674400000000006</v>
      </c>
      <c r="F453" s="45">
        <f t="shared" ref="F453" si="554">PRODUCT(D453,E453)</f>
        <v>1017.02304</v>
      </c>
      <c r="G453" s="78"/>
      <c r="H453" s="101"/>
      <c r="I453" s="65"/>
      <c r="J453" s="66"/>
      <c r="K453" s="101"/>
      <c r="L453" s="65"/>
      <c r="M453" s="66"/>
      <c r="N453" s="101"/>
      <c r="O453" s="65"/>
      <c r="P453" s="66"/>
      <c r="Q453" s="101"/>
      <c r="R453" s="269"/>
      <c r="S453" s="66"/>
      <c r="T453" s="101">
        <v>116</v>
      </c>
      <c r="U453" s="269">
        <v>8.0368200000000023</v>
      </c>
      <c r="V453" s="696">
        <f>PRODUCT(T453,U453)</f>
        <v>932.27112000000022</v>
      </c>
      <c r="W453" s="269">
        <f>PRODUCT(U453,(1-$W$9))</f>
        <v>7.474242600000002</v>
      </c>
      <c r="X453" s="308">
        <f t="shared" ref="X453" si="555">PRODUCT(T453,W453)</f>
        <v>867.01214160000018</v>
      </c>
    </row>
    <row r="454" spans="2:24" s="83" customFormat="1" hidden="1" outlineLevel="1" x14ac:dyDescent="0.25">
      <c r="B454" s="76" t="s">
        <v>627</v>
      </c>
      <c r="C454" s="98"/>
      <c r="D454" s="241"/>
      <c r="E454" s="86"/>
      <c r="F454" s="87">
        <f>SUM(F455:F458)</f>
        <v>896.07612168900016</v>
      </c>
      <c r="G454" s="82"/>
      <c r="H454" s="103"/>
      <c r="I454" s="88"/>
      <c r="J454" s="89">
        <f>SUM(J455:J458)</f>
        <v>0</v>
      </c>
      <c r="K454" s="103"/>
      <c r="L454" s="88"/>
      <c r="M454" s="89">
        <f>SUM(M455:M458)</f>
        <v>0</v>
      </c>
      <c r="N454" s="691"/>
      <c r="O454" s="88"/>
      <c r="P454" s="89">
        <f>SUM(P455:P458)</f>
        <v>0</v>
      </c>
      <c r="Q454" s="103"/>
      <c r="R454" s="276"/>
      <c r="S454" s="89">
        <f>SUM(S455:S458)</f>
        <v>616.64</v>
      </c>
      <c r="T454" s="103"/>
      <c r="U454" s="315"/>
      <c r="V454" s="129">
        <f>SUM(V455:V458)</f>
        <v>821.40311154825019</v>
      </c>
      <c r="W454" s="315"/>
      <c r="X454" s="312">
        <f>SUM(X455:X458)</f>
        <v>763.90489373987259</v>
      </c>
    </row>
    <row r="455" spans="2:24" s="79" customFormat="1" hidden="1" outlineLevel="1" x14ac:dyDescent="0.25">
      <c r="B455" s="231" t="s">
        <v>636</v>
      </c>
      <c r="C455" s="95" t="s">
        <v>246</v>
      </c>
      <c r="D455" s="237">
        <v>4</v>
      </c>
      <c r="E455" s="77">
        <v>99.792000000000016</v>
      </c>
      <c r="F455" s="45">
        <f t="shared" ref="F455:F458" si="556">PRODUCT(D455,E455)</f>
        <v>399.16800000000006</v>
      </c>
      <c r="G455" s="78"/>
      <c r="H455" s="101"/>
      <c r="I455" s="65"/>
      <c r="J455" s="66"/>
      <c r="K455" s="101"/>
      <c r="L455" s="65"/>
      <c r="M455" s="66"/>
      <c r="N455" s="101"/>
      <c r="O455" s="65"/>
      <c r="P455" s="66"/>
      <c r="Q455" s="101"/>
      <c r="R455" s="269"/>
      <c r="S455" s="66"/>
      <c r="T455" s="101">
        <v>4</v>
      </c>
      <c r="U455" s="269">
        <v>91.476000000000013</v>
      </c>
      <c r="V455" s="696">
        <f t="shared" ref="V455:V458" si="557">PRODUCT(T455,U455)</f>
        <v>365.90400000000005</v>
      </c>
      <c r="W455" s="269">
        <f t="shared" ref="W455:W458" si="558">PRODUCT(U455,(1-$W$9))</f>
        <v>85.072680000000005</v>
      </c>
      <c r="X455" s="308">
        <f t="shared" ref="X455:X458" si="559">PRODUCT(T455,W455)</f>
        <v>340.29072000000002</v>
      </c>
    </row>
    <row r="456" spans="2:24" s="79" customFormat="1" hidden="1" outlineLevel="1" x14ac:dyDescent="0.25">
      <c r="B456" s="231" t="s">
        <v>637</v>
      </c>
      <c r="C456" s="95" t="s">
        <v>246</v>
      </c>
      <c r="D456" s="237">
        <v>4</v>
      </c>
      <c r="E456" s="77">
        <v>99.792000000000016</v>
      </c>
      <c r="F456" s="45">
        <f t="shared" si="556"/>
        <v>399.16800000000006</v>
      </c>
      <c r="G456" s="78"/>
      <c r="H456" s="101"/>
      <c r="I456" s="65"/>
      <c r="J456" s="66"/>
      <c r="K456" s="101"/>
      <c r="L456" s="65"/>
      <c r="M456" s="66"/>
      <c r="N456" s="101"/>
      <c r="O456" s="65"/>
      <c r="P456" s="66"/>
      <c r="Q456" s="101">
        <v>8</v>
      </c>
      <c r="R456" s="269">
        <v>61.58</v>
      </c>
      <c r="S456" s="264">
        <f t="shared" ref="S456" si="560">PRODUCT(Q456,R456)</f>
        <v>492.64</v>
      </c>
      <c r="T456" s="101">
        <v>4</v>
      </c>
      <c r="U456" s="269">
        <v>91.476000000000013</v>
      </c>
      <c r="V456" s="696">
        <f t="shared" si="557"/>
        <v>365.90400000000005</v>
      </c>
      <c r="W456" s="269">
        <f t="shared" si="558"/>
        <v>85.072680000000005</v>
      </c>
      <c r="X456" s="308">
        <f t="shared" si="559"/>
        <v>340.29072000000002</v>
      </c>
    </row>
    <row r="457" spans="2:24" s="79" customFormat="1" hidden="1" outlineLevel="1" x14ac:dyDescent="0.25">
      <c r="B457" s="231" t="s">
        <v>638</v>
      </c>
      <c r="C457" s="95" t="s">
        <v>246</v>
      </c>
      <c r="D457" s="237">
        <v>1</v>
      </c>
      <c r="E457" s="77">
        <v>48.870060844499996</v>
      </c>
      <c r="F457" s="45">
        <f t="shared" si="556"/>
        <v>48.870060844499996</v>
      </c>
      <c r="G457" s="78"/>
      <c r="H457" s="101"/>
      <c r="I457" s="65"/>
      <c r="J457" s="66"/>
      <c r="K457" s="101"/>
      <c r="L457" s="65"/>
      <c r="M457" s="66"/>
      <c r="N457" s="101"/>
      <c r="O457" s="65"/>
      <c r="P457" s="66"/>
      <c r="Q457" s="101"/>
      <c r="R457" s="269"/>
      <c r="S457" s="66"/>
      <c r="T457" s="101">
        <v>1</v>
      </c>
      <c r="U457" s="269">
        <v>44.797555774125001</v>
      </c>
      <c r="V457" s="696">
        <f t="shared" si="557"/>
        <v>44.797555774125001</v>
      </c>
      <c r="W457" s="269">
        <f t="shared" si="558"/>
        <v>41.661726869936246</v>
      </c>
      <c r="X457" s="308">
        <f t="shared" si="559"/>
        <v>41.661726869936246</v>
      </c>
    </row>
    <row r="458" spans="2:24" s="79" customFormat="1" hidden="1" outlineLevel="1" x14ac:dyDescent="0.25">
      <c r="B458" s="231" t="s">
        <v>639</v>
      </c>
      <c r="C458" s="95" t="s">
        <v>246</v>
      </c>
      <c r="D458" s="237">
        <v>1</v>
      </c>
      <c r="E458" s="77">
        <v>48.870060844499996</v>
      </c>
      <c r="F458" s="45">
        <f t="shared" si="556"/>
        <v>48.870060844499996</v>
      </c>
      <c r="G458" s="78"/>
      <c r="H458" s="101"/>
      <c r="I458" s="65"/>
      <c r="J458" s="66"/>
      <c r="K458" s="101"/>
      <c r="L458" s="65"/>
      <c r="M458" s="66"/>
      <c r="N458" s="101"/>
      <c r="O458" s="65"/>
      <c r="P458" s="66"/>
      <c r="Q458" s="101">
        <v>4</v>
      </c>
      <c r="R458" s="269">
        <v>31</v>
      </c>
      <c r="S458" s="264">
        <f t="shared" ref="S458" si="561">PRODUCT(Q458,R458)</f>
        <v>124</v>
      </c>
      <c r="T458" s="101">
        <v>1</v>
      </c>
      <c r="U458" s="269">
        <v>44.797555774125001</v>
      </c>
      <c r="V458" s="696">
        <f t="shared" si="557"/>
        <v>44.797555774125001</v>
      </c>
      <c r="W458" s="269">
        <f t="shared" si="558"/>
        <v>41.661726869936246</v>
      </c>
      <c r="X458" s="308">
        <f t="shared" si="559"/>
        <v>41.661726869936246</v>
      </c>
    </row>
    <row r="459" spans="2:24" s="83" customFormat="1" hidden="1" outlineLevel="1" x14ac:dyDescent="0.25">
      <c r="B459" s="76" t="s">
        <v>628</v>
      </c>
      <c r="C459" s="98"/>
      <c r="D459" s="241"/>
      <c r="E459" s="86"/>
      <c r="F459" s="87">
        <f>SUM(F460:F461)</f>
        <v>35.069760000000002</v>
      </c>
      <c r="G459" s="82"/>
      <c r="H459" s="103"/>
      <c r="I459" s="88"/>
      <c r="J459" s="89">
        <f>SUM(J460:J461)</f>
        <v>0</v>
      </c>
      <c r="K459" s="103"/>
      <c r="L459" s="88"/>
      <c r="M459" s="89">
        <f>SUM(M460:M461)</f>
        <v>0</v>
      </c>
      <c r="N459" s="691"/>
      <c r="O459" s="88"/>
      <c r="P459" s="89">
        <f>SUM(P460:P461)</f>
        <v>0</v>
      </c>
      <c r="Q459" s="103"/>
      <c r="R459" s="276"/>
      <c r="S459" s="89">
        <f>SUM(S460:S461)</f>
        <v>0</v>
      </c>
      <c r="T459" s="103"/>
      <c r="U459" s="315"/>
      <c r="V459" s="129">
        <f>SUM(V460:V461)</f>
        <v>32.147280000000009</v>
      </c>
      <c r="W459" s="315"/>
      <c r="X459" s="312">
        <f>SUM(X460:X461)</f>
        <v>29.896970400000008</v>
      </c>
    </row>
    <row r="460" spans="2:24" s="79" customFormat="1" hidden="1" outlineLevel="1" x14ac:dyDescent="0.25">
      <c r="B460" s="231" t="s">
        <v>641</v>
      </c>
      <c r="C460" s="95" t="s">
        <v>246</v>
      </c>
      <c r="D460" s="237">
        <v>4</v>
      </c>
      <c r="E460" s="77">
        <v>8.7674400000000006</v>
      </c>
      <c r="F460" s="45">
        <f t="shared" ref="F460" si="562">PRODUCT(D460,E460)</f>
        <v>35.069760000000002</v>
      </c>
      <c r="G460" s="78"/>
      <c r="H460" s="101"/>
      <c r="I460" s="65"/>
      <c r="J460" s="66"/>
      <c r="K460" s="101"/>
      <c r="L460" s="65"/>
      <c r="M460" s="66"/>
      <c r="N460" s="101"/>
      <c r="O460" s="65"/>
      <c r="P460" s="66"/>
      <c r="Q460" s="101"/>
      <c r="R460" s="269"/>
      <c r="S460" s="66"/>
      <c r="T460" s="101">
        <v>4</v>
      </c>
      <c r="U460" s="269">
        <v>8.0368200000000023</v>
      </c>
      <c r="V460" s="696">
        <f>PRODUCT(T460,U460)</f>
        <v>32.147280000000009</v>
      </c>
      <c r="W460" s="269">
        <f>PRODUCT(U460,(1-$W$9))</f>
        <v>7.474242600000002</v>
      </c>
      <c r="X460" s="308">
        <f t="shared" ref="X460" si="563">PRODUCT(T460,W460)</f>
        <v>29.896970400000008</v>
      </c>
    </row>
    <row r="461" spans="2:24" s="14" customFormat="1" collapsed="1" x14ac:dyDescent="0.25">
      <c r="B461" s="39"/>
      <c r="C461" s="12"/>
      <c r="D461" s="237"/>
      <c r="E461" s="41"/>
      <c r="F461" s="45"/>
      <c r="G461" s="13"/>
      <c r="H461" s="101"/>
      <c r="I461" s="65"/>
      <c r="J461" s="66"/>
      <c r="K461" s="101"/>
      <c r="L461" s="65"/>
      <c r="M461" s="66"/>
      <c r="N461" s="101"/>
      <c r="O461" s="65"/>
      <c r="P461" s="66"/>
      <c r="Q461" s="101"/>
      <c r="R461" s="269"/>
      <c r="S461" s="66"/>
      <c r="T461" s="101"/>
      <c r="U461" s="269"/>
      <c r="V461" s="696"/>
      <c r="W461" s="269"/>
      <c r="X461" s="308"/>
    </row>
    <row r="462" spans="2:24" s="83" customFormat="1" x14ac:dyDescent="0.25">
      <c r="B462" s="72" t="s">
        <v>748</v>
      </c>
      <c r="C462" s="96"/>
      <c r="D462" s="239"/>
      <c r="E462" s="81"/>
      <c r="F462" s="631">
        <f>F464</f>
        <v>42834.8020464</v>
      </c>
      <c r="G462" s="82"/>
      <c r="H462" s="100"/>
      <c r="I462" s="111"/>
      <c r="J462" s="94">
        <f>J464</f>
        <v>67750.16</v>
      </c>
      <c r="K462" s="100"/>
      <c r="L462" s="111"/>
      <c r="M462" s="94">
        <f>M464</f>
        <v>67850.16</v>
      </c>
      <c r="N462" s="693"/>
      <c r="O462" s="111"/>
      <c r="P462" s="94">
        <f>P464</f>
        <v>34021</v>
      </c>
      <c r="Q462" s="100"/>
      <c r="R462" s="272"/>
      <c r="S462" s="94">
        <f>S464</f>
        <v>65833.045000000013</v>
      </c>
      <c r="T462" s="100"/>
      <c r="U462" s="313"/>
      <c r="V462" s="127">
        <f>V464</f>
        <v>40099.394189712002</v>
      </c>
      <c r="W462" s="313"/>
      <c r="X462" s="310">
        <f>X464</f>
        <v>37292.436596432162</v>
      </c>
    </row>
    <row r="463" spans="2:24" s="14" customFormat="1" ht="5.45" customHeight="1" x14ac:dyDescent="0.25">
      <c r="B463" s="36"/>
      <c r="C463" s="95"/>
      <c r="D463" s="237"/>
      <c r="E463" s="41"/>
      <c r="F463" s="42"/>
      <c r="G463" s="13"/>
      <c r="H463" s="101"/>
      <c r="I463" s="65"/>
      <c r="J463" s="47"/>
      <c r="K463" s="101"/>
      <c r="L463" s="65"/>
      <c r="M463" s="47"/>
      <c r="N463" s="101"/>
      <c r="O463" s="65"/>
      <c r="P463" s="47"/>
      <c r="Q463" s="101"/>
      <c r="R463" s="269"/>
      <c r="S463" s="47"/>
      <c r="T463" s="101"/>
      <c r="U463" s="269"/>
      <c r="V463" s="126"/>
      <c r="W463" s="269"/>
      <c r="X463" s="308"/>
    </row>
    <row r="464" spans="2:24" s="83" customFormat="1" hidden="1" outlineLevel="1" x14ac:dyDescent="0.25">
      <c r="B464" s="74" t="s">
        <v>42</v>
      </c>
      <c r="C464" s="97"/>
      <c r="D464" s="240"/>
      <c r="E464" s="84"/>
      <c r="F464" s="75">
        <f>F466+F480+F499+F520</f>
        <v>42834.8020464</v>
      </c>
      <c r="G464" s="82"/>
      <c r="H464" s="102"/>
      <c r="I464" s="85"/>
      <c r="J464" s="80">
        <f>J466+J480+J499+J520</f>
        <v>67750.16</v>
      </c>
      <c r="K464" s="102"/>
      <c r="L464" s="85"/>
      <c r="M464" s="80">
        <f>M466+M480+M499+M520</f>
        <v>67850.16</v>
      </c>
      <c r="N464" s="692"/>
      <c r="O464" s="85"/>
      <c r="P464" s="80">
        <f>P466+P480+P499+P520</f>
        <v>34021</v>
      </c>
      <c r="Q464" s="102"/>
      <c r="R464" s="273"/>
      <c r="S464" s="80">
        <f>S466+S480+S499+S520</f>
        <v>65833.045000000013</v>
      </c>
      <c r="T464" s="102"/>
      <c r="U464" s="314"/>
      <c r="V464" s="128">
        <f>V466+V480+V499+V520</f>
        <v>40099.394189712002</v>
      </c>
      <c r="W464" s="314"/>
      <c r="X464" s="311">
        <f>X466+X480+X499+X520</f>
        <v>37292.436596432162</v>
      </c>
    </row>
    <row r="465" spans="2:24" s="79" customFormat="1" ht="3.6" hidden="1" customHeight="1" outlineLevel="1" x14ac:dyDescent="0.25">
      <c r="B465" s="38"/>
      <c r="C465" s="95"/>
      <c r="D465" s="237"/>
      <c r="E465" s="77"/>
      <c r="F465" s="42"/>
      <c r="G465" s="78"/>
      <c r="H465" s="101"/>
      <c r="I465" s="65"/>
      <c r="J465" s="70"/>
      <c r="K465" s="101"/>
      <c r="L465" s="65"/>
      <c r="M465" s="70"/>
      <c r="N465" s="101"/>
      <c r="O465" s="65"/>
      <c r="P465" s="70"/>
      <c r="Q465" s="101"/>
      <c r="R465" s="269"/>
      <c r="S465" s="70"/>
      <c r="T465" s="101"/>
      <c r="U465" s="269"/>
      <c r="V465" s="126"/>
      <c r="W465" s="269"/>
      <c r="X465" s="308"/>
    </row>
    <row r="466" spans="2:24" s="83" customFormat="1" hidden="1" outlineLevel="1" x14ac:dyDescent="0.25">
      <c r="B466" s="76" t="s">
        <v>642</v>
      </c>
      <c r="C466" s="90"/>
      <c r="D466" s="241"/>
      <c r="E466" s="86"/>
      <c r="F466" s="87">
        <f>SUM(F467:F478)</f>
        <v>7335.5673600000009</v>
      </c>
      <c r="G466" s="82"/>
      <c r="H466" s="103"/>
      <c r="I466" s="88"/>
      <c r="J466" s="89">
        <f>SUM(J467:J478)</f>
        <v>2900</v>
      </c>
      <c r="K466" s="103"/>
      <c r="L466" s="88"/>
      <c r="M466" s="89">
        <f>SUM(M467:M478)</f>
        <v>3000</v>
      </c>
      <c r="N466" s="691"/>
      <c r="O466" s="88"/>
      <c r="P466" s="89">
        <f>SUM(P467:P478)</f>
        <v>8400</v>
      </c>
      <c r="Q466" s="103"/>
      <c r="R466" s="276"/>
      <c r="S466" s="89">
        <f>SUM(S467:S479)</f>
        <v>10660</v>
      </c>
      <c r="T466" s="103"/>
      <c r="U466" s="315"/>
      <c r="V466" s="129">
        <f>SUM(V467:V478)</f>
        <v>7112.1283200000007</v>
      </c>
      <c r="W466" s="315"/>
      <c r="X466" s="312">
        <f>SUM(X467:X478)</f>
        <v>6614.2793376000018</v>
      </c>
    </row>
    <row r="467" spans="2:24" s="14" customFormat="1" hidden="1" outlineLevel="1" x14ac:dyDescent="0.25">
      <c r="B467" s="231" t="s">
        <v>2207</v>
      </c>
      <c r="C467" s="95" t="s">
        <v>246</v>
      </c>
      <c r="D467" s="237">
        <v>1</v>
      </c>
      <c r="E467" s="41">
        <v>725.34528000000012</v>
      </c>
      <c r="F467" s="45">
        <f t="shared" ref="F467:F478" si="564">PRODUCT(D467,E467)</f>
        <v>725.34528000000012</v>
      </c>
      <c r="G467" s="13"/>
      <c r="H467" s="101"/>
      <c r="I467" s="65"/>
      <c r="J467" s="66"/>
      <c r="K467" s="101"/>
      <c r="L467" s="65"/>
      <c r="M467" s="66"/>
      <c r="N467" s="101">
        <v>1</v>
      </c>
      <c r="O467" s="65">
        <v>300</v>
      </c>
      <c r="P467" s="66">
        <f t="shared" ref="P467:P470" si="565">+N467*O467</f>
        <v>300</v>
      </c>
      <c r="Q467" s="101">
        <v>1</v>
      </c>
      <c r="R467" s="278">
        <v>680</v>
      </c>
      <c r="S467" s="66">
        <f t="shared" ref="S467:S471" si="566">PRODUCT(Q467,R467)</f>
        <v>680</v>
      </c>
      <c r="T467" s="101">
        <v>1</v>
      </c>
      <c r="U467" s="269">
        <v>664.89984000000015</v>
      </c>
      <c r="V467" s="696">
        <f t="shared" ref="V467:V478" si="567">PRODUCT(T467,U467)</f>
        <v>664.89984000000015</v>
      </c>
      <c r="W467" s="269">
        <f t="shared" ref="W467:W478" si="568">PRODUCT(U467,(1-$W$9))</f>
        <v>618.35685120000005</v>
      </c>
      <c r="X467" s="308">
        <f t="shared" ref="X467:X478" si="569">PRODUCT(T467,W467)</f>
        <v>618.35685120000005</v>
      </c>
    </row>
    <row r="468" spans="2:24" s="14" customFormat="1" hidden="1" outlineLevel="1" x14ac:dyDescent="0.25">
      <c r="B468" s="231" t="s">
        <v>643</v>
      </c>
      <c r="C468" s="95" t="s">
        <v>246</v>
      </c>
      <c r="D468" s="237">
        <v>1</v>
      </c>
      <c r="E468" s="41">
        <v>725.34528000000012</v>
      </c>
      <c r="F468" s="45">
        <f t="shared" si="564"/>
        <v>725.34528000000012</v>
      </c>
      <c r="G468" s="13"/>
      <c r="H468" s="101">
        <v>1</v>
      </c>
      <c r="I468" s="65">
        <v>300</v>
      </c>
      <c r="J468" s="66">
        <v>300</v>
      </c>
      <c r="K468" s="101">
        <v>1</v>
      </c>
      <c r="L468" s="65">
        <v>300</v>
      </c>
      <c r="M468" s="66">
        <v>300</v>
      </c>
      <c r="N468" s="101">
        <v>1</v>
      </c>
      <c r="O468" s="65">
        <v>300</v>
      </c>
      <c r="P468" s="66">
        <f t="shared" si="565"/>
        <v>300</v>
      </c>
      <c r="Q468" s="101">
        <v>1</v>
      </c>
      <c r="R468" s="278">
        <v>580</v>
      </c>
      <c r="S468" s="66">
        <f t="shared" si="566"/>
        <v>580</v>
      </c>
      <c r="T468" s="101">
        <v>1</v>
      </c>
      <c r="U468" s="269">
        <v>664.89984000000015</v>
      </c>
      <c r="V468" s="696">
        <f t="shared" si="567"/>
        <v>664.89984000000015</v>
      </c>
      <c r="W468" s="269">
        <f t="shared" si="568"/>
        <v>618.35685120000005</v>
      </c>
      <c r="X468" s="308">
        <f t="shared" si="569"/>
        <v>618.35685120000005</v>
      </c>
    </row>
    <row r="469" spans="2:24" s="14" customFormat="1" ht="36" hidden="1" outlineLevel="1" x14ac:dyDescent="0.25">
      <c r="B469" s="231" t="s">
        <v>2206</v>
      </c>
      <c r="C469" s="95" t="s">
        <v>246</v>
      </c>
      <c r="D469" s="237">
        <v>0</v>
      </c>
      <c r="E469" s="41">
        <v>725.34528000000012</v>
      </c>
      <c r="F469" s="45">
        <f t="shared" si="564"/>
        <v>0</v>
      </c>
      <c r="G469" s="13"/>
      <c r="H469" s="101"/>
      <c r="I469" s="65"/>
      <c r="J469" s="66"/>
      <c r="K469" s="101"/>
      <c r="L469" s="65"/>
      <c r="M469" s="66"/>
      <c r="N469" s="101">
        <v>1</v>
      </c>
      <c r="O469" s="65">
        <v>300</v>
      </c>
      <c r="P469" s="66">
        <f t="shared" si="565"/>
        <v>300</v>
      </c>
      <c r="Q469" s="101">
        <v>1</v>
      </c>
      <c r="R469" s="278">
        <v>580</v>
      </c>
      <c r="S469" s="66">
        <f t="shared" si="566"/>
        <v>580</v>
      </c>
      <c r="T469" s="101">
        <v>0</v>
      </c>
      <c r="U469" s="269">
        <v>664.89984000000015</v>
      </c>
      <c r="V469" s="696">
        <f t="shared" si="567"/>
        <v>0</v>
      </c>
      <c r="W469" s="269">
        <f t="shared" si="568"/>
        <v>618.35685120000005</v>
      </c>
      <c r="X469" s="308">
        <f t="shared" si="569"/>
        <v>0</v>
      </c>
    </row>
    <row r="470" spans="2:24" s="14" customFormat="1" hidden="1" outlineLevel="1" x14ac:dyDescent="0.25">
      <c r="B470" s="231" t="s">
        <v>897</v>
      </c>
      <c r="C470" s="95"/>
      <c r="D470" s="237"/>
      <c r="E470" s="41"/>
      <c r="F470" s="45"/>
      <c r="G470" s="13"/>
      <c r="H470" s="101"/>
      <c r="I470" s="65"/>
      <c r="J470" s="66"/>
      <c r="K470" s="101"/>
      <c r="L470" s="65"/>
      <c r="M470" s="66"/>
      <c r="N470" s="101">
        <v>1</v>
      </c>
      <c r="O470" s="65">
        <v>300</v>
      </c>
      <c r="P470" s="66">
        <f t="shared" si="565"/>
        <v>300</v>
      </c>
      <c r="Q470" s="101"/>
      <c r="R470" s="278"/>
      <c r="S470" s="66"/>
      <c r="T470" s="101">
        <v>1</v>
      </c>
      <c r="U470" s="269">
        <v>387.85824000000014</v>
      </c>
      <c r="V470" s="696">
        <f t="shared" si="567"/>
        <v>387.85824000000014</v>
      </c>
      <c r="W470" s="269">
        <f t="shared" si="568"/>
        <v>360.70816320000012</v>
      </c>
      <c r="X470" s="308">
        <f t="shared" si="569"/>
        <v>360.70816320000012</v>
      </c>
    </row>
    <row r="471" spans="2:24" s="14" customFormat="1" hidden="1" outlineLevel="1" x14ac:dyDescent="0.25">
      <c r="B471" s="231" t="s">
        <v>644</v>
      </c>
      <c r="C471" s="95" t="s">
        <v>246</v>
      </c>
      <c r="D471" s="237">
        <v>1</v>
      </c>
      <c r="E471" s="41">
        <v>423.11808000000008</v>
      </c>
      <c r="F471" s="45">
        <f t="shared" si="564"/>
        <v>423.11808000000008</v>
      </c>
      <c r="G471" s="13"/>
      <c r="H471" s="101">
        <v>1</v>
      </c>
      <c r="I471" s="65">
        <v>300</v>
      </c>
      <c r="J471" s="66">
        <f t="shared" ref="J471:J474" si="570">+H471*I471</f>
        <v>300</v>
      </c>
      <c r="K471" s="597">
        <v>1</v>
      </c>
      <c r="L471" s="65">
        <v>300</v>
      </c>
      <c r="M471" s="66">
        <f t="shared" ref="M471:M475" si="571">+K471*L471</f>
        <v>300</v>
      </c>
      <c r="N471" s="101">
        <v>1</v>
      </c>
      <c r="O471" s="65">
        <v>300</v>
      </c>
      <c r="P471" s="66">
        <f t="shared" ref="P471:P475" si="572">+N471*O471</f>
        <v>300</v>
      </c>
      <c r="Q471" s="101">
        <v>1</v>
      </c>
      <c r="R471" s="278">
        <v>580</v>
      </c>
      <c r="S471" s="66">
        <f t="shared" si="566"/>
        <v>580</v>
      </c>
      <c r="T471" s="101">
        <v>1</v>
      </c>
      <c r="U471" s="269">
        <v>387.85824000000014</v>
      </c>
      <c r="V471" s="696">
        <f t="shared" si="567"/>
        <v>387.85824000000014</v>
      </c>
      <c r="W471" s="269">
        <f t="shared" si="568"/>
        <v>360.70816320000012</v>
      </c>
      <c r="X471" s="308">
        <f t="shared" si="569"/>
        <v>360.70816320000012</v>
      </c>
    </row>
    <row r="472" spans="2:24" s="14" customFormat="1" hidden="1" outlineLevel="1" x14ac:dyDescent="0.25">
      <c r="B472" s="231" t="s">
        <v>645</v>
      </c>
      <c r="C472" s="95" t="s">
        <v>246</v>
      </c>
      <c r="D472" s="237">
        <v>1</v>
      </c>
      <c r="E472" s="41">
        <v>423.11808000000008</v>
      </c>
      <c r="F472" s="45">
        <f t="shared" si="564"/>
        <v>423.11808000000008</v>
      </c>
      <c r="G472" s="13"/>
      <c r="H472" s="101">
        <v>1</v>
      </c>
      <c r="I472" s="65">
        <v>300</v>
      </c>
      <c r="J472" s="66">
        <f t="shared" si="570"/>
        <v>300</v>
      </c>
      <c r="K472" s="597">
        <v>1</v>
      </c>
      <c r="L472" s="65">
        <v>300</v>
      </c>
      <c r="M472" s="66">
        <f t="shared" si="571"/>
        <v>300</v>
      </c>
      <c r="N472" s="101">
        <v>1</v>
      </c>
      <c r="O472" s="65">
        <v>300</v>
      </c>
      <c r="P472" s="66">
        <f t="shared" si="572"/>
        <v>300</v>
      </c>
      <c r="Q472" s="101">
        <v>1</v>
      </c>
      <c r="R472" s="278">
        <v>580</v>
      </c>
      <c r="S472" s="66">
        <f t="shared" ref="S472:S474" si="573">PRODUCT(Q472,R472)</f>
        <v>580</v>
      </c>
      <c r="T472" s="101">
        <v>1</v>
      </c>
      <c r="U472" s="269">
        <v>387.85824000000014</v>
      </c>
      <c r="V472" s="696">
        <f t="shared" si="567"/>
        <v>387.85824000000014</v>
      </c>
      <c r="W472" s="269">
        <f t="shared" si="568"/>
        <v>360.70816320000012</v>
      </c>
      <c r="X472" s="308">
        <f t="shared" si="569"/>
        <v>360.70816320000012</v>
      </c>
    </row>
    <row r="473" spans="2:24" s="14" customFormat="1" hidden="1" outlineLevel="1" x14ac:dyDescent="0.25">
      <c r="B473" s="231" t="s">
        <v>646</v>
      </c>
      <c r="C473" s="95" t="s">
        <v>246</v>
      </c>
      <c r="D473" s="237">
        <v>1</v>
      </c>
      <c r="E473" s="41">
        <v>423.11808000000008</v>
      </c>
      <c r="F473" s="45">
        <f t="shared" si="564"/>
        <v>423.11808000000008</v>
      </c>
      <c r="G473" s="13"/>
      <c r="H473" s="101">
        <v>1</v>
      </c>
      <c r="I473" s="65">
        <v>300</v>
      </c>
      <c r="J473" s="66">
        <f t="shared" si="570"/>
        <v>300</v>
      </c>
      <c r="K473" s="597">
        <v>1</v>
      </c>
      <c r="L473" s="65">
        <v>300</v>
      </c>
      <c r="M473" s="66">
        <f t="shared" si="571"/>
        <v>300</v>
      </c>
      <c r="N473" s="101">
        <v>1</v>
      </c>
      <c r="O473" s="65">
        <v>300</v>
      </c>
      <c r="P473" s="66">
        <f t="shared" si="572"/>
        <v>300</v>
      </c>
      <c r="Q473" s="101">
        <v>1</v>
      </c>
      <c r="R473" s="278">
        <v>580</v>
      </c>
      <c r="S473" s="66">
        <f t="shared" si="573"/>
        <v>580</v>
      </c>
      <c r="T473" s="101">
        <v>1</v>
      </c>
      <c r="U473" s="269">
        <v>387.85824000000014</v>
      </c>
      <c r="V473" s="696">
        <f t="shared" si="567"/>
        <v>387.85824000000014</v>
      </c>
      <c r="W473" s="269">
        <f t="shared" si="568"/>
        <v>360.70816320000012</v>
      </c>
      <c r="X473" s="308">
        <f t="shared" si="569"/>
        <v>360.70816320000012</v>
      </c>
    </row>
    <row r="474" spans="2:24" s="14" customFormat="1" hidden="1" outlineLevel="1" x14ac:dyDescent="0.25">
      <c r="B474" s="231" t="s">
        <v>647</v>
      </c>
      <c r="C474" s="95" t="s">
        <v>246</v>
      </c>
      <c r="D474" s="237">
        <v>1</v>
      </c>
      <c r="E474" s="41">
        <v>423.11808000000008</v>
      </c>
      <c r="F474" s="45">
        <f t="shared" si="564"/>
        <v>423.11808000000008</v>
      </c>
      <c r="G474" s="13"/>
      <c r="H474" s="101">
        <v>1</v>
      </c>
      <c r="I474" s="65">
        <v>300</v>
      </c>
      <c r="J474" s="66">
        <f t="shared" si="570"/>
        <v>300</v>
      </c>
      <c r="K474" s="597">
        <v>1</v>
      </c>
      <c r="L474" s="65">
        <v>300</v>
      </c>
      <c r="M474" s="66">
        <f t="shared" si="571"/>
        <v>300</v>
      </c>
      <c r="N474" s="101">
        <v>1</v>
      </c>
      <c r="O474" s="65">
        <v>300</v>
      </c>
      <c r="P474" s="66">
        <f t="shared" si="572"/>
        <v>300</v>
      </c>
      <c r="Q474" s="101">
        <v>1</v>
      </c>
      <c r="R474" s="278">
        <v>580</v>
      </c>
      <c r="S474" s="66">
        <f t="shared" si="573"/>
        <v>580</v>
      </c>
      <c r="T474" s="101">
        <v>1</v>
      </c>
      <c r="U474" s="269">
        <v>387.85824000000014</v>
      </c>
      <c r="V474" s="696">
        <f t="shared" si="567"/>
        <v>387.85824000000014</v>
      </c>
      <c r="W474" s="269">
        <f t="shared" si="568"/>
        <v>360.70816320000012</v>
      </c>
      <c r="X474" s="308">
        <f t="shared" si="569"/>
        <v>360.70816320000012</v>
      </c>
    </row>
    <row r="475" spans="2:24" s="14" customFormat="1" hidden="1" outlineLevel="1" x14ac:dyDescent="0.25">
      <c r="B475" s="231" t="s">
        <v>648</v>
      </c>
      <c r="C475" s="95" t="s">
        <v>246</v>
      </c>
      <c r="D475" s="237">
        <v>1</v>
      </c>
      <c r="E475" s="41">
        <v>1653.6960000000001</v>
      </c>
      <c r="F475" s="45">
        <f t="shared" si="564"/>
        <v>1653.6960000000001</v>
      </c>
      <c r="G475" s="13"/>
      <c r="H475" s="101">
        <v>1</v>
      </c>
      <c r="I475" s="65">
        <v>1400</v>
      </c>
      <c r="J475" s="66">
        <f t="shared" ref="J475" si="574">+H475*I475</f>
        <v>1400</v>
      </c>
      <c r="K475" s="597">
        <v>1</v>
      </c>
      <c r="L475" s="65">
        <v>1500</v>
      </c>
      <c r="M475" s="66">
        <f t="shared" si="571"/>
        <v>1500</v>
      </c>
      <c r="N475" s="101">
        <v>1</v>
      </c>
      <c r="O475" s="65">
        <v>1500</v>
      </c>
      <c r="P475" s="66">
        <f t="shared" si="572"/>
        <v>1500</v>
      </c>
      <c r="Q475" s="101">
        <v>1</v>
      </c>
      <c r="R475" s="278">
        <v>2800</v>
      </c>
      <c r="S475" s="66">
        <f t="shared" ref="S475" si="575">PRODUCT(Q475,R475)</f>
        <v>2800</v>
      </c>
      <c r="T475" s="101">
        <v>1</v>
      </c>
      <c r="U475" s="269">
        <v>1515.8880000000004</v>
      </c>
      <c r="V475" s="696">
        <f t="shared" si="567"/>
        <v>1515.8880000000004</v>
      </c>
      <c r="W475" s="269">
        <f t="shared" si="568"/>
        <v>1409.7758400000002</v>
      </c>
      <c r="X475" s="308">
        <f t="shared" si="569"/>
        <v>1409.7758400000002</v>
      </c>
    </row>
    <row r="476" spans="2:24" s="14" customFormat="1" hidden="1" outlineLevel="1" x14ac:dyDescent="0.25">
      <c r="B476" s="231" t="s">
        <v>649</v>
      </c>
      <c r="C476" s="95" t="s">
        <v>246</v>
      </c>
      <c r="D476" s="237">
        <v>1</v>
      </c>
      <c r="E476" s="41">
        <v>1088.0179199999998</v>
      </c>
      <c r="F476" s="45">
        <f t="shared" si="564"/>
        <v>1088.0179199999998</v>
      </c>
      <c r="G476" s="13"/>
      <c r="H476" s="101"/>
      <c r="I476" s="65"/>
      <c r="J476" s="66"/>
      <c r="K476" s="101"/>
      <c r="L476" s="65"/>
      <c r="M476" s="66"/>
      <c r="N476" s="101">
        <v>1</v>
      </c>
      <c r="O476" s="65">
        <v>1500</v>
      </c>
      <c r="P476" s="66">
        <f t="shared" ref="P476:P478" si="576">+N476*O476</f>
        <v>1500</v>
      </c>
      <c r="Q476" s="101">
        <v>1</v>
      </c>
      <c r="R476" s="278">
        <v>800</v>
      </c>
      <c r="S476" s="66">
        <f t="shared" ref="S476:S479" si="577">PRODUCT(Q476,R476)</f>
        <v>800</v>
      </c>
      <c r="T476" s="101">
        <v>1</v>
      </c>
      <c r="U476" s="269">
        <v>997.34975999999995</v>
      </c>
      <c r="V476" s="696">
        <f t="shared" si="567"/>
        <v>997.34975999999995</v>
      </c>
      <c r="W476" s="269">
        <f t="shared" si="568"/>
        <v>927.53527679999991</v>
      </c>
      <c r="X476" s="308">
        <f t="shared" si="569"/>
        <v>927.53527679999991</v>
      </c>
    </row>
    <row r="477" spans="2:24" s="14" customFormat="1" hidden="1" outlineLevel="1" x14ac:dyDescent="0.25">
      <c r="B477" s="231" t="s">
        <v>650</v>
      </c>
      <c r="C477" s="95" t="s">
        <v>246</v>
      </c>
      <c r="D477" s="237">
        <v>1</v>
      </c>
      <c r="E477" s="41">
        <v>725.34528000000012</v>
      </c>
      <c r="F477" s="45">
        <f t="shared" si="564"/>
        <v>725.34528000000012</v>
      </c>
      <c r="G477" s="13"/>
      <c r="H477" s="101"/>
      <c r="I477" s="65"/>
      <c r="J477" s="66"/>
      <c r="K477" s="101"/>
      <c r="L477" s="65"/>
      <c r="M477" s="66"/>
      <c r="N477" s="101">
        <v>1</v>
      </c>
      <c r="O477" s="65">
        <v>1500</v>
      </c>
      <c r="P477" s="66">
        <f t="shared" si="576"/>
        <v>1500</v>
      </c>
      <c r="Q477" s="101">
        <v>1</v>
      </c>
      <c r="R477" s="278">
        <v>800</v>
      </c>
      <c r="S477" s="66">
        <f t="shared" si="577"/>
        <v>800</v>
      </c>
      <c r="T477" s="101">
        <v>1</v>
      </c>
      <c r="U477" s="269">
        <v>664.89984000000015</v>
      </c>
      <c r="V477" s="696">
        <f t="shared" si="567"/>
        <v>664.89984000000015</v>
      </c>
      <c r="W477" s="269">
        <f t="shared" si="568"/>
        <v>618.35685120000005</v>
      </c>
      <c r="X477" s="308">
        <f t="shared" si="569"/>
        <v>618.35685120000005</v>
      </c>
    </row>
    <row r="478" spans="2:24" s="14" customFormat="1" hidden="1" outlineLevel="1" x14ac:dyDescent="0.25">
      <c r="B478" s="231" t="s">
        <v>651</v>
      </c>
      <c r="C478" s="95" t="s">
        <v>246</v>
      </c>
      <c r="D478" s="237">
        <v>1</v>
      </c>
      <c r="E478" s="41">
        <v>725.34528000000012</v>
      </c>
      <c r="F478" s="45">
        <f t="shared" si="564"/>
        <v>725.34528000000012</v>
      </c>
      <c r="G478" s="13"/>
      <c r="H478" s="101"/>
      <c r="I478" s="65"/>
      <c r="J478" s="66"/>
      <c r="K478" s="101"/>
      <c r="L478" s="65"/>
      <c r="M478" s="66"/>
      <c r="N478" s="101">
        <v>1</v>
      </c>
      <c r="O478" s="65">
        <v>1500</v>
      </c>
      <c r="P478" s="66">
        <f t="shared" si="576"/>
        <v>1500</v>
      </c>
      <c r="Q478" s="101">
        <v>1</v>
      </c>
      <c r="R478" s="278">
        <v>800</v>
      </c>
      <c r="S478" s="66">
        <f t="shared" si="577"/>
        <v>800</v>
      </c>
      <c r="T478" s="101">
        <v>1</v>
      </c>
      <c r="U478" s="269">
        <v>664.89984000000015</v>
      </c>
      <c r="V478" s="696">
        <f t="shared" si="567"/>
        <v>664.89984000000015</v>
      </c>
      <c r="W478" s="269">
        <f t="shared" si="568"/>
        <v>618.35685120000005</v>
      </c>
      <c r="X478" s="308">
        <f t="shared" si="569"/>
        <v>618.35685120000005</v>
      </c>
    </row>
    <row r="479" spans="2:24" s="14" customFormat="1" hidden="1" outlineLevel="1" x14ac:dyDescent="0.25">
      <c r="B479" s="598" t="s">
        <v>841</v>
      </c>
      <c r="C479" s="600"/>
      <c r="D479" s="599"/>
      <c r="E479" s="135"/>
      <c r="F479" s="136"/>
      <c r="G479" s="13"/>
      <c r="H479" s="101"/>
      <c r="I479" s="65"/>
      <c r="J479" s="66"/>
      <c r="K479" s="101"/>
      <c r="L479" s="65"/>
      <c r="M479" s="66"/>
      <c r="N479" s="101"/>
      <c r="O479" s="65"/>
      <c r="P479" s="66"/>
      <c r="Q479" s="101">
        <v>1</v>
      </c>
      <c r="R479" s="278">
        <v>1300</v>
      </c>
      <c r="S479" s="66">
        <f t="shared" si="577"/>
        <v>1300</v>
      </c>
      <c r="T479" s="101"/>
      <c r="U479" s="269"/>
      <c r="V479" s="696"/>
      <c r="W479" s="269"/>
      <c r="X479" s="308"/>
    </row>
    <row r="480" spans="2:24" s="83" customFormat="1" hidden="1" outlineLevel="1" x14ac:dyDescent="0.25">
      <c r="B480" s="76" t="s">
        <v>672</v>
      </c>
      <c r="C480" s="90"/>
      <c r="D480" s="241"/>
      <c r="E480" s="86"/>
      <c r="F480" s="87">
        <f>SUM(F481:F497)</f>
        <v>0</v>
      </c>
      <c r="G480" s="82"/>
      <c r="H480" s="103"/>
      <c r="I480" s="88"/>
      <c r="J480" s="89">
        <f>SUM(J481:J498)</f>
        <v>0</v>
      </c>
      <c r="K480" s="103"/>
      <c r="L480" s="88"/>
      <c r="M480" s="89">
        <f>SUM(M481:M498)</f>
        <v>0</v>
      </c>
      <c r="N480" s="691"/>
      <c r="O480" s="88"/>
      <c r="P480" s="89">
        <f>SUM(P481:P498)</f>
        <v>0</v>
      </c>
      <c r="Q480" s="103"/>
      <c r="R480" s="276"/>
      <c r="S480" s="89">
        <f>SUM(S481:S498)</f>
        <v>0</v>
      </c>
      <c r="T480" s="103"/>
      <c r="U480" s="315"/>
      <c r="V480" s="129">
        <f>SUM(V481:V492)</f>
        <v>0</v>
      </c>
      <c r="W480" s="315"/>
      <c r="X480" s="312">
        <f>SUM(X481:X492)</f>
        <v>0</v>
      </c>
    </row>
    <row r="481" spans="2:24" s="79" customFormat="1" ht="36" hidden="1" outlineLevel="1" x14ac:dyDescent="0.25">
      <c r="B481" s="725" t="s">
        <v>652</v>
      </c>
      <c r="C481" s="726" t="s">
        <v>22</v>
      </c>
      <c r="D481" s="727">
        <v>1</v>
      </c>
      <c r="E481" s="728">
        <v>0</v>
      </c>
      <c r="F481" s="729">
        <f t="shared" ref="F481:F497" si="578">PRODUCT(D481,E481)</f>
        <v>0</v>
      </c>
      <c r="G481" s="78"/>
      <c r="H481" s="101"/>
      <c r="I481" s="65"/>
      <c r="J481" s="66"/>
      <c r="K481" s="101"/>
      <c r="L481" s="65"/>
      <c r="M481" s="66"/>
      <c r="N481" s="101"/>
      <c r="O481" s="269"/>
      <c r="P481" s="308"/>
      <c r="Q481" s="101"/>
      <c r="R481" s="269"/>
      <c r="S481" s="66"/>
      <c r="T481" s="101"/>
      <c r="U481" s="269"/>
      <c r="V481" s="696"/>
      <c r="W481" s="269"/>
      <c r="X481" s="308"/>
    </row>
    <row r="482" spans="2:24" s="79" customFormat="1" ht="36" hidden="1" outlineLevel="1" x14ac:dyDescent="0.25">
      <c r="B482" s="725" t="s">
        <v>653</v>
      </c>
      <c r="C482" s="726" t="s">
        <v>22</v>
      </c>
      <c r="D482" s="727">
        <v>1</v>
      </c>
      <c r="E482" s="728">
        <v>0</v>
      </c>
      <c r="F482" s="729">
        <f t="shared" si="578"/>
        <v>0</v>
      </c>
      <c r="G482" s="78"/>
      <c r="H482" s="101"/>
      <c r="I482" s="65"/>
      <c r="J482" s="66"/>
      <c r="K482" s="101"/>
      <c r="L482" s="65"/>
      <c r="M482" s="66"/>
      <c r="N482" s="101"/>
      <c r="O482" s="269"/>
      <c r="P482" s="308"/>
      <c r="Q482" s="101"/>
      <c r="R482" s="269"/>
      <c r="S482" s="66"/>
      <c r="T482" s="101"/>
      <c r="U482" s="269"/>
      <c r="V482" s="696"/>
      <c r="W482" s="269"/>
      <c r="X482" s="308"/>
    </row>
    <row r="483" spans="2:24" s="79" customFormat="1" ht="36" hidden="1" outlineLevel="1" x14ac:dyDescent="0.25">
      <c r="B483" s="725" t="s">
        <v>654</v>
      </c>
      <c r="C483" s="726" t="s">
        <v>22</v>
      </c>
      <c r="D483" s="727">
        <v>1</v>
      </c>
      <c r="E483" s="728">
        <v>0</v>
      </c>
      <c r="F483" s="729">
        <f t="shared" si="578"/>
        <v>0</v>
      </c>
      <c r="G483" s="78"/>
      <c r="H483" s="101"/>
      <c r="I483" s="65"/>
      <c r="J483" s="66"/>
      <c r="K483" s="101"/>
      <c r="L483" s="65"/>
      <c r="M483" s="66"/>
      <c r="N483" s="101"/>
      <c r="O483" s="269"/>
      <c r="P483" s="308"/>
      <c r="Q483" s="101"/>
      <c r="R483" s="269"/>
      <c r="S483" s="66"/>
      <c r="T483" s="101"/>
      <c r="U483" s="269"/>
      <c r="V483" s="696"/>
      <c r="W483" s="269"/>
      <c r="X483" s="308"/>
    </row>
    <row r="484" spans="2:24" s="79" customFormat="1" ht="36" hidden="1" outlineLevel="1" x14ac:dyDescent="0.25">
      <c r="B484" s="725" t="s">
        <v>655</v>
      </c>
      <c r="C484" s="726" t="s">
        <v>22</v>
      </c>
      <c r="D484" s="727">
        <v>1</v>
      </c>
      <c r="E484" s="728">
        <v>0</v>
      </c>
      <c r="F484" s="729">
        <f t="shared" si="578"/>
        <v>0</v>
      </c>
      <c r="G484" s="78"/>
      <c r="H484" s="132"/>
      <c r="I484" s="133"/>
      <c r="J484" s="134"/>
      <c r="K484" s="132"/>
      <c r="L484" s="133"/>
      <c r="M484" s="134"/>
      <c r="N484" s="130"/>
      <c r="O484" s="269"/>
      <c r="P484" s="308"/>
      <c r="Q484" s="101"/>
      <c r="R484" s="269"/>
      <c r="S484" s="66"/>
      <c r="T484" s="101"/>
      <c r="U484" s="269"/>
      <c r="V484" s="696"/>
      <c r="W484" s="269"/>
      <c r="X484" s="308"/>
    </row>
    <row r="485" spans="2:24" s="79" customFormat="1" ht="36" hidden="1" outlineLevel="1" x14ac:dyDescent="0.25">
      <c r="B485" s="725" t="s">
        <v>656</v>
      </c>
      <c r="C485" s="726" t="s">
        <v>22</v>
      </c>
      <c r="D485" s="727">
        <v>1</v>
      </c>
      <c r="E485" s="728">
        <v>0</v>
      </c>
      <c r="F485" s="729">
        <f t="shared" si="578"/>
        <v>0</v>
      </c>
      <c r="G485" s="78"/>
      <c r="H485" s="101"/>
      <c r="I485" s="65"/>
      <c r="J485" s="66"/>
      <c r="K485" s="101"/>
      <c r="L485" s="65"/>
      <c r="M485" s="66"/>
      <c r="N485" s="101"/>
      <c r="O485" s="269"/>
      <c r="P485" s="308"/>
      <c r="Q485" s="101"/>
      <c r="R485" s="269"/>
      <c r="S485" s="66"/>
      <c r="T485" s="101"/>
      <c r="U485" s="269"/>
      <c r="V485" s="696"/>
      <c r="W485" s="269"/>
      <c r="X485" s="308"/>
    </row>
    <row r="486" spans="2:24" s="79" customFormat="1" ht="36" hidden="1" outlineLevel="1" x14ac:dyDescent="0.25">
      <c r="B486" s="725" t="s">
        <v>657</v>
      </c>
      <c r="C486" s="726" t="s">
        <v>22</v>
      </c>
      <c r="D486" s="727">
        <v>1</v>
      </c>
      <c r="E486" s="728">
        <v>0</v>
      </c>
      <c r="F486" s="729">
        <f t="shared" si="578"/>
        <v>0</v>
      </c>
      <c r="G486" s="78"/>
      <c r="H486" s="101"/>
      <c r="I486" s="65"/>
      <c r="J486" s="66"/>
      <c r="K486" s="101"/>
      <c r="L486" s="65"/>
      <c r="M486" s="66"/>
      <c r="N486" s="101"/>
      <c r="O486" s="269"/>
      <c r="P486" s="308"/>
      <c r="Q486" s="101"/>
      <c r="R486" s="269"/>
      <c r="S486" s="66"/>
      <c r="T486" s="101"/>
      <c r="U486" s="269"/>
      <c r="V486" s="696"/>
      <c r="W486" s="269"/>
      <c r="X486" s="308"/>
    </row>
    <row r="487" spans="2:24" s="79" customFormat="1" ht="36" hidden="1" outlineLevel="1" x14ac:dyDescent="0.25">
      <c r="B487" s="725" t="s">
        <v>658</v>
      </c>
      <c r="C487" s="726" t="s">
        <v>22</v>
      </c>
      <c r="D487" s="727">
        <v>0</v>
      </c>
      <c r="E487" s="728">
        <v>0</v>
      </c>
      <c r="F487" s="729">
        <f t="shared" si="578"/>
        <v>0</v>
      </c>
      <c r="G487" s="78"/>
      <c r="H487" s="101"/>
      <c r="I487" s="65"/>
      <c r="J487" s="66"/>
      <c r="K487" s="101"/>
      <c r="L487" s="65"/>
      <c r="M487" s="66"/>
      <c r="N487" s="101"/>
      <c r="O487" s="65"/>
      <c r="P487" s="66"/>
      <c r="Q487" s="101"/>
      <c r="R487" s="269"/>
      <c r="S487" s="66"/>
      <c r="T487" s="101"/>
      <c r="U487" s="269"/>
      <c r="V487" s="696"/>
      <c r="W487" s="269"/>
      <c r="X487" s="308"/>
    </row>
    <row r="488" spans="2:24" s="79" customFormat="1" ht="36" hidden="1" outlineLevel="1" x14ac:dyDescent="0.25">
      <c r="B488" s="725" t="s">
        <v>659</v>
      </c>
      <c r="C488" s="726" t="s">
        <v>22</v>
      </c>
      <c r="D488" s="727">
        <v>0</v>
      </c>
      <c r="E488" s="728">
        <v>0</v>
      </c>
      <c r="F488" s="729">
        <f t="shared" si="578"/>
        <v>0</v>
      </c>
      <c r="G488" s="78"/>
      <c r="H488" s="101"/>
      <c r="I488" s="65"/>
      <c r="J488" s="66"/>
      <c r="K488" s="101"/>
      <c r="L488" s="65"/>
      <c r="M488" s="66"/>
      <c r="N488" s="101"/>
      <c r="O488" s="65"/>
      <c r="P488" s="66"/>
      <c r="Q488" s="101"/>
      <c r="R488" s="269"/>
      <c r="S488" s="66"/>
      <c r="T488" s="101"/>
      <c r="U488" s="269"/>
      <c r="V488" s="696"/>
      <c r="W488" s="269"/>
      <c r="X488" s="308"/>
    </row>
    <row r="489" spans="2:24" s="79" customFormat="1" ht="36" hidden="1" outlineLevel="1" x14ac:dyDescent="0.25">
      <c r="B489" s="725" t="s">
        <v>660</v>
      </c>
      <c r="C489" s="726" t="s">
        <v>22</v>
      </c>
      <c r="D489" s="727">
        <v>1</v>
      </c>
      <c r="E489" s="728">
        <v>0</v>
      </c>
      <c r="F489" s="729">
        <f t="shared" si="578"/>
        <v>0</v>
      </c>
      <c r="G489" s="78"/>
      <c r="H489" s="101"/>
      <c r="I489" s="65"/>
      <c r="J489" s="66"/>
      <c r="K489" s="101"/>
      <c r="L489" s="65"/>
      <c r="M489" s="66"/>
      <c r="N489" s="101"/>
      <c r="O489" s="269"/>
      <c r="P489" s="308"/>
      <c r="Q489" s="101"/>
      <c r="R489" s="269"/>
      <c r="S489" s="66"/>
      <c r="T489" s="101"/>
      <c r="U489" s="269"/>
      <c r="V489" s="696"/>
      <c r="W489" s="269"/>
      <c r="X489" s="308"/>
    </row>
    <row r="490" spans="2:24" s="79" customFormat="1" ht="36" hidden="1" outlineLevel="1" x14ac:dyDescent="0.25">
      <c r="B490" s="725" t="s">
        <v>661</v>
      </c>
      <c r="C490" s="726" t="s">
        <v>22</v>
      </c>
      <c r="D490" s="727">
        <v>1</v>
      </c>
      <c r="E490" s="728">
        <v>0</v>
      </c>
      <c r="F490" s="729">
        <f t="shared" si="578"/>
        <v>0</v>
      </c>
      <c r="G490" s="78"/>
      <c r="H490" s="101"/>
      <c r="I490" s="65"/>
      <c r="J490" s="66"/>
      <c r="K490" s="101"/>
      <c r="L490" s="65"/>
      <c r="M490" s="66"/>
      <c r="N490" s="101"/>
      <c r="O490" s="269"/>
      <c r="P490" s="308"/>
      <c r="Q490" s="101"/>
      <c r="R490" s="269"/>
      <c r="S490" s="66"/>
      <c r="T490" s="101"/>
      <c r="U490" s="269"/>
      <c r="V490" s="696"/>
      <c r="W490" s="269"/>
      <c r="X490" s="308"/>
    </row>
    <row r="491" spans="2:24" s="79" customFormat="1" ht="36" hidden="1" outlineLevel="1" x14ac:dyDescent="0.25">
      <c r="B491" s="725" t="s">
        <v>662</v>
      </c>
      <c r="C491" s="726" t="s">
        <v>22</v>
      </c>
      <c r="D491" s="727">
        <v>1</v>
      </c>
      <c r="E491" s="728">
        <v>0</v>
      </c>
      <c r="F491" s="729">
        <f t="shared" si="578"/>
        <v>0</v>
      </c>
      <c r="G491" s="78"/>
      <c r="H491" s="101"/>
      <c r="I491" s="65"/>
      <c r="J491" s="66"/>
      <c r="K491" s="101"/>
      <c r="L491" s="65"/>
      <c r="M491" s="66"/>
      <c r="N491" s="101"/>
      <c r="O491" s="269"/>
      <c r="P491" s="308"/>
      <c r="Q491" s="101"/>
      <c r="R491" s="269"/>
      <c r="S491" s="66"/>
      <c r="T491" s="101"/>
      <c r="U491" s="269"/>
      <c r="V491" s="696"/>
      <c r="W491" s="269"/>
      <c r="X491" s="308"/>
    </row>
    <row r="492" spans="2:24" s="79" customFormat="1" ht="36" hidden="1" outlineLevel="1" x14ac:dyDescent="0.25">
      <c r="B492" s="725" t="s">
        <v>663</v>
      </c>
      <c r="C492" s="726" t="s">
        <v>22</v>
      </c>
      <c r="D492" s="727">
        <v>1</v>
      </c>
      <c r="E492" s="728">
        <v>0</v>
      </c>
      <c r="F492" s="729">
        <f t="shared" si="578"/>
        <v>0</v>
      </c>
      <c r="G492" s="78"/>
      <c r="H492" s="101"/>
      <c r="I492" s="65"/>
      <c r="J492" s="66"/>
      <c r="K492" s="101"/>
      <c r="L492" s="65"/>
      <c r="M492" s="66"/>
      <c r="N492" s="101"/>
      <c r="O492" s="269"/>
      <c r="P492" s="308"/>
      <c r="Q492" s="101"/>
      <c r="R492" s="269"/>
      <c r="S492" s="66"/>
      <c r="T492" s="101"/>
      <c r="U492" s="269"/>
      <c r="V492" s="696"/>
      <c r="W492" s="269"/>
      <c r="X492" s="308"/>
    </row>
    <row r="493" spans="2:24" s="79" customFormat="1" ht="36" hidden="1" outlineLevel="1" x14ac:dyDescent="0.25">
      <c r="B493" s="725" t="s">
        <v>664</v>
      </c>
      <c r="C493" s="726" t="s">
        <v>22</v>
      </c>
      <c r="D493" s="727">
        <v>0</v>
      </c>
      <c r="E493" s="728">
        <v>0</v>
      </c>
      <c r="F493" s="729">
        <f t="shared" si="578"/>
        <v>0</v>
      </c>
      <c r="G493" s="78"/>
      <c r="H493" s="101"/>
      <c r="I493" s="65"/>
      <c r="J493" s="66"/>
      <c r="K493" s="101"/>
      <c r="L493" s="65"/>
      <c r="M493" s="66"/>
      <c r="N493" s="101"/>
      <c r="O493" s="65"/>
      <c r="P493" s="66"/>
      <c r="Q493" s="101"/>
      <c r="R493" s="269"/>
      <c r="S493" s="66"/>
      <c r="T493" s="101"/>
      <c r="U493" s="269"/>
      <c r="V493" s="696"/>
      <c r="W493" s="269"/>
      <c r="X493" s="308"/>
    </row>
    <row r="494" spans="2:24" s="79" customFormat="1" ht="36" hidden="1" outlineLevel="1" x14ac:dyDescent="0.25">
      <c r="B494" s="725" t="s">
        <v>665</v>
      </c>
      <c r="C494" s="726" t="s">
        <v>22</v>
      </c>
      <c r="D494" s="727">
        <v>1</v>
      </c>
      <c r="E494" s="728">
        <v>0</v>
      </c>
      <c r="F494" s="729">
        <f t="shared" si="578"/>
        <v>0</v>
      </c>
      <c r="G494" s="78"/>
      <c r="H494" s="101"/>
      <c r="I494" s="65"/>
      <c r="J494" s="66"/>
      <c r="K494" s="101"/>
      <c r="L494" s="65"/>
      <c r="M494" s="66"/>
      <c r="N494" s="101"/>
      <c r="O494" s="269"/>
      <c r="P494" s="308"/>
      <c r="Q494" s="101"/>
      <c r="R494" s="269"/>
      <c r="S494" s="66"/>
      <c r="T494" s="101"/>
      <c r="U494" s="269"/>
      <c r="V494" s="696"/>
      <c r="W494" s="269"/>
      <c r="X494" s="308"/>
    </row>
    <row r="495" spans="2:24" s="79" customFormat="1" ht="36" hidden="1" outlineLevel="1" x14ac:dyDescent="0.25">
      <c r="B495" s="725" t="s">
        <v>666</v>
      </c>
      <c r="C495" s="726" t="s">
        <v>22</v>
      </c>
      <c r="D495" s="727">
        <v>1</v>
      </c>
      <c r="E495" s="728">
        <v>0</v>
      </c>
      <c r="F495" s="729">
        <f t="shared" si="578"/>
        <v>0</v>
      </c>
      <c r="G495" s="78"/>
      <c r="H495" s="101"/>
      <c r="I495" s="65"/>
      <c r="J495" s="66"/>
      <c r="K495" s="101"/>
      <c r="L495" s="65"/>
      <c r="M495" s="66"/>
      <c r="N495" s="101"/>
      <c r="O495" s="269"/>
      <c r="P495" s="308"/>
      <c r="Q495" s="101"/>
      <c r="R495" s="269"/>
      <c r="S495" s="66"/>
      <c r="T495" s="101"/>
      <c r="U495" s="269"/>
      <c r="V495" s="696"/>
      <c r="W495" s="269"/>
      <c r="X495" s="308"/>
    </row>
    <row r="496" spans="2:24" s="79" customFormat="1" ht="36" hidden="1" outlineLevel="1" x14ac:dyDescent="0.25">
      <c r="B496" s="725" t="s">
        <v>667</v>
      </c>
      <c r="C496" s="726" t="s">
        <v>22</v>
      </c>
      <c r="D496" s="727">
        <v>1</v>
      </c>
      <c r="E496" s="728">
        <v>0</v>
      </c>
      <c r="F496" s="729">
        <f t="shared" si="578"/>
        <v>0</v>
      </c>
      <c r="G496" s="78"/>
      <c r="H496" s="101"/>
      <c r="I496" s="65"/>
      <c r="J496" s="66"/>
      <c r="K496" s="101"/>
      <c r="L496" s="65"/>
      <c r="M496" s="66"/>
      <c r="N496" s="101"/>
      <c r="O496" s="269"/>
      <c r="P496" s="308"/>
      <c r="Q496" s="101"/>
      <c r="R496" s="269"/>
      <c r="S496" s="66"/>
      <c r="T496" s="101"/>
      <c r="U496" s="269"/>
      <c r="V496" s="696"/>
      <c r="W496" s="269"/>
      <c r="X496" s="308"/>
    </row>
    <row r="497" spans="2:24" s="79" customFormat="1" ht="36" hidden="1" outlineLevel="1" x14ac:dyDescent="0.25">
      <c r="B497" s="725" t="s">
        <v>668</v>
      </c>
      <c r="C497" s="726" t="s">
        <v>22</v>
      </c>
      <c r="D497" s="727">
        <v>1</v>
      </c>
      <c r="E497" s="728">
        <v>0</v>
      </c>
      <c r="F497" s="729">
        <f t="shared" si="578"/>
        <v>0</v>
      </c>
      <c r="G497" s="78"/>
      <c r="H497" s="101"/>
      <c r="I497" s="65"/>
      <c r="J497" s="66"/>
      <c r="K497" s="101"/>
      <c r="L497" s="65"/>
      <c r="M497" s="66"/>
      <c r="N497" s="101"/>
      <c r="O497" s="269"/>
      <c r="P497" s="308"/>
      <c r="Q497" s="101"/>
      <c r="R497" s="269"/>
      <c r="S497" s="66"/>
      <c r="T497" s="101"/>
      <c r="U497" s="269"/>
      <c r="V497" s="696"/>
      <c r="W497" s="269"/>
      <c r="X497" s="308"/>
    </row>
    <row r="498" spans="2:24" s="79" customFormat="1" hidden="1" outlineLevel="1" x14ac:dyDescent="0.25">
      <c r="B498" s="231" t="s">
        <v>753</v>
      </c>
      <c r="C498" s="12" t="s">
        <v>22</v>
      </c>
      <c r="D498" s="237"/>
      <c r="E498" s="77"/>
      <c r="F498" s="45"/>
      <c r="G498" s="78"/>
      <c r="H498" s="101"/>
      <c r="I498" s="65"/>
      <c r="J498" s="66"/>
      <c r="K498" s="597"/>
      <c r="L498" s="65"/>
      <c r="M498" s="66"/>
      <c r="N498" s="101"/>
      <c r="O498" s="65"/>
      <c r="P498" s="66">
        <f t="shared" ref="P498" si="579">+N498*O498</f>
        <v>0</v>
      </c>
      <c r="Q498" s="101"/>
      <c r="R498" s="269"/>
      <c r="S498" s="66"/>
      <c r="T498" s="101"/>
      <c r="U498" s="269"/>
      <c r="V498" s="696"/>
      <c r="W498" s="269"/>
      <c r="X498" s="308"/>
    </row>
    <row r="499" spans="2:24" s="83" customFormat="1" hidden="1" outlineLevel="1" x14ac:dyDescent="0.25">
      <c r="B499" s="76" t="s">
        <v>46</v>
      </c>
      <c r="C499" s="90"/>
      <c r="D499" s="241"/>
      <c r="E499" s="86"/>
      <c r="F499" s="87">
        <f>SUM(F508:F519)</f>
        <v>10016.319060000002</v>
      </c>
      <c r="G499" s="82"/>
      <c r="H499" s="103"/>
      <c r="I499" s="88"/>
      <c r="J499" s="89">
        <f>SUM(J502:J519)</f>
        <v>9298.36</v>
      </c>
      <c r="K499" s="103"/>
      <c r="L499" s="88"/>
      <c r="M499" s="89">
        <f>SUM(M502:M519)</f>
        <v>9298.36</v>
      </c>
      <c r="N499" s="691"/>
      <c r="O499" s="88"/>
      <c r="P499" s="89">
        <f>SUM(P502:P519)</f>
        <v>12181</v>
      </c>
      <c r="Q499" s="103"/>
      <c r="R499" s="276"/>
      <c r="S499" s="89">
        <f>SUM(S500:S519)</f>
        <v>23481.615000000002</v>
      </c>
      <c r="T499" s="103"/>
      <c r="U499" s="315"/>
      <c r="V499" s="129">
        <f>SUM(V508:V519)</f>
        <v>9409.1135490000015</v>
      </c>
      <c r="W499" s="315"/>
      <c r="X499" s="312">
        <f>SUM(X508:X519)</f>
        <v>8750.4756005700019</v>
      </c>
    </row>
    <row r="500" spans="2:24" s="79" customFormat="1" hidden="1" outlineLevel="1" x14ac:dyDescent="0.25">
      <c r="B500" s="231" t="s">
        <v>822</v>
      </c>
      <c r="C500" s="12"/>
      <c r="D500" s="237"/>
      <c r="E500" s="77"/>
      <c r="F500" s="45"/>
      <c r="G500" s="78"/>
      <c r="H500" s="101"/>
      <c r="I500" s="65"/>
      <c r="J500" s="66"/>
      <c r="K500" s="101"/>
      <c r="L500" s="65"/>
      <c r="M500" s="66"/>
      <c r="N500" s="101"/>
      <c r="O500" s="65"/>
      <c r="P500" s="66"/>
      <c r="Q500" s="101">
        <v>1281</v>
      </c>
      <c r="R500" s="278">
        <v>2.8</v>
      </c>
      <c r="S500" s="264">
        <f t="shared" ref="S500:S501" si="580">PRODUCT(Q500,R500)</f>
        <v>3586.7999999999997</v>
      </c>
      <c r="T500" s="101"/>
      <c r="U500" s="269"/>
      <c r="V500" s="696"/>
      <c r="W500" s="269"/>
      <c r="X500" s="308"/>
    </row>
    <row r="501" spans="2:24" s="79" customFormat="1" hidden="1" outlineLevel="1" x14ac:dyDescent="0.25">
      <c r="B501" s="231" t="s">
        <v>823</v>
      </c>
      <c r="C501" s="12"/>
      <c r="D501" s="237"/>
      <c r="E501" s="77"/>
      <c r="F501" s="45"/>
      <c r="G501" s="78"/>
      <c r="H501" s="101"/>
      <c r="I501" s="65"/>
      <c r="J501" s="66"/>
      <c r="K501" s="101"/>
      <c r="L501" s="65"/>
      <c r="M501" s="66"/>
      <c r="N501" s="101"/>
      <c r="O501" s="65"/>
      <c r="P501" s="66"/>
      <c r="Q501" s="101">
        <v>551</v>
      </c>
      <c r="R501" s="278">
        <v>2.8</v>
      </c>
      <c r="S501" s="264">
        <f t="shared" si="580"/>
        <v>1542.8</v>
      </c>
      <c r="T501" s="101"/>
      <c r="U501" s="269"/>
      <c r="V501" s="696"/>
      <c r="W501" s="269"/>
      <c r="X501" s="308"/>
    </row>
    <row r="502" spans="2:24" s="79" customFormat="1" hidden="1" outlineLevel="1" x14ac:dyDescent="0.25">
      <c r="B502" s="231" t="s">
        <v>808</v>
      </c>
      <c r="C502" s="12"/>
      <c r="D502" s="237"/>
      <c r="E502" s="77"/>
      <c r="F502" s="45"/>
      <c r="G502" s="78"/>
      <c r="H502" s="101">
        <v>191.74</v>
      </c>
      <c r="I502" s="65">
        <v>6</v>
      </c>
      <c r="J502" s="66">
        <f t="shared" ref="J502:J509" si="581">+H502*I502</f>
        <v>1150.44</v>
      </c>
      <c r="K502" s="597">
        <v>191.74</v>
      </c>
      <c r="L502" s="65">
        <v>6</v>
      </c>
      <c r="M502" s="66">
        <f t="shared" ref="M502:M510" si="582">+K502*L502</f>
        <v>1150.44</v>
      </c>
      <c r="N502" s="101"/>
      <c r="O502" s="65"/>
      <c r="P502" s="66"/>
      <c r="Q502" s="101"/>
      <c r="R502" s="278"/>
      <c r="S502" s="264"/>
      <c r="T502" s="101"/>
      <c r="U502" s="269"/>
      <c r="V502" s="696"/>
      <c r="W502" s="269"/>
      <c r="X502" s="308"/>
    </row>
    <row r="503" spans="2:24" s="79" customFormat="1" hidden="1" outlineLevel="1" x14ac:dyDescent="0.25">
      <c r="B503" s="231" t="s">
        <v>809</v>
      </c>
      <c r="C503" s="12"/>
      <c r="D503" s="237"/>
      <c r="E503" s="77"/>
      <c r="F503" s="45"/>
      <c r="G503" s="78"/>
      <c r="H503" s="101">
        <v>160.29</v>
      </c>
      <c r="I503" s="65">
        <v>6</v>
      </c>
      <c r="J503" s="66">
        <f t="shared" si="581"/>
        <v>961.74</v>
      </c>
      <c r="K503" s="597">
        <v>160.29</v>
      </c>
      <c r="L503" s="65">
        <v>6</v>
      </c>
      <c r="M503" s="66">
        <f t="shared" si="582"/>
        <v>961.74</v>
      </c>
      <c r="N503" s="101"/>
      <c r="O503" s="65"/>
      <c r="P503" s="66"/>
      <c r="Q503" s="101"/>
      <c r="R503" s="278"/>
      <c r="S503" s="264"/>
      <c r="T503" s="101"/>
      <c r="U503" s="269"/>
      <c r="V503" s="696"/>
      <c r="W503" s="269"/>
      <c r="X503" s="308"/>
    </row>
    <row r="504" spans="2:24" s="79" customFormat="1" hidden="1" outlineLevel="1" x14ac:dyDescent="0.25">
      <c r="B504" s="231" t="s">
        <v>810</v>
      </c>
      <c r="C504" s="12"/>
      <c r="D504" s="237"/>
      <c r="E504" s="77"/>
      <c r="F504" s="45"/>
      <c r="G504" s="78"/>
      <c r="H504" s="101">
        <v>153</v>
      </c>
      <c r="I504" s="65">
        <v>6</v>
      </c>
      <c r="J504" s="66">
        <f t="shared" si="581"/>
        <v>918</v>
      </c>
      <c r="K504" s="597">
        <v>153</v>
      </c>
      <c r="L504" s="65">
        <v>6</v>
      </c>
      <c r="M504" s="66">
        <f t="shared" si="582"/>
        <v>918</v>
      </c>
      <c r="N504" s="101"/>
      <c r="O504" s="65"/>
      <c r="P504" s="66"/>
      <c r="Q504" s="101"/>
      <c r="R504" s="278"/>
      <c r="S504" s="264"/>
      <c r="T504" s="101"/>
      <c r="U504" s="269"/>
      <c r="V504" s="696"/>
      <c r="W504" s="269"/>
      <c r="X504" s="308"/>
    </row>
    <row r="505" spans="2:24" s="79" customFormat="1" hidden="1" outlineLevel="1" x14ac:dyDescent="0.25">
      <c r="B505" s="231" t="s">
        <v>811</v>
      </c>
      <c r="C505" s="12"/>
      <c r="D505" s="237"/>
      <c r="E505" s="77"/>
      <c r="F505" s="45"/>
      <c r="G505" s="78"/>
      <c r="H505" s="101">
        <v>21.31</v>
      </c>
      <c r="I505" s="65">
        <v>6</v>
      </c>
      <c r="J505" s="66">
        <f t="shared" si="581"/>
        <v>127.85999999999999</v>
      </c>
      <c r="K505" s="597">
        <v>21.31</v>
      </c>
      <c r="L505" s="65">
        <v>6</v>
      </c>
      <c r="M505" s="66">
        <f t="shared" si="582"/>
        <v>127.85999999999999</v>
      </c>
      <c r="N505" s="101"/>
      <c r="O505" s="65"/>
      <c r="P505" s="66"/>
      <c r="Q505" s="101"/>
      <c r="R505" s="278"/>
      <c r="S505" s="264"/>
      <c r="T505" s="101"/>
      <c r="U505" s="269"/>
      <c r="V505" s="696"/>
      <c r="W505" s="269"/>
      <c r="X505" s="308"/>
    </row>
    <row r="506" spans="2:24" s="79" customFormat="1" hidden="1" outlineLevel="1" x14ac:dyDescent="0.25">
      <c r="B506" s="231" t="s">
        <v>812</v>
      </c>
      <c r="C506" s="12"/>
      <c r="D506" s="237"/>
      <c r="E506" s="77"/>
      <c r="F506" s="45"/>
      <c r="G506" s="78"/>
      <c r="H506" s="101">
        <v>19.72</v>
      </c>
      <c r="I506" s="65">
        <v>6</v>
      </c>
      <c r="J506" s="66">
        <f t="shared" si="581"/>
        <v>118.32</v>
      </c>
      <c r="K506" s="597">
        <v>19.72</v>
      </c>
      <c r="L506" s="65">
        <v>6</v>
      </c>
      <c r="M506" s="66">
        <f t="shared" si="582"/>
        <v>118.32</v>
      </c>
      <c r="N506" s="101"/>
      <c r="O506" s="65"/>
      <c r="P506" s="66"/>
      <c r="Q506" s="101"/>
      <c r="R506" s="278"/>
      <c r="S506" s="264"/>
      <c r="T506" s="101"/>
      <c r="U506" s="269"/>
      <c r="V506" s="696"/>
      <c r="W506" s="269"/>
      <c r="X506" s="308"/>
    </row>
    <row r="507" spans="2:24" s="79" customFormat="1" hidden="1" outlineLevel="1" x14ac:dyDescent="0.25">
      <c r="B507" s="231" t="s">
        <v>813</v>
      </c>
      <c r="C507" s="12"/>
      <c r="D507" s="237"/>
      <c r="E507" s="77"/>
      <c r="F507" s="45"/>
      <c r="G507" s="78"/>
      <c r="H507" s="101">
        <v>65</v>
      </c>
      <c r="I507" s="65">
        <v>6</v>
      </c>
      <c r="J507" s="66">
        <f t="shared" si="581"/>
        <v>390</v>
      </c>
      <c r="K507" s="597">
        <v>65</v>
      </c>
      <c r="L507" s="65">
        <v>6</v>
      </c>
      <c r="M507" s="66">
        <f t="shared" si="582"/>
        <v>390</v>
      </c>
      <c r="N507" s="101"/>
      <c r="O507" s="65"/>
      <c r="P507" s="66"/>
      <c r="Q507" s="101"/>
      <c r="R507" s="278"/>
      <c r="S507" s="264"/>
      <c r="T507" s="101"/>
      <c r="U507" s="269"/>
      <c r="V507" s="696"/>
      <c r="W507" s="269"/>
      <c r="X507" s="308"/>
    </row>
    <row r="508" spans="2:24" s="79" customFormat="1" hidden="1" outlineLevel="1" x14ac:dyDescent="0.25">
      <c r="B508" s="231" t="s">
        <v>499</v>
      </c>
      <c r="C508" s="12" t="s">
        <v>21</v>
      </c>
      <c r="D508" s="237">
        <v>387.5</v>
      </c>
      <c r="E508" s="77">
        <v>7.2990720000000007</v>
      </c>
      <c r="F508" s="45">
        <f t="shared" ref="F508:F519" si="583">PRODUCT(D508,E508)</f>
        <v>2828.3904000000002</v>
      </c>
      <c r="G508" s="78"/>
      <c r="H508" s="101">
        <f>1480-703-299</f>
        <v>478</v>
      </c>
      <c r="I508" s="65">
        <v>6</v>
      </c>
      <c r="J508" s="66">
        <f t="shared" si="581"/>
        <v>2868</v>
      </c>
      <c r="K508" s="597">
        <f>1480-703-299</f>
        <v>478</v>
      </c>
      <c r="L508" s="65">
        <v>6</v>
      </c>
      <c r="M508" s="66">
        <f t="shared" si="582"/>
        <v>2868</v>
      </c>
      <c r="N508" s="101">
        <v>460.5</v>
      </c>
      <c r="O508" s="65">
        <v>6</v>
      </c>
      <c r="P508" s="66">
        <f t="shared" ref="P508:P511" si="584">+N508*O508</f>
        <v>2763</v>
      </c>
      <c r="Q508" s="101">
        <v>16</v>
      </c>
      <c r="R508" s="278">
        <v>3.05</v>
      </c>
      <c r="S508" s="264">
        <f t="shared" ref="S508:S519" si="585">PRODUCT(Q508,R508)</f>
        <v>48.8</v>
      </c>
      <c r="T508" s="101">
        <v>421.5</v>
      </c>
      <c r="U508" s="269">
        <v>6.6908160000000017</v>
      </c>
      <c r="V508" s="696">
        <f>PRODUCT(T508,U508)</f>
        <v>2820.1789440000007</v>
      </c>
      <c r="W508" s="269">
        <f>PRODUCT(U508,(1-$W$9))</f>
        <v>6.2224588800000014</v>
      </c>
      <c r="X508" s="308">
        <f t="shared" ref="X508" si="586">PRODUCT(T508,W508)</f>
        <v>2622.7664179200005</v>
      </c>
    </row>
    <row r="509" spans="2:24" s="79" customFormat="1" hidden="1" outlineLevel="1" x14ac:dyDescent="0.25">
      <c r="B509" s="231" t="s">
        <v>807</v>
      </c>
      <c r="C509" s="12"/>
      <c r="D509" s="237"/>
      <c r="E509" s="77"/>
      <c r="F509" s="45"/>
      <c r="G509" s="78"/>
      <c r="H509" s="101">
        <v>30</v>
      </c>
      <c r="I509" s="65">
        <v>6</v>
      </c>
      <c r="J509" s="66">
        <f t="shared" si="581"/>
        <v>180</v>
      </c>
      <c r="K509" s="597">
        <v>30</v>
      </c>
      <c r="L509" s="65">
        <v>6</v>
      </c>
      <c r="M509" s="66">
        <f t="shared" si="582"/>
        <v>180</v>
      </c>
      <c r="N509" s="101"/>
      <c r="O509" s="65"/>
      <c r="P509" s="66"/>
      <c r="Q509" s="101"/>
      <c r="R509" s="278"/>
      <c r="S509" s="264"/>
      <c r="T509" s="101"/>
      <c r="U509" s="269"/>
      <c r="V509" s="696"/>
      <c r="W509" s="269"/>
      <c r="X509" s="308"/>
    </row>
    <row r="510" spans="2:24" s="79" customFormat="1" hidden="1" outlineLevel="1" x14ac:dyDescent="0.25">
      <c r="B510" s="231" t="s">
        <v>806</v>
      </c>
      <c r="C510" s="12"/>
      <c r="D510" s="237"/>
      <c r="E510" s="77"/>
      <c r="F510" s="45"/>
      <c r="G510" s="78"/>
      <c r="H510" s="101">
        <v>30</v>
      </c>
      <c r="I510" s="65">
        <v>8</v>
      </c>
      <c r="J510" s="66">
        <f t="shared" ref="J510:J519" si="587">+H510*I510</f>
        <v>240</v>
      </c>
      <c r="K510" s="597">
        <v>30</v>
      </c>
      <c r="L510" s="65">
        <v>8</v>
      </c>
      <c r="M510" s="66">
        <f t="shared" si="582"/>
        <v>240</v>
      </c>
      <c r="N510" s="101"/>
      <c r="O510" s="65"/>
      <c r="P510" s="66"/>
      <c r="Q510" s="101"/>
      <c r="R510" s="278"/>
      <c r="S510" s="264"/>
      <c r="T510" s="101"/>
      <c r="U510" s="269"/>
      <c r="V510" s="696"/>
      <c r="W510" s="269"/>
      <c r="X510" s="308"/>
    </row>
    <row r="511" spans="2:24" s="79" customFormat="1" hidden="1" outlineLevel="1" x14ac:dyDescent="0.25">
      <c r="B511" s="231" t="s">
        <v>501</v>
      </c>
      <c r="C511" s="12" t="s">
        <v>21</v>
      </c>
      <c r="D511" s="237">
        <v>86.5</v>
      </c>
      <c r="E511" s="77">
        <v>7.2990720000000007</v>
      </c>
      <c r="F511" s="45">
        <f t="shared" si="583"/>
        <v>631.36972800000001</v>
      </c>
      <c r="G511" s="78"/>
      <c r="H511" s="101"/>
      <c r="I511" s="65"/>
      <c r="J511" s="66"/>
      <c r="K511" s="597"/>
      <c r="L511" s="65"/>
      <c r="M511" s="66"/>
      <c r="N511" s="101">
        <v>86.5</v>
      </c>
      <c r="O511" s="65">
        <v>8</v>
      </c>
      <c r="P511" s="66">
        <f t="shared" si="584"/>
        <v>692</v>
      </c>
      <c r="Q511" s="101"/>
      <c r="R511" s="278"/>
      <c r="S511" s="264"/>
      <c r="T511" s="101">
        <v>86.5</v>
      </c>
      <c r="U511" s="269">
        <v>6.6908160000000017</v>
      </c>
      <c r="V511" s="696">
        <f>PRODUCT(T511,U511)</f>
        <v>578.75558400000011</v>
      </c>
      <c r="W511" s="269">
        <f>PRODUCT(U511,(1-$W$9))</f>
        <v>6.2224588800000014</v>
      </c>
      <c r="X511" s="308">
        <f t="shared" ref="X511" si="588">PRODUCT(T511,W511)</f>
        <v>538.24269312000013</v>
      </c>
    </row>
    <row r="512" spans="2:24" s="79" customFormat="1" hidden="1" outlineLevel="1" x14ac:dyDescent="0.25">
      <c r="B512" s="231" t="s">
        <v>469</v>
      </c>
      <c r="C512" s="12"/>
      <c r="D512" s="237"/>
      <c r="E512" s="77"/>
      <c r="F512" s="45"/>
      <c r="G512" s="78"/>
      <c r="H512" s="101"/>
      <c r="I512" s="65"/>
      <c r="J512" s="66"/>
      <c r="K512" s="101"/>
      <c r="L512" s="65"/>
      <c r="M512" s="66"/>
      <c r="N512" s="101"/>
      <c r="O512" s="65"/>
      <c r="P512" s="66"/>
      <c r="Q512" s="101">
        <v>264.5</v>
      </c>
      <c r="R512" s="278">
        <v>34.71</v>
      </c>
      <c r="S512" s="264">
        <f t="shared" ref="S512" si="589">PRODUCT(Q512,R512)</f>
        <v>9180.7950000000001</v>
      </c>
      <c r="T512" s="101"/>
      <c r="U512" s="269"/>
      <c r="V512" s="696"/>
      <c r="W512" s="269"/>
      <c r="X512" s="308"/>
    </row>
    <row r="513" spans="2:24" s="79" customFormat="1" hidden="1" outlineLevel="1" x14ac:dyDescent="0.25">
      <c r="B513" s="231" t="s">
        <v>497</v>
      </c>
      <c r="C513" s="12" t="s">
        <v>21</v>
      </c>
      <c r="D513" s="237">
        <v>21</v>
      </c>
      <c r="E513" s="77">
        <v>10.150272000000003</v>
      </c>
      <c r="F513" s="45">
        <f t="shared" si="583"/>
        <v>213.15571200000005</v>
      </c>
      <c r="G513" s="78"/>
      <c r="H513" s="101"/>
      <c r="I513" s="65">
        <v>8</v>
      </c>
      <c r="J513" s="66">
        <f t="shared" si="587"/>
        <v>0</v>
      </c>
      <c r="K513" s="101"/>
      <c r="L513" s="65">
        <v>8</v>
      </c>
      <c r="M513" s="66">
        <f t="shared" ref="M513" si="590">+K513*L513</f>
        <v>0</v>
      </c>
      <c r="N513" s="101">
        <v>270</v>
      </c>
      <c r="O513" s="65">
        <v>8</v>
      </c>
      <c r="P513" s="66">
        <f t="shared" ref="P513" si="591">+N513*O513</f>
        <v>2160</v>
      </c>
      <c r="Q513" s="101"/>
      <c r="R513" s="278"/>
      <c r="S513" s="264"/>
      <c r="T513" s="101"/>
      <c r="U513" s="269"/>
      <c r="V513" s="696"/>
      <c r="W513" s="269"/>
      <c r="X513" s="308"/>
    </row>
    <row r="514" spans="2:24" s="79" customFormat="1" hidden="1" outlineLevel="1" x14ac:dyDescent="0.25">
      <c r="B514" s="231" t="s">
        <v>821</v>
      </c>
      <c r="C514" s="12"/>
      <c r="D514" s="237"/>
      <c r="E514" s="77"/>
      <c r="F514" s="45"/>
      <c r="G514" s="78"/>
      <c r="H514" s="101"/>
      <c r="I514" s="65"/>
      <c r="J514" s="66"/>
      <c r="K514" s="101"/>
      <c r="L514" s="65"/>
      <c r="M514" s="66"/>
      <c r="N514" s="101"/>
      <c r="O514" s="65"/>
      <c r="P514" s="66"/>
      <c r="Q514" s="101">
        <v>160</v>
      </c>
      <c r="R514" s="278">
        <v>4.12</v>
      </c>
      <c r="S514" s="264">
        <f t="shared" si="585"/>
        <v>659.2</v>
      </c>
      <c r="T514" s="101"/>
      <c r="U514" s="269"/>
      <c r="V514" s="696"/>
      <c r="W514" s="269"/>
      <c r="X514" s="308"/>
    </row>
    <row r="515" spans="2:24" s="79" customFormat="1" hidden="1" outlineLevel="1" x14ac:dyDescent="0.25">
      <c r="B515" s="231" t="s">
        <v>477</v>
      </c>
      <c r="C515" s="12"/>
      <c r="D515" s="237"/>
      <c r="E515" s="77"/>
      <c r="F515" s="45"/>
      <c r="G515" s="78"/>
      <c r="H515" s="101">
        <f>78-30</f>
        <v>48</v>
      </c>
      <c r="I515" s="65">
        <v>8</v>
      </c>
      <c r="J515" s="66">
        <f t="shared" si="587"/>
        <v>384</v>
      </c>
      <c r="K515" s="597">
        <f>78-30</f>
        <v>48</v>
      </c>
      <c r="L515" s="65">
        <v>8</v>
      </c>
      <c r="M515" s="66">
        <f t="shared" ref="M515:M519" si="592">+K515*L515</f>
        <v>384</v>
      </c>
      <c r="N515" s="101"/>
      <c r="O515" s="65"/>
      <c r="P515" s="66"/>
      <c r="Q515" s="101"/>
      <c r="R515" s="278"/>
      <c r="S515" s="264"/>
      <c r="T515" s="101"/>
      <c r="U515" s="269"/>
      <c r="V515" s="696"/>
      <c r="W515" s="269"/>
      <c r="X515" s="308"/>
    </row>
    <row r="516" spans="2:24" s="79" customFormat="1" hidden="1" outlineLevel="1" x14ac:dyDescent="0.25">
      <c r="B516" s="231" t="s">
        <v>478</v>
      </c>
      <c r="C516" s="12"/>
      <c r="D516" s="237"/>
      <c r="E516" s="77"/>
      <c r="F516" s="45"/>
      <c r="G516" s="78"/>
      <c r="H516" s="101"/>
      <c r="I516" s="65"/>
      <c r="J516" s="66"/>
      <c r="K516" s="597"/>
      <c r="L516" s="65"/>
      <c r="M516" s="66"/>
      <c r="N516" s="101"/>
      <c r="O516" s="65"/>
      <c r="P516" s="66"/>
      <c r="Q516" s="101">
        <v>96</v>
      </c>
      <c r="R516" s="278">
        <v>6.62</v>
      </c>
      <c r="S516" s="264">
        <f t="shared" si="585"/>
        <v>635.52</v>
      </c>
      <c r="T516" s="101"/>
      <c r="U516" s="269"/>
      <c r="V516" s="696"/>
      <c r="W516" s="269"/>
      <c r="X516" s="308"/>
    </row>
    <row r="517" spans="2:24" s="79" customFormat="1" hidden="1" outlineLevel="1" x14ac:dyDescent="0.25">
      <c r="B517" s="231" t="s">
        <v>599</v>
      </c>
      <c r="C517" s="12"/>
      <c r="D517" s="237"/>
      <c r="E517" s="77"/>
      <c r="F517" s="45"/>
      <c r="G517" s="78"/>
      <c r="H517" s="101">
        <f>45-25</f>
        <v>20</v>
      </c>
      <c r="I517" s="65">
        <v>8</v>
      </c>
      <c r="J517" s="66">
        <f t="shared" si="587"/>
        <v>160</v>
      </c>
      <c r="K517" s="597">
        <f>45-25</f>
        <v>20</v>
      </c>
      <c r="L517" s="65">
        <v>8</v>
      </c>
      <c r="M517" s="66">
        <f t="shared" si="592"/>
        <v>160</v>
      </c>
      <c r="N517" s="101"/>
      <c r="O517" s="65"/>
      <c r="P517" s="66"/>
      <c r="Q517" s="101">
        <v>40</v>
      </c>
      <c r="R517" s="278">
        <v>15.66</v>
      </c>
      <c r="S517" s="264">
        <f t="shared" si="585"/>
        <v>626.4</v>
      </c>
      <c r="T517" s="101"/>
      <c r="U517" s="269"/>
      <c r="V517" s="696"/>
      <c r="W517" s="269"/>
      <c r="X517" s="308"/>
    </row>
    <row r="518" spans="2:24" s="79" customFormat="1" hidden="1" outlineLevel="1" x14ac:dyDescent="0.25">
      <c r="B518" s="231" t="s">
        <v>600</v>
      </c>
      <c r="C518" s="12"/>
      <c r="D518" s="237"/>
      <c r="E518" s="77"/>
      <c r="F518" s="45"/>
      <c r="G518" s="78"/>
      <c r="H518" s="101">
        <v>15</v>
      </c>
      <c r="I518" s="65">
        <v>8</v>
      </c>
      <c r="J518" s="66">
        <f t="shared" si="587"/>
        <v>120</v>
      </c>
      <c r="K518" s="597">
        <v>15</v>
      </c>
      <c r="L518" s="65">
        <v>8</v>
      </c>
      <c r="M518" s="66">
        <f t="shared" si="592"/>
        <v>120</v>
      </c>
      <c r="N518" s="101"/>
      <c r="O518" s="65"/>
      <c r="P518" s="66"/>
      <c r="Q518" s="101"/>
      <c r="R518" s="278"/>
      <c r="S518" s="264"/>
      <c r="T518" s="101">
        <v>21</v>
      </c>
      <c r="U518" s="269">
        <v>9.3044160000000034</v>
      </c>
      <c r="V518" s="696">
        <f>PRODUCT(T518,U518)</f>
        <v>195.39273600000007</v>
      </c>
      <c r="W518" s="269">
        <f>PRODUCT(U518,(1-$W$9))</f>
        <v>8.6531068800000028</v>
      </c>
      <c r="X518" s="308">
        <f t="shared" ref="X518" si="593">PRODUCT(T518,W518)</f>
        <v>181.71524448000005</v>
      </c>
    </row>
    <row r="519" spans="2:24" s="79" customFormat="1" hidden="1" outlineLevel="1" x14ac:dyDescent="0.25">
      <c r="B519" s="231" t="s">
        <v>669</v>
      </c>
      <c r="C519" s="12" t="s">
        <v>21</v>
      </c>
      <c r="D519" s="237">
        <v>469</v>
      </c>
      <c r="E519" s="77">
        <v>13.52538</v>
      </c>
      <c r="F519" s="45">
        <f t="shared" si="583"/>
        <v>6343.4032200000001</v>
      </c>
      <c r="G519" s="78"/>
      <c r="H519" s="101">
        <v>120</v>
      </c>
      <c r="I519" s="65">
        <v>14</v>
      </c>
      <c r="J519" s="66">
        <f t="shared" si="587"/>
        <v>1680</v>
      </c>
      <c r="K519" s="597">
        <v>120</v>
      </c>
      <c r="L519" s="65">
        <v>14</v>
      </c>
      <c r="M519" s="66">
        <f t="shared" si="592"/>
        <v>1680</v>
      </c>
      <c r="N519" s="101">
        <v>469</v>
      </c>
      <c r="O519" s="65">
        <v>14</v>
      </c>
      <c r="P519" s="66">
        <f t="shared" ref="P519" si="594">+N519*O519</f>
        <v>6566</v>
      </c>
      <c r="Q519" s="101">
        <v>155</v>
      </c>
      <c r="R519" s="278">
        <v>46.46</v>
      </c>
      <c r="S519" s="264">
        <f t="shared" si="585"/>
        <v>7201.3</v>
      </c>
      <c r="T519" s="101">
        <v>469</v>
      </c>
      <c r="U519" s="269">
        <v>12.398265000000002</v>
      </c>
      <c r="V519" s="696">
        <f>PRODUCT(T519,U519)</f>
        <v>5814.786285000001</v>
      </c>
      <c r="W519" s="269">
        <f>PRODUCT(U519,(1-$W$9))</f>
        <v>11.530386450000002</v>
      </c>
      <c r="X519" s="308">
        <f t="shared" ref="X519" si="595">PRODUCT(T519,W519)</f>
        <v>5407.7512450500008</v>
      </c>
    </row>
    <row r="520" spans="2:24" s="83" customFormat="1" hidden="1" outlineLevel="1" x14ac:dyDescent="0.25">
      <c r="B520" s="76" t="s">
        <v>670</v>
      </c>
      <c r="C520" s="90"/>
      <c r="D520" s="241"/>
      <c r="E520" s="86"/>
      <c r="F520" s="87">
        <f>SUM(F527:F570)</f>
        <v>25482.915626399998</v>
      </c>
      <c r="G520" s="82"/>
      <c r="H520" s="103"/>
      <c r="I520" s="88"/>
      <c r="J520" s="89">
        <f>SUM(J521:J570)</f>
        <v>55551.8</v>
      </c>
      <c r="K520" s="103"/>
      <c r="L520" s="88"/>
      <c r="M520" s="89">
        <f>SUM(M521:M570)</f>
        <v>55551.8</v>
      </c>
      <c r="N520" s="691"/>
      <c r="O520" s="88"/>
      <c r="P520" s="89">
        <f>SUM(P521:P570)</f>
        <v>13440</v>
      </c>
      <c r="Q520" s="103"/>
      <c r="R520" s="276"/>
      <c r="S520" s="89">
        <f>SUM(S521:S570)</f>
        <v>31691.430000000004</v>
      </c>
      <c r="T520" s="103"/>
      <c r="U520" s="315"/>
      <c r="V520" s="129">
        <f>SUM(V527:V570)</f>
        <v>23578.152320712001</v>
      </c>
      <c r="W520" s="315"/>
      <c r="X520" s="312">
        <f>SUM(X527:X570)</f>
        <v>21927.681658262158</v>
      </c>
    </row>
    <row r="521" spans="2:24" s="79" customFormat="1" ht="36" hidden="1" outlineLevel="1" x14ac:dyDescent="0.25">
      <c r="B521" s="231" t="s">
        <v>2393</v>
      </c>
      <c r="C521" s="12"/>
      <c r="D521" s="237"/>
      <c r="E521" s="77"/>
      <c r="F521" s="45"/>
      <c r="G521" s="78"/>
      <c r="H521" s="101">
        <v>7500</v>
      </c>
      <c r="I521" s="65">
        <v>6</v>
      </c>
      <c r="J521" s="66">
        <f t="shared" ref="J521:J526" si="596">+H521*I521</f>
        <v>45000</v>
      </c>
      <c r="K521" s="101">
        <v>7500</v>
      </c>
      <c r="L521" s="65">
        <v>6</v>
      </c>
      <c r="M521" s="66">
        <f t="shared" ref="M521" si="597">+K521*L521</f>
        <v>45000</v>
      </c>
      <c r="N521" s="101"/>
      <c r="O521" s="65"/>
      <c r="P521" s="66"/>
      <c r="Q521" s="101">
        <v>1982</v>
      </c>
      <c r="R521" s="278">
        <v>1.66</v>
      </c>
      <c r="S521" s="264">
        <f t="shared" ref="S521:S522" si="598">PRODUCT(Q521,R521)</f>
        <v>3290.12</v>
      </c>
      <c r="T521" s="101"/>
      <c r="U521" s="269"/>
      <c r="V521" s="696"/>
      <c r="W521" s="269"/>
      <c r="X521" s="308"/>
    </row>
    <row r="522" spans="2:24" s="79" customFormat="1" hidden="1" outlineLevel="1" x14ac:dyDescent="0.25">
      <c r="B522" s="231" t="s">
        <v>2394</v>
      </c>
      <c r="C522" s="12"/>
      <c r="D522" s="237"/>
      <c r="E522" s="77"/>
      <c r="F522" s="45"/>
      <c r="G522" s="78"/>
      <c r="H522" s="101"/>
      <c r="I522" s="65"/>
      <c r="J522" s="66"/>
      <c r="K522" s="101"/>
      <c r="L522" s="65"/>
      <c r="M522" s="66"/>
      <c r="N522" s="101"/>
      <c r="O522" s="65"/>
      <c r="P522" s="66"/>
      <c r="Q522" s="101">
        <v>797</v>
      </c>
      <c r="R522" s="278">
        <v>1.66</v>
      </c>
      <c r="S522" s="264">
        <f t="shared" si="598"/>
        <v>1323.02</v>
      </c>
      <c r="T522" s="101"/>
      <c r="U522" s="269"/>
      <c r="V522" s="696"/>
      <c r="W522" s="269"/>
      <c r="X522" s="308"/>
    </row>
    <row r="523" spans="2:24" s="79" customFormat="1" ht="36" hidden="1" outlineLevel="1" x14ac:dyDescent="0.25">
      <c r="B523" s="231" t="s">
        <v>2395</v>
      </c>
      <c r="C523" s="12"/>
      <c r="D523" s="237"/>
      <c r="E523" s="77"/>
      <c r="F523" s="45"/>
      <c r="G523" s="78"/>
      <c r="H523" s="101">
        <v>195.27</v>
      </c>
      <c r="I523" s="65">
        <v>6</v>
      </c>
      <c r="J523" s="66">
        <f t="shared" si="596"/>
        <v>1171.6200000000001</v>
      </c>
      <c r="K523" s="101">
        <v>195.27</v>
      </c>
      <c r="L523" s="65">
        <v>6</v>
      </c>
      <c r="M523" s="66">
        <f t="shared" ref="M523:M526" si="599">+K523*L523</f>
        <v>1171.6200000000001</v>
      </c>
      <c r="N523" s="101"/>
      <c r="O523" s="65"/>
      <c r="P523" s="66"/>
      <c r="Q523" s="101"/>
      <c r="R523" s="278"/>
      <c r="S523" s="66"/>
      <c r="T523" s="101"/>
      <c r="U523" s="269"/>
      <c r="V523" s="696"/>
      <c r="W523" s="269"/>
      <c r="X523" s="308"/>
    </row>
    <row r="524" spans="2:24" s="79" customFormat="1" ht="36" hidden="1" outlineLevel="1" x14ac:dyDescent="0.25">
      <c r="B524" s="231" t="s">
        <v>2396</v>
      </c>
      <c r="C524" s="12"/>
      <c r="D524" s="237"/>
      <c r="E524" s="77"/>
      <c r="F524" s="45"/>
      <c r="G524" s="78"/>
      <c r="H524" s="101">
        <v>168</v>
      </c>
      <c r="I524" s="65">
        <v>6</v>
      </c>
      <c r="J524" s="66">
        <f t="shared" si="596"/>
        <v>1008</v>
      </c>
      <c r="K524" s="101">
        <v>168</v>
      </c>
      <c r="L524" s="65">
        <v>6</v>
      </c>
      <c r="M524" s="66">
        <f t="shared" si="599"/>
        <v>1008</v>
      </c>
      <c r="N524" s="101"/>
      <c r="O524" s="65"/>
      <c r="P524" s="66"/>
      <c r="Q524" s="101"/>
      <c r="R524" s="278"/>
      <c r="S524" s="66"/>
      <c r="T524" s="101"/>
      <c r="U524" s="269"/>
      <c r="V524" s="696"/>
      <c r="W524" s="269"/>
      <c r="X524" s="308"/>
    </row>
    <row r="525" spans="2:24" s="79" customFormat="1" ht="36" hidden="1" outlineLevel="1" x14ac:dyDescent="0.25">
      <c r="B525" s="231" t="s">
        <v>2397</v>
      </c>
      <c r="C525" s="12"/>
      <c r="D525" s="237"/>
      <c r="E525" s="77"/>
      <c r="F525" s="45"/>
      <c r="G525" s="78"/>
      <c r="H525" s="101">
        <v>33.31</v>
      </c>
      <c r="I525" s="65">
        <v>6</v>
      </c>
      <c r="J525" s="66">
        <f t="shared" si="596"/>
        <v>199.86</v>
      </c>
      <c r="K525" s="101">
        <v>33.31</v>
      </c>
      <c r="L525" s="65">
        <v>6</v>
      </c>
      <c r="M525" s="66">
        <f t="shared" si="599"/>
        <v>199.86</v>
      </c>
      <c r="N525" s="101"/>
      <c r="O525" s="65"/>
      <c r="P525" s="66"/>
      <c r="Q525" s="101"/>
      <c r="R525" s="278"/>
      <c r="S525" s="66"/>
      <c r="T525" s="101"/>
      <c r="U525" s="269"/>
      <c r="V525" s="696"/>
      <c r="W525" s="269"/>
      <c r="X525" s="308"/>
    </row>
    <row r="526" spans="2:24" s="79" customFormat="1" ht="36" hidden="1" outlineLevel="1" x14ac:dyDescent="0.25">
      <c r="B526" s="231" t="s">
        <v>2398</v>
      </c>
      <c r="C526" s="12"/>
      <c r="D526" s="237"/>
      <c r="E526" s="77"/>
      <c r="F526" s="45"/>
      <c r="G526" s="78"/>
      <c r="H526" s="101">
        <v>28.72</v>
      </c>
      <c r="I526" s="65">
        <v>6</v>
      </c>
      <c r="J526" s="66">
        <f t="shared" si="596"/>
        <v>172.32</v>
      </c>
      <c r="K526" s="101">
        <v>28.72</v>
      </c>
      <c r="L526" s="65">
        <v>6</v>
      </c>
      <c r="M526" s="66">
        <f t="shared" si="599"/>
        <v>172.32</v>
      </c>
      <c r="N526" s="101"/>
      <c r="O526" s="65"/>
      <c r="P526" s="66"/>
      <c r="Q526" s="101"/>
      <c r="R526" s="278"/>
      <c r="S526" s="66"/>
      <c r="T526" s="101"/>
      <c r="U526" s="269"/>
      <c r="V526" s="696"/>
      <c r="W526" s="269"/>
      <c r="X526" s="308"/>
    </row>
    <row r="527" spans="2:24" s="79" customFormat="1" ht="36" hidden="1" outlineLevel="1" x14ac:dyDescent="0.25">
      <c r="B527" s="231" t="s">
        <v>673</v>
      </c>
      <c r="C527" s="12" t="s">
        <v>21</v>
      </c>
      <c r="D527" s="237">
        <v>15.5</v>
      </c>
      <c r="E527" s="77">
        <v>7.020737856000002</v>
      </c>
      <c r="F527" s="45">
        <f t="shared" ref="F527:F570" si="600">PRODUCT(D527,E527)</f>
        <v>108.82143676800003</v>
      </c>
      <c r="G527" s="78"/>
      <c r="H527" s="101"/>
      <c r="I527" s="65"/>
      <c r="J527" s="66"/>
      <c r="K527" s="101"/>
      <c r="L527" s="65"/>
      <c r="M527" s="66"/>
      <c r="N527" s="101">
        <v>15.5</v>
      </c>
      <c r="O527" s="65">
        <v>6</v>
      </c>
      <c r="P527" s="66">
        <f t="shared" ref="P527:P568" si="601">+N527*O527</f>
        <v>93</v>
      </c>
      <c r="Q527" s="101">
        <v>6</v>
      </c>
      <c r="R527" s="278">
        <v>3.32</v>
      </c>
      <c r="S527" s="264">
        <f t="shared" ref="S527:S528" si="602">PRODUCT(Q527,R527)</f>
        <v>19.919999999999998</v>
      </c>
      <c r="T527" s="101">
        <v>15.5</v>
      </c>
      <c r="U527" s="269">
        <v>6.4356763680000029</v>
      </c>
      <c r="V527" s="696">
        <f>PRODUCT(T527,U527)</f>
        <v>99.752983704000044</v>
      </c>
      <c r="W527" s="269">
        <f>PRODUCT(U527,(1-$W$9))</f>
        <v>5.9851790222400023</v>
      </c>
      <c r="X527" s="308">
        <f t="shared" ref="X527" si="603">PRODUCT(T527,W527)</f>
        <v>92.770274844720035</v>
      </c>
    </row>
    <row r="528" spans="2:24" s="79" customFormat="1" ht="36" hidden="1" outlineLevel="1" x14ac:dyDescent="0.25">
      <c r="B528" s="231" t="s">
        <v>2399</v>
      </c>
      <c r="C528" s="12"/>
      <c r="D528" s="237"/>
      <c r="E528" s="77"/>
      <c r="F528" s="45"/>
      <c r="G528" s="78"/>
      <c r="H528" s="101"/>
      <c r="I528" s="65"/>
      <c r="J528" s="66"/>
      <c r="K528" s="101"/>
      <c r="L528" s="65"/>
      <c r="M528" s="66"/>
      <c r="N528" s="101"/>
      <c r="O528" s="65"/>
      <c r="P528" s="66"/>
      <c r="Q528" s="101">
        <v>7</v>
      </c>
      <c r="R528" s="278">
        <v>3.32</v>
      </c>
      <c r="S528" s="264">
        <f t="shared" si="602"/>
        <v>23.24</v>
      </c>
      <c r="T528" s="101"/>
      <c r="U528" s="269"/>
      <c r="V528" s="696"/>
      <c r="W528" s="269"/>
      <c r="X528" s="308"/>
    </row>
    <row r="529" spans="2:24" s="79" customFormat="1" ht="36" hidden="1" outlineLevel="1" x14ac:dyDescent="0.25">
      <c r="B529" s="231" t="s">
        <v>674</v>
      </c>
      <c r="C529" s="12" t="s">
        <v>21</v>
      </c>
      <c r="D529" s="237">
        <v>13</v>
      </c>
      <c r="E529" s="77">
        <v>7.020737856000002</v>
      </c>
      <c r="F529" s="45">
        <f t="shared" si="600"/>
        <v>91.269592128000028</v>
      </c>
      <c r="G529" s="78"/>
      <c r="H529" s="101"/>
      <c r="I529" s="65"/>
      <c r="J529" s="66"/>
      <c r="K529" s="101"/>
      <c r="L529" s="65"/>
      <c r="M529" s="66"/>
      <c r="N529" s="101">
        <v>13</v>
      </c>
      <c r="O529" s="65">
        <v>6</v>
      </c>
      <c r="P529" s="66">
        <f t="shared" si="601"/>
        <v>78</v>
      </c>
      <c r="Q529" s="101">
        <v>9</v>
      </c>
      <c r="R529" s="278">
        <v>3.32</v>
      </c>
      <c r="S529" s="264">
        <f t="shared" ref="S529:S531" si="604">PRODUCT(Q529,R529)</f>
        <v>29.88</v>
      </c>
      <c r="T529" s="101">
        <v>13</v>
      </c>
      <c r="U529" s="269">
        <v>6.4356763680000029</v>
      </c>
      <c r="V529" s="696">
        <f t="shared" ref="V529:V532" si="605">PRODUCT(T529,U529)</f>
        <v>83.663792784000037</v>
      </c>
      <c r="W529" s="269">
        <f t="shared" ref="W529:W532" si="606">PRODUCT(U529,(1-$W$9))</f>
        <v>5.9851790222400023</v>
      </c>
      <c r="X529" s="308">
        <f t="shared" ref="X529:X532" si="607">PRODUCT(T529,W529)</f>
        <v>77.807327289120025</v>
      </c>
    </row>
    <row r="530" spans="2:24" s="79" customFormat="1" ht="36" hidden="1" outlineLevel="1" x14ac:dyDescent="0.25">
      <c r="B530" s="231" t="s">
        <v>675</v>
      </c>
      <c r="C530" s="12" t="s">
        <v>21</v>
      </c>
      <c r="D530" s="237">
        <v>13</v>
      </c>
      <c r="E530" s="77">
        <v>7.020737856000002</v>
      </c>
      <c r="F530" s="45">
        <f t="shared" si="600"/>
        <v>91.269592128000028</v>
      </c>
      <c r="G530" s="78"/>
      <c r="H530" s="101"/>
      <c r="I530" s="65"/>
      <c r="J530" s="66"/>
      <c r="K530" s="101"/>
      <c r="L530" s="65"/>
      <c r="M530" s="66"/>
      <c r="N530" s="101">
        <v>13</v>
      </c>
      <c r="O530" s="65">
        <v>6</v>
      </c>
      <c r="P530" s="66">
        <f t="shared" si="601"/>
        <v>78</v>
      </c>
      <c r="Q530" s="101">
        <v>9</v>
      </c>
      <c r="R530" s="278">
        <v>3.32</v>
      </c>
      <c r="S530" s="264">
        <f t="shared" si="604"/>
        <v>29.88</v>
      </c>
      <c r="T530" s="101">
        <v>13</v>
      </c>
      <c r="U530" s="269">
        <v>6.4356763680000029</v>
      </c>
      <c r="V530" s="696">
        <f t="shared" si="605"/>
        <v>83.663792784000037</v>
      </c>
      <c r="W530" s="269">
        <f t="shared" si="606"/>
        <v>5.9851790222400023</v>
      </c>
      <c r="X530" s="308">
        <f t="shared" si="607"/>
        <v>77.807327289120025</v>
      </c>
    </row>
    <row r="531" spans="2:24" s="79" customFormat="1" ht="36" hidden="1" outlineLevel="1" x14ac:dyDescent="0.25">
      <c r="B531" s="231" t="s">
        <v>676</v>
      </c>
      <c r="C531" s="12" t="s">
        <v>21</v>
      </c>
      <c r="D531" s="237">
        <v>13</v>
      </c>
      <c r="E531" s="77">
        <v>7.020737856000002</v>
      </c>
      <c r="F531" s="45">
        <f t="shared" si="600"/>
        <v>91.269592128000028</v>
      </c>
      <c r="G531" s="78"/>
      <c r="H531" s="101"/>
      <c r="I531" s="65"/>
      <c r="J531" s="66"/>
      <c r="K531" s="101"/>
      <c r="L531" s="65"/>
      <c r="M531" s="66"/>
      <c r="N531" s="101">
        <v>13</v>
      </c>
      <c r="O531" s="65">
        <v>6</v>
      </c>
      <c r="P531" s="66">
        <f t="shared" si="601"/>
        <v>78</v>
      </c>
      <c r="Q531" s="101">
        <v>9</v>
      </c>
      <c r="R531" s="278">
        <v>3.32</v>
      </c>
      <c r="S531" s="264">
        <f t="shared" si="604"/>
        <v>29.88</v>
      </c>
      <c r="T531" s="101">
        <v>13</v>
      </c>
      <c r="U531" s="269">
        <v>6.4356763680000029</v>
      </c>
      <c r="V531" s="696">
        <f t="shared" si="605"/>
        <v>83.663792784000037</v>
      </c>
      <c r="W531" s="269">
        <f t="shared" si="606"/>
        <v>5.9851790222400023</v>
      </c>
      <c r="X531" s="308">
        <f t="shared" si="607"/>
        <v>77.807327289120025</v>
      </c>
    </row>
    <row r="532" spans="2:24" s="79" customFormat="1" ht="36" hidden="1" outlineLevel="1" x14ac:dyDescent="0.25">
      <c r="B532" s="231" t="s">
        <v>677</v>
      </c>
      <c r="C532" s="12" t="s">
        <v>21</v>
      </c>
      <c r="D532" s="237">
        <v>13</v>
      </c>
      <c r="E532" s="77">
        <v>7.020737856000002</v>
      </c>
      <c r="F532" s="45">
        <f t="shared" si="600"/>
        <v>91.269592128000028</v>
      </c>
      <c r="G532" s="78"/>
      <c r="H532" s="101"/>
      <c r="I532" s="65"/>
      <c r="J532" s="66"/>
      <c r="K532" s="101"/>
      <c r="L532" s="65"/>
      <c r="M532" s="66"/>
      <c r="N532" s="101">
        <v>13</v>
      </c>
      <c r="O532" s="65">
        <v>6</v>
      </c>
      <c r="P532" s="66">
        <f t="shared" si="601"/>
        <v>78</v>
      </c>
      <c r="Q532" s="101">
        <v>8</v>
      </c>
      <c r="R532" s="278">
        <v>3.32</v>
      </c>
      <c r="S532" s="264">
        <f>PRODUCT(Q532,R532)</f>
        <v>26.56</v>
      </c>
      <c r="T532" s="101">
        <v>13</v>
      </c>
      <c r="U532" s="269">
        <v>6.4356763680000029</v>
      </c>
      <c r="V532" s="696">
        <f t="shared" si="605"/>
        <v>83.663792784000037</v>
      </c>
      <c r="W532" s="269">
        <f t="shared" si="606"/>
        <v>5.9851790222400023</v>
      </c>
      <c r="X532" s="308">
        <f t="shared" si="607"/>
        <v>77.807327289120025</v>
      </c>
    </row>
    <row r="533" spans="2:24" s="79" customFormat="1" ht="36" hidden="1" outlineLevel="1" x14ac:dyDescent="0.25">
      <c r="B533" s="231" t="s">
        <v>2400</v>
      </c>
      <c r="C533" s="12"/>
      <c r="D533" s="237"/>
      <c r="E533" s="77"/>
      <c r="F533" s="45"/>
      <c r="G533" s="78"/>
      <c r="H533" s="101"/>
      <c r="I533" s="65"/>
      <c r="J533" s="66"/>
      <c r="K533" s="101"/>
      <c r="L533" s="65"/>
      <c r="M533" s="66"/>
      <c r="N533" s="101"/>
      <c r="O533" s="65"/>
      <c r="P533" s="66"/>
      <c r="Q533" s="101">
        <v>28</v>
      </c>
      <c r="R533" s="278">
        <v>3.32</v>
      </c>
      <c r="S533" s="264">
        <f>PRODUCT(Q533,R533)</f>
        <v>92.96</v>
      </c>
      <c r="T533" s="101"/>
      <c r="U533" s="269"/>
      <c r="V533" s="696"/>
      <c r="W533" s="269"/>
      <c r="X533" s="308"/>
    </row>
    <row r="534" spans="2:24" s="79" customFormat="1" ht="36" hidden="1" outlineLevel="1" x14ac:dyDescent="0.25">
      <c r="B534" s="231" t="s">
        <v>678</v>
      </c>
      <c r="C534" s="12" t="s">
        <v>21</v>
      </c>
      <c r="D534" s="237">
        <v>15.5</v>
      </c>
      <c r="E534" s="77">
        <v>7.020737856000002</v>
      </c>
      <c r="F534" s="45">
        <f t="shared" si="600"/>
        <v>108.82143676800003</v>
      </c>
      <c r="G534" s="78"/>
      <c r="H534" s="101"/>
      <c r="I534" s="65"/>
      <c r="J534" s="66"/>
      <c r="K534" s="101"/>
      <c r="L534" s="65"/>
      <c r="M534" s="66"/>
      <c r="N534" s="101">
        <v>15.5</v>
      </c>
      <c r="O534" s="65">
        <v>6</v>
      </c>
      <c r="P534" s="66">
        <f t="shared" si="601"/>
        <v>93</v>
      </c>
      <c r="Q534" s="101"/>
      <c r="R534" s="278"/>
      <c r="S534" s="66"/>
      <c r="T534" s="101">
        <v>15.5</v>
      </c>
      <c r="U534" s="269">
        <v>6.4356763680000029</v>
      </c>
      <c r="V534" s="696">
        <f>PRODUCT(T534,U534)</f>
        <v>99.752983704000044</v>
      </c>
      <c r="W534" s="269">
        <f t="shared" ref="W534:W535" si="608">PRODUCT(U534,(1-$W$9))</f>
        <v>5.9851790222400023</v>
      </c>
      <c r="X534" s="308">
        <f t="shared" ref="X534:X535" si="609">PRODUCT(T534,W534)</f>
        <v>92.770274844720035</v>
      </c>
    </row>
    <row r="535" spans="2:24" s="79" customFormat="1" ht="36" hidden="1" outlineLevel="1" x14ac:dyDescent="0.25">
      <c r="B535" s="231" t="s">
        <v>679</v>
      </c>
      <c r="C535" s="12" t="s">
        <v>21</v>
      </c>
      <c r="D535" s="237">
        <v>19</v>
      </c>
      <c r="E535" s="77">
        <v>7.020737856000002</v>
      </c>
      <c r="F535" s="45">
        <f t="shared" si="600"/>
        <v>133.39401926400004</v>
      </c>
      <c r="G535" s="78"/>
      <c r="H535" s="101"/>
      <c r="I535" s="65"/>
      <c r="J535" s="66"/>
      <c r="K535" s="101"/>
      <c r="L535" s="65"/>
      <c r="M535" s="66"/>
      <c r="N535" s="101">
        <v>19</v>
      </c>
      <c r="O535" s="65">
        <v>8</v>
      </c>
      <c r="P535" s="66">
        <f t="shared" si="601"/>
        <v>152</v>
      </c>
      <c r="Q535" s="101">
        <v>15</v>
      </c>
      <c r="R535" s="278">
        <v>9.07</v>
      </c>
      <c r="S535" s="264">
        <f t="shared" ref="S535:S536" si="610">PRODUCT(Q535,R535)</f>
        <v>136.05000000000001</v>
      </c>
      <c r="T535" s="101">
        <v>19</v>
      </c>
      <c r="U535" s="269">
        <v>6.4356763680000029</v>
      </c>
      <c r="V535" s="696">
        <f>PRODUCT(T535,U535)</f>
        <v>122.27785099200005</v>
      </c>
      <c r="W535" s="269">
        <f t="shared" si="608"/>
        <v>5.9851790222400023</v>
      </c>
      <c r="X535" s="308">
        <f t="shared" si="609"/>
        <v>113.71840142256005</v>
      </c>
    </row>
    <row r="536" spans="2:24" s="79" customFormat="1" ht="36" hidden="1" outlineLevel="1" x14ac:dyDescent="0.25">
      <c r="B536" s="231" t="s">
        <v>2401</v>
      </c>
      <c r="C536" s="12"/>
      <c r="D536" s="237"/>
      <c r="E536" s="77"/>
      <c r="F536" s="45"/>
      <c r="G536" s="78"/>
      <c r="H536" s="101"/>
      <c r="I536" s="65"/>
      <c r="J536" s="66"/>
      <c r="K536" s="101"/>
      <c r="L536" s="65"/>
      <c r="M536" s="66"/>
      <c r="N536" s="101"/>
      <c r="O536" s="65"/>
      <c r="P536" s="66"/>
      <c r="Q536" s="101">
        <v>24</v>
      </c>
      <c r="R536" s="278">
        <v>2.91</v>
      </c>
      <c r="S536" s="264">
        <f t="shared" si="610"/>
        <v>69.84</v>
      </c>
      <c r="T536" s="101"/>
      <c r="U536" s="269"/>
      <c r="V536" s="696"/>
      <c r="W536" s="269"/>
      <c r="X536" s="308"/>
    </row>
    <row r="537" spans="2:24" s="79" customFormat="1" ht="36" hidden="1" outlineLevel="1" x14ac:dyDescent="0.25">
      <c r="B537" s="231" t="s">
        <v>680</v>
      </c>
      <c r="C537" s="12" t="s">
        <v>21</v>
      </c>
      <c r="D537" s="237">
        <v>13</v>
      </c>
      <c r="E537" s="77">
        <v>7.020737856000002</v>
      </c>
      <c r="F537" s="45">
        <f t="shared" si="600"/>
        <v>91.269592128000028</v>
      </c>
      <c r="G537" s="78"/>
      <c r="H537" s="101"/>
      <c r="I537" s="65"/>
      <c r="J537" s="66"/>
      <c r="K537" s="101"/>
      <c r="L537" s="65"/>
      <c r="M537" s="66"/>
      <c r="N537" s="101">
        <v>13</v>
      </c>
      <c r="O537" s="65">
        <v>8</v>
      </c>
      <c r="P537" s="66">
        <f t="shared" si="601"/>
        <v>104</v>
      </c>
      <c r="Q537" s="101">
        <v>8</v>
      </c>
      <c r="R537" s="278">
        <v>9.07</v>
      </c>
      <c r="S537" s="264">
        <f>PRODUCT(Q537,R537)</f>
        <v>72.56</v>
      </c>
      <c r="T537" s="101">
        <v>13</v>
      </c>
      <c r="U537" s="269">
        <v>6.4356763680000029</v>
      </c>
      <c r="V537" s="696">
        <f>PRODUCT(T537,U537)</f>
        <v>83.663792784000037</v>
      </c>
      <c r="W537" s="269">
        <f>PRODUCT(U537,(1-$W$9))</f>
        <v>5.9851790222400023</v>
      </c>
      <c r="X537" s="308">
        <f t="shared" ref="X537" si="611">PRODUCT(T537,W537)</f>
        <v>77.807327289120025</v>
      </c>
    </row>
    <row r="538" spans="2:24" s="79" customFormat="1" ht="36" hidden="1" outlineLevel="1" x14ac:dyDescent="0.25">
      <c r="B538" s="231" t="s">
        <v>820</v>
      </c>
      <c r="C538" s="12"/>
      <c r="D538" s="237"/>
      <c r="E538" s="77"/>
      <c r="F538" s="45"/>
      <c r="G538" s="78"/>
      <c r="H538" s="101"/>
      <c r="I538" s="65"/>
      <c r="J538" s="66"/>
      <c r="K538" s="101"/>
      <c r="L538" s="65"/>
      <c r="M538" s="66"/>
      <c r="N538" s="101"/>
      <c r="O538" s="65"/>
      <c r="P538" s="66"/>
      <c r="Q538" s="101">
        <v>12</v>
      </c>
      <c r="R538" s="278">
        <v>2.91</v>
      </c>
      <c r="S538" s="264">
        <f>PRODUCT(Q538,R538)</f>
        <v>34.92</v>
      </c>
      <c r="T538" s="101"/>
      <c r="U538" s="269"/>
      <c r="V538" s="696"/>
      <c r="W538" s="269"/>
      <c r="X538" s="308"/>
    </row>
    <row r="539" spans="2:24" s="79" customFormat="1" ht="36" hidden="1" outlineLevel="1" x14ac:dyDescent="0.25">
      <c r="B539" s="231" t="s">
        <v>818</v>
      </c>
      <c r="C539" s="12" t="s">
        <v>21</v>
      </c>
      <c r="D539" s="237">
        <v>18</v>
      </c>
      <c r="E539" s="77">
        <v>7.020737856000002</v>
      </c>
      <c r="F539" s="45">
        <f t="shared" si="600"/>
        <v>126.37328140800004</v>
      </c>
      <c r="G539" s="78"/>
      <c r="H539" s="101"/>
      <c r="I539" s="65"/>
      <c r="J539" s="66"/>
      <c r="K539" s="101"/>
      <c r="L539" s="65"/>
      <c r="M539" s="66"/>
      <c r="N539" s="101">
        <v>18</v>
      </c>
      <c r="O539" s="65">
        <v>8</v>
      </c>
      <c r="P539" s="66">
        <f t="shared" si="601"/>
        <v>144</v>
      </c>
      <c r="Q539" s="101">
        <v>13</v>
      </c>
      <c r="R539" s="278">
        <v>9.07</v>
      </c>
      <c r="S539" s="264">
        <f t="shared" ref="S539:S540" si="612">PRODUCT(Q539,R539)</f>
        <v>117.91</v>
      </c>
      <c r="T539" s="101">
        <v>18</v>
      </c>
      <c r="U539" s="269">
        <v>6.4356763680000029</v>
      </c>
      <c r="V539" s="696">
        <f>PRODUCT(T539,U539)</f>
        <v>115.84217462400005</v>
      </c>
      <c r="W539" s="269">
        <f>PRODUCT(U539,(1-$W$9))</f>
        <v>5.9851790222400023</v>
      </c>
      <c r="X539" s="308">
        <f t="shared" ref="X539" si="613">PRODUCT(T539,W539)</f>
        <v>107.73322240032005</v>
      </c>
    </row>
    <row r="540" spans="2:24" s="79" customFormat="1" ht="36" hidden="1" outlineLevel="1" x14ac:dyDescent="0.25">
      <c r="B540" s="231" t="s">
        <v>2402</v>
      </c>
      <c r="C540" s="12"/>
      <c r="D540" s="237"/>
      <c r="E540" s="77"/>
      <c r="F540" s="45"/>
      <c r="G540" s="78"/>
      <c r="H540" s="101"/>
      <c r="I540" s="65"/>
      <c r="J540" s="66"/>
      <c r="K540" s="101"/>
      <c r="L540" s="65"/>
      <c r="M540" s="66"/>
      <c r="N540" s="101"/>
      <c r="O540" s="65"/>
      <c r="P540" s="66"/>
      <c r="Q540" s="101">
        <v>6</v>
      </c>
      <c r="R540" s="278">
        <v>2.91</v>
      </c>
      <c r="S540" s="264">
        <f t="shared" si="612"/>
        <v>17.46</v>
      </c>
      <c r="T540" s="101"/>
      <c r="U540" s="269"/>
      <c r="V540" s="696"/>
      <c r="W540" s="269"/>
      <c r="X540" s="308"/>
    </row>
    <row r="541" spans="2:24" s="79" customFormat="1" ht="36" hidden="1" outlineLevel="1" x14ac:dyDescent="0.25">
      <c r="B541" s="231" t="s">
        <v>681</v>
      </c>
      <c r="C541" s="12" t="s">
        <v>21</v>
      </c>
      <c r="D541" s="237">
        <v>0</v>
      </c>
      <c r="E541" s="77">
        <v>7.020737856000002</v>
      </c>
      <c r="F541" s="45">
        <f t="shared" si="600"/>
        <v>0</v>
      </c>
      <c r="G541" s="78"/>
      <c r="H541" s="101"/>
      <c r="I541" s="65"/>
      <c r="J541" s="66"/>
      <c r="K541" s="101"/>
      <c r="L541" s="65"/>
      <c r="M541" s="66"/>
      <c r="N541" s="101">
        <v>13</v>
      </c>
      <c r="O541" s="65">
        <v>8</v>
      </c>
      <c r="P541" s="66">
        <f t="shared" si="601"/>
        <v>104</v>
      </c>
      <c r="Q541" s="101">
        <v>9</v>
      </c>
      <c r="R541" s="278">
        <v>9.07</v>
      </c>
      <c r="S541" s="264">
        <f t="shared" ref="S541:S542" si="614">PRODUCT(Q541,R541)</f>
        <v>81.63</v>
      </c>
      <c r="T541" s="101">
        <v>0</v>
      </c>
      <c r="U541" s="269">
        <v>6.4356763680000029</v>
      </c>
      <c r="V541" s="696">
        <f>PRODUCT(T541,U541)</f>
        <v>0</v>
      </c>
      <c r="W541" s="269">
        <f>PRODUCT(U541,(1-$W$9))</f>
        <v>5.9851790222400023</v>
      </c>
      <c r="X541" s="308">
        <f t="shared" ref="X541" si="615">PRODUCT(T541,W541)</f>
        <v>0</v>
      </c>
    </row>
    <row r="542" spans="2:24" s="79" customFormat="1" ht="36" hidden="1" outlineLevel="1" x14ac:dyDescent="0.25">
      <c r="B542" s="231" t="s">
        <v>2403</v>
      </c>
      <c r="C542" s="12"/>
      <c r="D542" s="237"/>
      <c r="E542" s="77"/>
      <c r="F542" s="45"/>
      <c r="G542" s="78"/>
      <c r="H542" s="101"/>
      <c r="I542" s="65"/>
      <c r="J542" s="66"/>
      <c r="K542" s="101"/>
      <c r="L542" s="65"/>
      <c r="M542" s="66"/>
      <c r="N542" s="101"/>
      <c r="O542" s="65"/>
      <c r="P542" s="66"/>
      <c r="Q542" s="101">
        <v>5</v>
      </c>
      <c r="R542" s="278">
        <v>2.91</v>
      </c>
      <c r="S542" s="264">
        <f t="shared" si="614"/>
        <v>14.55</v>
      </c>
      <c r="T542" s="101"/>
      <c r="U542" s="269"/>
      <c r="V542" s="696"/>
      <c r="W542" s="269"/>
      <c r="X542" s="308"/>
    </row>
    <row r="543" spans="2:24" s="79" customFormat="1" ht="36" hidden="1" outlineLevel="1" x14ac:dyDescent="0.25">
      <c r="B543" s="231" t="s">
        <v>682</v>
      </c>
      <c r="C543" s="12" t="s">
        <v>21</v>
      </c>
      <c r="D543" s="237">
        <v>19</v>
      </c>
      <c r="E543" s="77">
        <v>7.020737856000002</v>
      </c>
      <c r="F543" s="45">
        <f t="shared" si="600"/>
        <v>133.39401926400004</v>
      </c>
      <c r="G543" s="78"/>
      <c r="H543" s="101"/>
      <c r="I543" s="65"/>
      <c r="J543" s="66"/>
      <c r="K543" s="101"/>
      <c r="L543" s="65"/>
      <c r="M543" s="66"/>
      <c r="N543" s="101">
        <v>19</v>
      </c>
      <c r="O543" s="65">
        <v>8</v>
      </c>
      <c r="P543" s="66">
        <f t="shared" si="601"/>
        <v>152</v>
      </c>
      <c r="Q543" s="101">
        <v>16</v>
      </c>
      <c r="R543" s="278">
        <v>9.07</v>
      </c>
      <c r="S543" s="264">
        <f>PRODUCT(Q543,R543)</f>
        <v>145.12</v>
      </c>
      <c r="T543" s="101">
        <v>19</v>
      </c>
      <c r="U543" s="269">
        <v>6.4356763680000029</v>
      </c>
      <c r="V543" s="696">
        <f>PRODUCT(T543,U543)</f>
        <v>122.27785099200005</v>
      </c>
      <c r="W543" s="269">
        <f>PRODUCT(U543,(1-$W$9))</f>
        <v>5.9851790222400023</v>
      </c>
      <c r="X543" s="308">
        <f t="shared" ref="X543" si="616">PRODUCT(T543,W543)</f>
        <v>113.71840142256005</v>
      </c>
    </row>
    <row r="544" spans="2:24" s="79" customFormat="1" ht="36" hidden="1" outlineLevel="1" x14ac:dyDescent="0.25">
      <c r="B544" s="231" t="s">
        <v>2404</v>
      </c>
      <c r="C544" s="12"/>
      <c r="D544" s="237"/>
      <c r="E544" s="77"/>
      <c r="F544" s="45"/>
      <c r="G544" s="78"/>
      <c r="H544" s="101"/>
      <c r="I544" s="65"/>
      <c r="J544" s="66"/>
      <c r="K544" s="101"/>
      <c r="L544" s="65"/>
      <c r="M544" s="66"/>
      <c r="N544" s="101"/>
      <c r="O544" s="65"/>
      <c r="P544" s="66"/>
      <c r="Q544" s="101">
        <v>32</v>
      </c>
      <c r="R544" s="278">
        <v>2.91</v>
      </c>
      <c r="S544" s="264">
        <f>PRODUCT(Q544,R544)</f>
        <v>93.12</v>
      </c>
      <c r="T544" s="101"/>
      <c r="U544" s="269"/>
      <c r="V544" s="696"/>
      <c r="W544" s="269"/>
      <c r="X544" s="308"/>
    </row>
    <row r="545" spans="2:24" s="79" customFormat="1" ht="36" hidden="1" outlineLevel="1" x14ac:dyDescent="0.25">
      <c r="B545" s="231" t="s">
        <v>683</v>
      </c>
      <c r="C545" s="12" t="s">
        <v>21</v>
      </c>
      <c r="D545" s="237">
        <v>18</v>
      </c>
      <c r="E545" s="77">
        <v>7.020737856000002</v>
      </c>
      <c r="F545" s="45">
        <f t="shared" si="600"/>
        <v>126.37328140800004</v>
      </c>
      <c r="G545" s="78"/>
      <c r="H545" s="101"/>
      <c r="I545" s="65"/>
      <c r="J545" s="66"/>
      <c r="K545" s="101"/>
      <c r="L545" s="65"/>
      <c r="M545" s="66"/>
      <c r="N545" s="101">
        <v>18</v>
      </c>
      <c r="O545" s="65">
        <v>8</v>
      </c>
      <c r="P545" s="66">
        <f t="shared" si="601"/>
        <v>144</v>
      </c>
      <c r="Q545" s="101">
        <v>14</v>
      </c>
      <c r="R545" s="278">
        <v>9.07</v>
      </c>
      <c r="S545" s="264">
        <f t="shared" ref="S545:S554" si="617">PRODUCT(Q545,R545)</f>
        <v>126.98</v>
      </c>
      <c r="T545" s="101">
        <v>18</v>
      </c>
      <c r="U545" s="269">
        <v>6.4356763680000029</v>
      </c>
      <c r="V545" s="696">
        <f>PRODUCT(T545,U545)</f>
        <v>115.84217462400005</v>
      </c>
      <c r="W545" s="269">
        <f>PRODUCT(U545,(1-$W$9))</f>
        <v>5.9851790222400023</v>
      </c>
      <c r="X545" s="308">
        <f t="shared" ref="X545" si="618">PRODUCT(T545,W545)</f>
        <v>107.73322240032005</v>
      </c>
    </row>
    <row r="546" spans="2:24" s="79" customFormat="1" ht="36" hidden="1" outlineLevel="1" x14ac:dyDescent="0.25">
      <c r="B546" s="231" t="s">
        <v>2405</v>
      </c>
      <c r="C546" s="12"/>
      <c r="D546" s="237"/>
      <c r="E546" s="77"/>
      <c r="F546" s="45"/>
      <c r="G546" s="78"/>
      <c r="H546" s="101"/>
      <c r="I546" s="65"/>
      <c r="J546" s="66"/>
      <c r="K546" s="101"/>
      <c r="L546" s="65"/>
      <c r="M546" s="66"/>
      <c r="N546" s="101"/>
      <c r="O546" s="65"/>
      <c r="P546" s="66"/>
      <c r="Q546" s="101">
        <v>32</v>
      </c>
      <c r="R546" s="278">
        <v>2.91</v>
      </c>
      <c r="S546" s="264">
        <f t="shared" si="617"/>
        <v>93.12</v>
      </c>
      <c r="T546" s="101"/>
      <c r="U546" s="269"/>
      <c r="V546" s="696"/>
      <c r="W546" s="269"/>
      <c r="X546" s="308"/>
    </row>
    <row r="547" spans="2:24" s="79" customFormat="1" ht="36" hidden="1" outlineLevel="1" x14ac:dyDescent="0.25">
      <c r="B547" s="231" t="s">
        <v>684</v>
      </c>
      <c r="C547" s="12" t="s">
        <v>21</v>
      </c>
      <c r="D547" s="237">
        <v>13</v>
      </c>
      <c r="E547" s="77">
        <v>7.020737856000002</v>
      </c>
      <c r="F547" s="45">
        <f t="shared" si="600"/>
        <v>91.269592128000028</v>
      </c>
      <c r="G547" s="78"/>
      <c r="H547" s="101"/>
      <c r="I547" s="65"/>
      <c r="J547" s="66"/>
      <c r="K547" s="101"/>
      <c r="L547" s="65"/>
      <c r="M547" s="66"/>
      <c r="N547" s="101">
        <v>13</v>
      </c>
      <c r="O547" s="65">
        <v>8</v>
      </c>
      <c r="P547" s="66">
        <f t="shared" si="601"/>
        <v>104</v>
      </c>
      <c r="Q547" s="101">
        <v>9</v>
      </c>
      <c r="R547" s="278">
        <v>9.07</v>
      </c>
      <c r="S547" s="264">
        <f t="shared" si="617"/>
        <v>81.63</v>
      </c>
      <c r="T547" s="101">
        <v>13</v>
      </c>
      <c r="U547" s="269">
        <v>6.4356763680000029</v>
      </c>
      <c r="V547" s="696">
        <f>PRODUCT(T547,U547)</f>
        <v>83.663792784000037</v>
      </c>
      <c r="W547" s="269">
        <f>PRODUCT(U547,(1-$W$9))</f>
        <v>5.9851790222400023</v>
      </c>
      <c r="X547" s="308">
        <f t="shared" ref="X547" si="619">PRODUCT(T547,W547)</f>
        <v>77.807327289120025</v>
      </c>
    </row>
    <row r="548" spans="2:24" s="79" customFormat="1" ht="36" hidden="1" outlineLevel="1" x14ac:dyDescent="0.25">
      <c r="B548" s="231" t="s">
        <v>2406</v>
      </c>
      <c r="C548" s="12"/>
      <c r="D548" s="237"/>
      <c r="E548" s="77"/>
      <c r="F548" s="45"/>
      <c r="G548" s="78"/>
      <c r="H548" s="101"/>
      <c r="I548" s="65"/>
      <c r="J548" s="66"/>
      <c r="K548" s="101"/>
      <c r="L548" s="65"/>
      <c r="M548" s="66"/>
      <c r="N548" s="101"/>
      <c r="O548" s="65"/>
      <c r="P548" s="66"/>
      <c r="Q548" s="101">
        <v>32</v>
      </c>
      <c r="R548" s="278">
        <v>2.91</v>
      </c>
      <c r="S548" s="264">
        <f t="shared" si="617"/>
        <v>93.12</v>
      </c>
      <c r="T548" s="101"/>
      <c r="U548" s="269"/>
      <c r="V548" s="696"/>
      <c r="W548" s="269"/>
      <c r="X548" s="308"/>
    </row>
    <row r="549" spans="2:24" s="79" customFormat="1" ht="36" hidden="1" outlineLevel="1" x14ac:dyDescent="0.25">
      <c r="B549" s="231" t="s">
        <v>685</v>
      </c>
      <c r="C549" s="12" t="s">
        <v>21</v>
      </c>
      <c r="D549" s="237">
        <v>14</v>
      </c>
      <c r="E549" s="77">
        <v>7.020737856000002</v>
      </c>
      <c r="F549" s="45">
        <f t="shared" si="600"/>
        <v>98.290329984000024</v>
      </c>
      <c r="G549" s="78"/>
      <c r="H549" s="101"/>
      <c r="I549" s="65"/>
      <c r="J549" s="66"/>
      <c r="K549" s="101"/>
      <c r="L549" s="65"/>
      <c r="M549" s="66"/>
      <c r="N549" s="101">
        <v>14</v>
      </c>
      <c r="O549" s="65">
        <v>8</v>
      </c>
      <c r="P549" s="66">
        <f t="shared" si="601"/>
        <v>112</v>
      </c>
      <c r="Q549" s="101">
        <v>9</v>
      </c>
      <c r="R549" s="278">
        <v>9.07</v>
      </c>
      <c r="S549" s="264">
        <f t="shared" si="617"/>
        <v>81.63</v>
      </c>
      <c r="T549" s="101">
        <v>14</v>
      </c>
      <c r="U549" s="269">
        <v>6.4356763680000029</v>
      </c>
      <c r="V549" s="696">
        <f>PRODUCT(T549,U549)</f>
        <v>90.09946915200004</v>
      </c>
      <c r="W549" s="269">
        <f>PRODUCT(U549,(1-$W$9))</f>
        <v>5.9851790222400023</v>
      </c>
      <c r="X549" s="308">
        <f t="shared" ref="X549" si="620">PRODUCT(T549,W549)</f>
        <v>83.792506311360029</v>
      </c>
    </row>
    <row r="550" spans="2:24" s="79" customFormat="1" ht="36" hidden="1" outlineLevel="1" x14ac:dyDescent="0.25">
      <c r="B550" s="231" t="s">
        <v>2407</v>
      </c>
      <c r="C550" s="12"/>
      <c r="D550" s="237"/>
      <c r="E550" s="77"/>
      <c r="F550" s="45"/>
      <c r="G550" s="78"/>
      <c r="H550" s="101"/>
      <c r="I550" s="65"/>
      <c r="J550" s="66"/>
      <c r="K550" s="101"/>
      <c r="L550" s="65"/>
      <c r="M550" s="66"/>
      <c r="N550" s="101"/>
      <c r="O550" s="65"/>
      <c r="P550" s="66"/>
      <c r="Q550" s="101">
        <v>24</v>
      </c>
      <c r="R550" s="278">
        <v>2.91</v>
      </c>
      <c r="S550" s="264">
        <f t="shared" si="617"/>
        <v>69.84</v>
      </c>
      <c r="T550" s="101"/>
      <c r="U550" s="269"/>
      <c r="V550" s="696"/>
      <c r="W550" s="269"/>
      <c r="X550" s="308"/>
    </row>
    <row r="551" spans="2:24" s="79" customFormat="1" ht="36" hidden="1" outlineLevel="1" x14ac:dyDescent="0.25">
      <c r="B551" s="231" t="s">
        <v>686</v>
      </c>
      <c r="C551" s="12" t="s">
        <v>21</v>
      </c>
      <c r="D551" s="237">
        <v>0</v>
      </c>
      <c r="E551" s="77">
        <v>7.020737856000002</v>
      </c>
      <c r="F551" s="45">
        <f t="shared" si="600"/>
        <v>0</v>
      </c>
      <c r="G551" s="78"/>
      <c r="H551" s="101"/>
      <c r="I551" s="65"/>
      <c r="J551" s="66"/>
      <c r="K551" s="101"/>
      <c r="L551" s="65"/>
      <c r="M551" s="66"/>
      <c r="N551" s="101">
        <v>13</v>
      </c>
      <c r="O551" s="65">
        <v>8</v>
      </c>
      <c r="P551" s="66">
        <f t="shared" si="601"/>
        <v>104</v>
      </c>
      <c r="Q551" s="101">
        <v>10</v>
      </c>
      <c r="R551" s="278">
        <v>9.07</v>
      </c>
      <c r="S551" s="264">
        <f t="shared" si="617"/>
        <v>90.7</v>
      </c>
      <c r="T551" s="101">
        <v>0</v>
      </c>
      <c r="U551" s="269">
        <v>6.4356763680000029</v>
      </c>
      <c r="V551" s="696">
        <f>PRODUCT(T551,U551)</f>
        <v>0</v>
      </c>
      <c r="W551" s="269">
        <f>PRODUCT(U551,(1-$W$9))</f>
        <v>5.9851790222400023</v>
      </c>
      <c r="X551" s="308">
        <f t="shared" ref="X551" si="621">PRODUCT(T551,W551)</f>
        <v>0</v>
      </c>
    </row>
    <row r="552" spans="2:24" s="79" customFormat="1" ht="36" hidden="1" outlineLevel="1" x14ac:dyDescent="0.25">
      <c r="B552" s="231" t="s">
        <v>2408</v>
      </c>
      <c r="C552" s="12"/>
      <c r="D552" s="237"/>
      <c r="E552" s="77"/>
      <c r="F552" s="45"/>
      <c r="G552" s="78"/>
      <c r="H552" s="101"/>
      <c r="I552" s="65"/>
      <c r="J552" s="66"/>
      <c r="K552" s="101"/>
      <c r="L552" s="65"/>
      <c r="M552" s="66"/>
      <c r="N552" s="101"/>
      <c r="O552" s="65"/>
      <c r="P552" s="66"/>
      <c r="Q552" s="101">
        <v>32</v>
      </c>
      <c r="R552" s="278">
        <v>2.91</v>
      </c>
      <c r="S552" s="264">
        <f t="shared" si="617"/>
        <v>93.12</v>
      </c>
      <c r="T552" s="101"/>
      <c r="U552" s="269"/>
      <c r="V552" s="696"/>
      <c r="W552" s="269"/>
      <c r="X552" s="308"/>
    </row>
    <row r="553" spans="2:24" s="79" customFormat="1" ht="36" hidden="1" outlineLevel="1" x14ac:dyDescent="0.25">
      <c r="B553" s="231" t="s">
        <v>687</v>
      </c>
      <c r="C553" s="12" t="s">
        <v>21</v>
      </c>
      <c r="D553" s="237">
        <v>0</v>
      </c>
      <c r="E553" s="77">
        <v>7.020737856000002</v>
      </c>
      <c r="F553" s="45">
        <f t="shared" si="600"/>
        <v>0</v>
      </c>
      <c r="G553" s="78"/>
      <c r="H553" s="101"/>
      <c r="I553" s="65"/>
      <c r="J553" s="66"/>
      <c r="K553" s="101"/>
      <c r="L553" s="65"/>
      <c r="M553" s="66"/>
      <c r="N553" s="101">
        <v>13</v>
      </c>
      <c r="O553" s="65">
        <v>8</v>
      </c>
      <c r="P553" s="66">
        <f t="shared" si="601"/>
        <v>104</v>
      </c>
      <c r="Q553" s="101">
        <v>6</v>
      </c>
      <c r="R553" s="278">
        <v>9.07</v>
      </c>
      <c r="S553" s="264">
        <f t="shared" si="617"/>
        <v>54.42</v>
      </c>
      <c r="T553" s="101">
        <v>0</v>
      </c>
      <c r="U553" s="269">
        <v>6.4356763680000029</v>
      </c>
      <c r="V553" s="696">
        <f>PRODUCT(T553,U553)</f>
        <v>0</v>
      </c>
      <c r="W553" s="269">
        <f>PRODUCT(U553,(1-$W$9))</f>
        <v>5.9851790222400023</v>
      </c>
      <c r="X553" s="308">
        <f t="shared" ref="X553" si="622">PRODUCT(T553,W553)</f>
        <v>0</v>
      </c>
    </row>
    <row r="554" spans="2:24" s="79" customFormat="1" ht="36" hidden="1" outlineLevel="1" x14ac:dyDescent="0.25">
      <c r="B554" s="231" t="s">
        <v>2409</v>
      </c>
      <c r="C554" s="12"/>
      <c r="D554" s="237"/>
      <c r="E554" s="77"/>
      <c r="F554" s="45"/>
      <c r="G554" s="78"/>
      <c r="H554" s="101"/>
      <c r="I554" s="65"/>
      <c r="J554" s="66"/>
      <c r="K554" s="101"/>
      <c r="L554" s="65"/>
      <c r="M554" s="66"/>
      <c r="N554" s="101"/>
      <c r="O554" s="65"/>
      <c r="P554" s="66"/>
      <c r="Q554" s="101">
        <v>28</v>
      </c>
      <c r="R554" s="278">
        <v>2.91</v>
      </c>
      <c r="S554" s="264">
        <f t="shared" si="617"/>
        <v>81.48</v>
      </c>
      <c r="T554" s="101"/>
      <c r="U554" s="269"/>
      <c r="V554" s="696"/>
      <c r="W554" s="269"/>
      <c r="X554" s="308"/>
    </row>
    <row r="555" spans="2:24" s="79" customFormat="1" ht="36" hidden="1" outlineLevel="1" x14ac:dyDescent="0.25">
      <c r="B555" s="231" t="s">
        <v>688</v>
      </c>
      <c r="C555" s="12" t="s">
        <v>21</v>
      </c>
      <c r="D555" s="237">
        <v>30</v>
      </c>
      <c r="E555" s="77">
        <v>7.020737856000002</v>
      </c>
      <c r="F555" s="45">
        <f t="shared" si="600"/>
        <v>210.62213568000007</v>
      </c>
      <c r="G555" s="78"/>
      <c r="H555" s="101"/>
      <c r="I555" s="65"/>
      <c r="J555" s="66"/>
      <c r="K555" s="101"/>
      <c r="L555" s="65"/>
      <c r="M555" s="66"/>
      <c r="N555" s="101">
        <v>30</v>
      </c>
      <c r="O555" s="65">
        <v>8</v>
      </c>
      <c r="P555" s="66">
        <f t="shared" si="601"/>
        <v>240</v>
      </c>
      <c r="Q555" s="101">
        <v>40</v>
      </c>
      <c r="R555" s="278">
        <v>9.07</v>
      </c>
      <c r="S555" s="264">
        <f t="shared" ref="S555:S559" si="623">PRODUCT(Q555,R555)</f>
        <v>362.8</v>
      </c>
      <c r="T555" s="101">
        <v>30</v>
      </c>
      <c r="U555" s="269">
        <v>6.4356763680000029</v>
      </c>
      <c r="V555" s="696">
        <f t="shared" ref="V555:V559" si="624">PRODUCT(T555,U555)</f>
        <v>193.07029104000009</v>
      </c>
      <c r="W555" s="269">
        <f t="shared" ref="W555:W559" si="625">PRODUCT(U555,(1-$W$9))</f>
        <v>5.9851790222400023</v>
      </c>
      <c r="X555" s="308">
        <f t="shared" ref="X555" si="626">PRODUCT(T555,W555)</f>
        <v>179.55537066720007</v>
      </c>
    </row>
    <row r="556" spans="2:24" s="79" customFormat="1" ht="36" hidden="1" outlineLevel="1" x14ac:dyDescent="0.25">
      <c r="B556" s="231" t="s">
        <v>689</v>
      </c>
      <c r="C556" s="12" t="s">
        <v>21</v>
      </c>
      <c r="D556" s="237">
        <v>50.5</v>
      </c>
      <c r="E556" s="77">
        <v>7.020737856000002</v>
      </c>
      <c r="F556" s="45">
        <f t="shared" si="600"/>
        <v>354.54726172800008</v>
      </c>
      <c r="G556" s="78"/>
      <c r="H556" s="101"/>
      <c r="I556" s="65"/>
      <c r="J556" s="66"/>
      <c r="K556" s="101"/>
      <c r="L556" s="65"/>
      <c r="M556" s="66"/>
      <c r="N556" s="101">
        <v>50.5</v>
      </c>
      <c r="O556" s="65">
        <v>8</v>
      </c>
      <c r="P556" s="66">
        <f t="shared" si="601"/>
        <v>404</v>
      </c>
      <c r="Q556" s="101">
        <v>40</v>
      </c>
      <c r="R556" s="278">
        <v>9.07</v>
      </c>
      <c r="S556" s="264">
        <f t="shared" si="623"/>
        <v>362.8</v>
      </c>
      <c r="T556" s="101">
        <v>50.5</v>
      </c>
      <c r="U556" s="269">
        <v>6.4356763680000029</v>
      </c>
      <c r="V556" s="696">
        <f t="shared" si="624"/>
        <v>325.00165658400016</v>
      </c>
      <c r="W556" s="269">
        <f t="shared" si="625"/>
        <v>5.9851790222400023</v>
      </c>
      <c r="X556" s="308">
        <f t="shared" ref="X556:X559" si="627">PRODUCT(T556,W556)</f>
        <v>302.25154062312009</v>
      </c>
    </row>
    <row r="557" spans="2:24" s="79" customFormat="1" ht="36" hidden="1" outlineLevel="1" x14ac:dyDescent="0.25">
      <c r="B557" s="231" t="s">
        <v>690</v>
      </c>
      <c r="C557" s="12" t="s">
        <v>21</v>
      </c>
      <c r="D557" s="237">
        <v>53.5</v>
      </c>
      <c r="E557" s="77">
        <v>7.020737856000002</v>
      </c>
      <c r="F557" s="45">
        <f t="shared" si="600"/>
        <v>375.60947529600008</v>
      </c>
      <c r="G557" s="78"/>
      <c r="H557" s="101"/>
      <c r="I557" s="65"/>
      <c r="J557" s="66"/>
      <c r="K557" s="101"/>
      <c r="L557" s="65"/>
      <c r="M557" s="66"/>
      <c r="N557" s="101">
        <v>53.5</v>
      </c>
      <c r="O557" s="65">
        <v>8</v>
      </c>
      <c r="P557" s="66">
        <f t="shared" si="601"/>
        <v>428</v>
      </c>
      <c r="Q557" s="101">
        <v>40</v>
      </c>
      <c r="R557" s="278">
        <v>9.07</v>
      </c>
      <c r="S557" s="264">
        <f t="shared" si="623"/>
        <v>362.8</v>
      </c>
      <c r="T557" s="101">
        <v>53.5</v>
      </c>
      <c r="U557" s="269">
        <v>6.4356763680000029</v>
      </c>
      <c r="V557" s="696">
        <f t="shared" si="624"/>
        <v>344.30868568800014</v>
      </c>
      <c r="W557" s="269">
        <f t="shared" si="625"/>
        <v>5.9851790222400023</v>
      </c>
      <c r="X557" s="308">
        <f t="shared" si="627"/>
        <v>320.2070776898401</v>
      </c>
    </row>
    <row r="558" spans="2:24" s="79" customFormat="1" ht="36" hidden="1" outlineLevel="1" x14ac:dyDescent="0.25">
      <c r="B558" s="231" t="s">
        <v>2410</v>
      </c>
      <c r="C558" s="12"/>
      <c r="D558" s="237"/>
      <c r="E558" s="77"/>
      <c r="F558" s="45"/>
      <c r="G558" s="78"/>
      <c r="H558" s="101"/>
      <c r="I558" s="65"/>
      <c r="J558" s="66"/>
      <c r="K558" s="101"/>
      <c r="L558" s="65"/>
      <c r="M558" s="66"/>
      <c r="N558" s="101">
        <v>56.5</v>
      </c>
      <c r="O558" s="65">
        <v>8</v>
      </c>
      <c r="P558" s="66">
        <f t="shared" si="601"/>
        <v>452</v>
      </c>
      <c r="Q558" s="101"/>
      <c r="R558" s="278"/>
      <c r="S558" s="264"/>
      <c r="T558" s="101">
        <v>56.5</v>
      </c>
      <c r="U558" s="269">
        <v>6.4356763680000029</v>
      </c>
      <c r="V558" s="696">
        <f t="shared" si="624"/>
        <v>363.61571479200018</v>
      </c>
      <c r="W558" s="269">
        <f t="shared" si="625"/>
        <v>5.9851790222400023</v>
      </c>
      <c r="X558" s="308">
        <f t="shared" si="627"/>
        <v>338.16261475656012</v>
      </c>
    </row>
    <row r="559" spans="2:24" s="79" customFormat="1" ht="36" hidden="1" outlineLevel="1" x14ac:dyDescent="0.25">
      <c r="B559" s="231" t="s">
        <v>901</v>
      </c>
      <c r="C559" s="12" t="s">
        <v>21</v>
      </c>
      <c r="D559" s="237">
        <v>56.5</v>
      </c>
      <c r="E559" s="77">
        <v>7.020737856000002</v>
      </c>
      <c r="F559" s="45">
        <f t="shared" si="600"/>
        <v>396.67168886400009</v>
      </c>
      <c r="G559" s="78"/>
      <c r="H559" s="101"/>
      <c r="I559" s="65"/>
      <c r="J559" s="66"/>
      <c r="K559" s="101"/>
      <c r="L559" s="65"/>
      <c r="M559" s="66"/>
      <c r="N559" s="101">
        <v>34</v>
      </c>
      <c r="O559" s="65">
        <v>8</v>
      </c>
      <c r="P559" s="66">
        <f t="shared" si="601"/>
        <v>272</v>
      </c>
      <c r="Q559" s="101">
        <v>40</v>
      </c>
      <c r="R559" s="278">
        <v>9.07</v>
      </c>
      <c r="S559" s="264">
        <f t="shared" si="623"/>
        <v>362.8</v>
      </c>
      <c r="T559" s="101">
        <v>34</v>
      </c>
      <c r="U559" s="269">
        <v>6.4356763680000029</v>
      </c>
      <c r="V559" s="696">
        <f t="shared" si="624"/>
        <v>218.8129965120001</v>
      </c>
      <c r="W559" s="269">
        <f t="shared" si="625"/>
        <v>5.9851790222400023</v>
      </c>
      <c r="X559" s="308">
        <f t="shared" si="627"/>
        <v>203.49608675616008</v>
      </c>
    </row>
    <row r="560" spans="2:24" s="79" customFormat="1" ht="36" hidden="1" outlineLevel="1" x14ac:dyDescent="0.25">
      <c r="B560" s="231" t="s">
        <v>2411</v>
      </c>
      <c r="C560" s="12"/>
      <c r="D560" s="237"/>
      <c r="E560" s="77"/>
      <c r="F560" s="45"/>
      <c r="G560" s="78"/>
      <c r="H560" s="101"/>
      <c r="I560" s="65"/>
      <c r="J560" s="66"/>
      <c r="K560" s="101"/>
      <c r="L560" s="65"/>
      <c r="M560" s="66"/>
      <c r="N560" s="101"/>
      <c r="O560" s="65"/>
      <c r="P560" s="66"/>
      <c r="Q560" s="101"/>
      <c r="R560" s="278"/>
      <c r="S560" s="264"/>
      <c r="T560" s="101"/>
      <c r="U560" s="269"/>
      <c r="V560" s="696"/>
      <c r="W560" s="269"/>
      <c r="X560" s="308"/>
    </row>
    <row r="561" spans="2:24" s="79" customFormat="1" ht="36" hidden="1" outlineLevel="1" x14ac:dyDescent="0.25">
      <c r="B561" s="231" t="s">
        <v>691</v>
      </c>
      <c r="C561" s="12" t="s">
        <v>21</v>
      </c>
      <c r="D561" s="237">
        <v>29.5</v>
      </c>
      <c r="E561" s="77">
        <v>22.170959999999997</v>
      </c>
      <c r="F561" s="45">
        <f t="shared" si="600"/>
        <v>654.04331999999988</v>
      </c>
      <c r="G561" s="78"/>
      <c r="H561" s="101"/>
      <c r="I561" s="65"/>
      <c r="J561" s="66"/>
      <c r="K561" s="101"/>
      <c r="L561" s="65"/>
      <c r="M561" s="66"/>
      <c r="N561" s="101">
        <v>29.5</v>
      </c>
      <c r="O561" s="65">
        <v>8</v>
      </c>
      <c r="P561" s="66">
        <f t="shared" si="601"/>
        <v>236</v>
      </c>
      <c r="Q561" s="101">
        <v>49</v>
      </c>
      <c r="R561" s="278">
        <v>26.07</v>
      </c>
      <c r="S561" s="264">
        <f t="shared" ref="S561:S563" si="628">PRODUCT(Q561,R561)</f>
        <v>1277.43</v>
      </c>
      <c r="T561" s="101">
        <v>29.5</v>
      </c>
      <c r="U561" s="269">
        <v>20.32338</v>
      </c>
      <c r="V561" s="696">
        <f t="shared" ref="V561:V563" si="629">PRODUCT(T561,U561)</f>
        <v>599.53971000000001</v>
      </c>
      <c r="W561" s="269">
        <f>PRODUCT(U561,(1-$W$9))</f>
        <v>18.9007434</v>
      </c>
      <c r="X561" s="308">
        <f t="shared" ref="X561:X563" si="630">PRODUCT(T561,W561)</f>
        <v>557.57193029999996</v>
      </c>
    </row>
    <row r="562" spans="2:24" s="79" customFormat="1" ht="36" hidden="1" outlineLevel="1" x14ac:dyDescent="0.25">
      <c r="B562" s="231" t="s">
        <v>692</v>
      </c>
      <c r="C562" s="12" t="s">
        <v>21</v>
      </c>
      <c r="D562" s="237">
        <v>28</v>
      </c>
      <c r="E562" s="77">
        <v>22.170959999999997</v>
      </c>
      <c r="F562" s="45">
        <f t="shared" si="600"/>
        <v>620.78687999999988</v>
      </c>
      <c r="G562" s="78"/>
      <c r="H562" s="101"/>
      <c r="I562" s="65"/>
      <c r="J562" s="66"/>
      <c r="K562" s="101"/>
      <c r="L562" s="65"/>
      <c r="M562" s="66"/>
      <c r="N562" s="101">
        <v>28</v>
      </c>
      <c r="O562" s="65">
        <v>8</v>
      </c>
      <c r="P562" s="66">
        <f t="shared" si="601"/>
        <v>224</v>
      </c>
      <c r="Q562" s="101">
        <v>17</v>
      </c>
      <c r="R562" s="278">
        <v>26.07</v>
      </c>
      <c r="S562" s="264">
        <f t="shared" si="628"/>
        <v>443.19</v>
      </c>
      <c r="T562" s="101">
        <v>28</v>
      </c>
      <c r="U562" s="269">
        <v>20.32338</v>
      </c>
      <c r="V562" s="696">
        <f t="shared" si="629"/>
        <v>569.05464000000006</v>
      </c>
      <c r="W562" s="269">
        <f t="shared" ref="W562:W563" si="631">PRODUCT(U562,(1-$W$9))</f>
        <v>18.9007434</v>
      </c>
      <c r="X562" s="308">
        <f t="shared" si="630"/>
        <v>529.22081519999995</v>
      </c>
    </row>
    <row r="563" spans="2:24" s="79" customFormat="1" ht="36" hidden="1" outlineLevel="1" x14ac:dyDescent="0.25">
      <c r="B563" s="231" t="s">
        <v>693</v>
      </c>
      <c r="C563" s="12" t="s">
        <v>21</v>
      </c>
      <c r="D563" s="237">
        <v>29</v>
      </c>
      <c r="E563" s="77">
        <v>22.170959999999997</v>
      </c>
      <c r="F563" s="45">
        <f t="shared" ref="F563:F568" si="632">PRODUCT(D563,E563)</f>
        <v>642.95783999999992</v>
      </c>
      <c r="G563" s="78"/>
      <c r="H563" s="101"/>
      <c r="I563" s="65"/>
      <c r="J563" s="66"/>
      <c r="K563" s="101"/>
      <c r="L563" s="65"/>
      <c r="M563" s="66"/>
      <c r="N563" s="101">
        <v>29</v>
      </c>
      <c r="O563" s="65">
        <v>8</v>
      </c>
      <c r="P563" s="66">
        <f t="shared" si="601"/>
        <v>232</v>
      </c>
      <c r="Q563" s="101">
        <v>18</v>
      </c>
      <c r="R563" s="278">
        <v>26.07</v>
      </c>
      <c r="S563" s="264">
        <f t="shared" si="628"/>
        <v>469.26</v>
      </c>
      <c r="T563" s="101">
        <v>29</v>
      </c>
      <c r="U563" s="269">
        <v>20.32338</v>
      </c>
      <c r="V563" s="696">
        <f t="shared" si="629"/>
        <v>589.37801999999999</v>
      </c>
      <c r="W563" s="269">
        <f t="shared" si="631"/>
        <v>18.9007434</v>
      </c>
      <c r="X563" s="308">
        <f t="shared" si="630"/>
        <v>548.12155859999996</v>
      </c>
    </row>
    <row r="564" spans="2:24" s="79" customFormat="1" hidden="1" outlineLevel="1" x14ac:dyDescent="0.25">
      <c r="B564" s="231" t="s">
        <v>2412</v>
      </c>
      <c r="C564" s="12"/>
      <c r="D564" s="237"/>
      <c r="E564" s="77"/>
      <c r="F564" s="45"/>
      <c r="G564" s="78"/>
      <c r="H564" s="101">
        <v>60</v>
      </c>
      <c r="I564" s="65">
        <v>20</v>
      </c>
      <c r="J564" s="66">
        <f t="shared" ref="J564" si="633">+H564*I564</f>
        <v>1200</v>
      </c>
      <c r="K564" s="101">
        <v>60</v>
      </c>
      <c r="L564" s="65">
        <v>20</v>
      </c>
      <c r="M564" s="66">
        <f t="shared" ref="M564" si="634">+K564*L564</f>
        <v>1200</v>
      </c>
      <c r="N564" s="101"/>
      <c r="O564" s="65"/>
      <c r="P564" s="66"/>
      <c r="Q564" s="101"/>
      <c r="R564" s="278"/>
      <c r="S564" s="66"/>
      <c r="T564" s="101"/>
      <c r="U564" s="269"/>
      <c r="V564" s="696"/>
      <c r="W564" s="269"/>
      <c r="X564" s="308"/>
    </row>
    <row r="565" spans="2:24" s="79" customFormat="1" ht="36" hidden="1" outlineLevel="1" x14ac:dyDescent="0.25">
      <c r="B565" s="231" t="s">
        <v>695</v>
      </c>
      <c r="C565" s="12" t="s">
        <v>21</v>
      </c>
      <c r="D565" s="237">
        <v>21</v>
      </c>
      <c r="E565" s="77">
        <v>22.170959999999997</v>
      </c>
      <c r="F565" s="45">
        <f t="shared" si="632"/>
        <v>465.59015999999997</v>
      </c>
      <c r="G565" s="78"/>
      <c r="H565" s="101"/>
      <c r="I565" s="65"/>
      <c r="J565" s="66"/>
      <c r="K565" s="101"/>
      <c r="L565" s="65"/>
      <c r="M565" s="66"/>
      <c r="N565" s="101">
        <v>21</v>
      </c>
      <c r="O565" s="65">
        <v>20</v>
      </c>
      <c r="P565" s="66">
        <f t="shared" si="601"/>
        <v>420</v>
      </c>
      <c r="Q565" s="101">
        <v>10</v>
      </c>
      <c r="R565" s="278">
        <v>3.32</v>
      </c>
      <c r="S565" s="264">
        <f t="shared" ref="S565:S566" si="635">PRODUCT(Q565,R565)</f>
        <v>33.199999999999996</v>
      </c>
      <c r="T565" s="101">
        <v>21</v>
      </c>
      <c r="U565" s="269">
        <v>20.32338</v>
      </c>
      <c r="V565" s="696">
        <f t="shared" ref="V565:V566" si="636">PRODUCT(T565,U565)</f>
        <v>426.79097999999999</v>
      </c>
      <c r="W565" s="269">
        <f t="shared" ref="W565:W566" si="637">PRODUCT(U565,(1-$W$9))</f>
        <v>18.9007434</v>
      </c>
      <c r="X565" s="308">
        <f t="shared" ref="X565:X566" si="638">PRODUCT(T565,W565)</f>
        <v>396.91561139999999</v>
      </c>
    </row>
    <row r="566" spans="2:24" s="79" customFormat="1" ht="36" hidden="1" outlineLevel="1" x14ac:dyDescent="0.25">
      <c r="B566" s="231" t="s">
        <v>2413</v>
      </c>
      <c r="C566" s="12"/>
      <c r="D566" s="237"/>
      <c r="E566" s="77"/>
      <c r="F566" s="45"/>
      <c r="G566" s="78"/>
      <c r="H566" s="101"/>
      <c r="I566" s="65"/>
      <c r="J566" s="66"/>
      <c r="K566" s="101"/>
      <c r="L566" s="65"/>
      <c r="M566" s="66"/>
      <c r="N566" s="101">
        <v>124.5</v>
      </c>
      <c r="O566" s="65">
        <v>20</v>
      </c>
      <c r="P566" s="66">
        <f t="shared" si="601"/>
        <v>2490</v>
      </c>
      <c r="Q566" s="101">
        <v>66</v>
      </c>
      <c r="R566" s="278">
        <v>35.979999999999997</v>
      </c>
      <c r="S566" s="265">
        <f t="shared" si="635"/>
        <v>2374.6799999999998</v>
      </c>
      <c r="T566" s="101">
        <v>0</v>
      </c>
      <c r="U566" s="269">
        <v>40.64676</v>
      </c>
      <c r="V566" s="696">
        <f t="shared" si="636"/>
        <v>0</v>
      </c>
      <c r="W566" s="269">
        <f t="shared" si="637"/>
        <v>37.801486799999999</v>
      </c>
      <c r="X566" s="308">
        <f t="shared" si="638"/>
        <v>0</v>
      </c>
    </row>
    <row r="567" spans="2:24" s="79" customFormat="1" ht="36" hidden="1" outlineLevel="1" x14ac:dyDescent="0.25">
      <c r="B567" s="231" t="s">
        <v>2414</v>
      </c>
      <c r="C567" s="12"/>
      <c r="D567" s="237"/>
      <c r="E567" s="77"/>
      <c r="F567" s="45"/>
      <c r="G567" s="78"/>
      <c r="H567" s="101"/>
      <c r="I567" s="65"/>
      <c r="J567" s="66"/>
      <c r="K567" s="101"/>
      <c r="L567" s="65"/>
      <c r="M567" s="66"/>
      <c r="N567" s="101"/>
      <c r="O567" s="65"/>
      <c r="P567" s="66"/>
      <c r="Q567" s="101">
        <v>14</v>
      </c>
      <c r="R567" s="278">
        <v>47.98</v>
      </c>
      <c r="S567" s="264">
        <f t="shared" ref="S567:S569" si="639">PRODUCT(Q567,R567)</f>
        <v>671.71999999999991</v>
      </c>
      <c r="T567" s="101"/>
      <c r="U567" s="269"/>
      <c r="V567" s="696"/>
      <c r="W567" s="269"/>
      <c r="X567" s="308"/>
    </row>
    <row r="568" spans="2:24" s="79" customFormat="1" ht="36" hidden="1" outlineLevel="1" x14ac:dyDescent="0.25">
      <c r="B568" s="231" t="s">
        <v>696</v>
      </c>
      <c r="C568" s="12" t="s">
        <v>21</v>
      </c>
      <c r="D568" s="237">
        <v>20</v>
      </c>
      <c r="E568" s="77">
        <v>86.904057599999987</v>
      </c>
      <c r="F568" s="45">
        <f t="shared" si="632"/>
        <v>1738.0811519999997</v>
      </c>
      <c r="G568" s="78"/>
      <c r="H568" s="101"/>
      <c r="I568" s="65"/>
      <c r="J568" s="66"/>
      <c r="K568" s="101"/>
      <c r="L568" s="65"/>
      <c r="M568" s="66"/>
      <c r="N568" s="101">
        <v>20</v>
      </c>
      <c r="O568" s="65">
        <v>20</v>
      </c>
      <c r="P568" s="66">
        <f t="shared" si="601"/>
        <v>400</v>
      </c>
      <c r="Q568" s="101">
        <v>16</v>
      </c>
      <c r="R568" s="278">
        <v>47.98</v>
      </c>
      <c r="S568" s="264">
        <f t="shared" si="639"/>
        <v>767.68</v>
      </c>
      <c r="T568" s="101">
        <v>20</v>
      </c>
      <c r="U568" s="269">
        <v>79.662052799999998</v>
      </c>
      <c r="V568" s="696">
        <f t="shared" ref="V568:V570" si="640">PRODUCT(T568,U568)</f>
        <v>1593.2410559999998</v>
      </c>
      <c r="W568" s="269">
        <f t="shared" ref="W568:W570" si="641">PRODUCT(U568,(1-$W$9))</f>
        <v>74.085709103999989</v>
      </c>
      <c r="X568" s="308">
        <f t="shared" ref="X568:X570" si="642">PRODUCT(T568,W568)</f>
        <v>1481.7141820799998</v>
      </c>
    </row>
    <row r="569" spans="2:24" s="79" customFormat="1" ht="36" hidden="1" outlineLevel="1" x14ac:dyDescent="0.25">
      <c r="B569" s="231" t="s">
        <v>697</v>
      </c>
      <c r="C569" s="12" t="s">
        <v>21</v>
      </c>
      <c r="D569" s="237">
        <v>96</v>
      </c>
      <c r="E569" s="77">
        <v>86.904057599999987</v>
      </c>
      <c r="F569" s="45">
        <f t="shared" si="600"/>
        <v>8342.7895295999988</v>
      </c>
      <c r="G569" s="78"/>
      <c r="H569" s="101">
        <v>140</v>
      </c>
      <c r="I569" s="65">
        <v>20</v>
      </c>
      <c r="J569" s="66">
        <f t="shared" ref="J569" si="643">+H569*I569</f>
        <v>2800</v>
      </c>
      <c r="K569" s="101">
        <v>140</v>
      </c>
      <c r="L569" s="65">
        <v>20</v>
      </c>
      <c r="M569" s="66">
        <f t="shared" ref="M569" si="644">+K569*L569</f>
        <v>2800</v>
      </c>
      <c r="N569" s="101">
        <v>96</v>
      </c>
      <c r="O569" s="65">
        <v>20</v>
      </c>
      <c r="P569" s="66">
        <f t="shared" ref="P569" si="645">+N569*O569</f>
        <v>1920</v>
      </c>
      <c r="Q569" s="101">
        <v>152</v>
      </c>
      <c r="R569" s="278">
        <v>47.98</v>
      </c>
      <c r="S569" s="264">
        <f t="shared" si="639"/>
        <v>7292.9599999999991</v>
      </c>
      <c r="T569" s="101">
        <v>96</v>
      </c>
      <c r="U569" s="269">
        <v>79.662052799999998</v>
      </c>
      <c r="V569" s="696">
        <f t="shared" si="640"/>
        <v>7647.5570687999998</v>
      </c>
      <c r="W569" s="269">
        <f t="shared" si="641"/>
        <v>74.085709103999989</v>
      </c>
      <c r="X569" s="308">
        <f t="shared" si="642"/>
        <v>7112.2280739839989</v>
      </c>
    </row>
    <row r="570" spans="2:24" s="79" customFormat="1" ht="36" hidden="1" outlineLevel="1" x14ac:dyDescent="0.25">
      <c r="B570" s="231" t="s">
        <v>2210</v>
      </c>
      <c r="C570" s="12" t="s">
        <v>21</v>
      </c>
      <c r="D570" s="237">
        <v>79</v>
      </c>
      <c r="E570" s="77">
        <v>130.35608639999998</v>
      </c>
      <c r="F570" s="45">
        <f t="shared" si="600"/>
        <v>10298.130825599999</v>
      </c>
      <c r="G570" s="78"/>
      <c r="H570" s="101">
        <v>200</v>
      </c>
      <c r="I570" s="65">
        <v>20</v>
      </c>
      <c r="J570" s="66">
        <v>4000</v>
      </c>
      <c r="K570" s="101">
        <v>200</v>
      </c>
      <c r="L570" s="65">
        <v>20</v>
      </c>
      <c r="M570" s="66">
        <v>4000</v>
      </c>
      <c r="N570" s="101">
        <v>79</v>
      </c>
      <c r="O570" s="65">
        <v>20</v>
      </c>
      <c r="P570" s="66">
        <v>4000</v>
      </c>
      <c r="Q570" s="101">
        <v>195</v>
      </c>
      <c r="R570" s="275">
        <v>53.31</v>
      </c>
      <c r="S570" s="66">
        <v>10395.450000000001</v>
      </c>
      <c r="T570" s="101">
        <v>79</v>
      </c>
      <c r="U570" s="269">
        <v>119.4930792</v>
      </c>
      <c r="V570" s="696">
        <f t="shared" si="640"/>
        <v>9439.9532567999995</v>
      </c>
      <c r="W570" s="269">
        <f t="shared" si="641"/>
        <v>111.12856365599998</v>
      </c>
      <c r="X570" s="308">
        <f t="shared" si="642"/>
        <v>8779.1565288239981</v>
      </c>
    </row>
    <row r="571" spans="2:24" s="14" customFormat="1" collapsed="1" x14ac:dyDescent="0.25">
      <c r="B571" s="231"/>
      <c r="C571" s="95"/>
      <c r="D571" s="237"/>
      <c r="E571" s="41"/>
      <c r="F571" s="45"/>
      <c r="G571" s="13"/>
      <c r="H571" s="101"/>
      <c r="I571" s="65"/>
      <c r="J571" s="66"/>
      <c r="K571" s="101"/>
      <c r="L571" s="65"/>
      <c r="M571" s="66"/>
      <c r="N571" s="101"/>
      <c r="O571" s="65"/>
      <c r="P571" s="66"/>
      <c r="Q571" s="101"/>
      <c r="R571" s="269"/>
      <c r="S571" s="265"/>
      <c r="T571" s="101"/>
      <c r="U571" s="269"/>
      <c r="V571" s="696"/>
      <c r="W571" s="269"/>
      <c r="X571" s="308"/>
    </row>
    <row r="572" spans="2:24" s="83" customFormat="1" x14ac:dyDescent="0.25">
      <c r="B572" s="72" t="s">
        <v>749</v>
      </c>
      <c r="C572" s="96"/>
      <c r="D572" s="239"/>
      <c r="E572" s="81"/>
      <c r="F572" s="631">
        <f>F574+F576+F593+F595+F599+F608</f>
        <v>22726.044647568207</v>
      </c>
      <c r="G572" s="82"/>
      <c r="H572" s="100"/>
      <c r="I572" s="111"/>
      <c r="J572" s="94">
        <f>SUM(J574,J576,J593,J595,J599,J603,J608)</f>
        <v>13678</v>
      </c>
      <c r="K572" s="100"/>
      <c r="L572" s="111"/>
      <c r="M572" s="94">
        <f>SUM(M574,M576,M593,M595,M599,M603,M608)</f>
        <v>13678</v>
      </c>
      <c r="N572" s="693"/>
      <c r="O572" s="111"/>
      <c r="P572" s="94">
        <f>SUM(P574,P576,P593,P595,P599,P603,P608)</f>
        <v>36920.400000000001</v>
      </c>
      <c r="Q572" s="100"/>
      <c r="R572" s="272"/>
      <c r="S572" s="94">
        <f>SUM(S574,S576,S593,S595,S599,S603,S608)</f>
        <v>14636.39</v>
      </c>
      <c r="T572" s="100"/>
      <c r="U572" s="313"/>
      <c r="V572" s="127">
        <f>V574+V576+V593+V595+V599+V608</f>
        <v>20832.207593604195</v>
      </c>
      <c r="W572" s="313"/>
      <c r="X572" s="310">
        <f>X574+X576+X593+X595+X599+X608</f>
        <v>19373.9530620519</v>
      </c>
    </row>
    <row r="573" spans="2:24" s="14" customFormat="1" ht="5.45" customHeight="1" x14ac:dyDescent="0.25">
      <c r="B573" s="36"/>
      <c r="C573" s="95"/>
      <c r="D573" s="237"/>
      <c r="E573" s="41"/>
      <c r="F573" s="42"/>
      <c r="G573" s="13"/>
      <c r="H573" s="101"/>
      <c r="I573" s="65"/>
      <c r="J573" s="47"/>
      <c r="K573" s="101"/>
      <c r="L573" s="65"/>
      <c r="M573" s="47"/>
      <c r="N573" s="101"/>
      <c r="O573" s="65"/>
      <c r="P573" s="47"/>
      <c r="Q573" s="101"/>
      <c r="R573" s="269"/>
      <c r="S573" s="47"/>
      <c r="T573" s="101"/>
      <c r="U573" s="269"/>
      <c r="V573" s="696"/>
      <c r="W573" s="269"/>
      <c r="X573" s="308"/>
    </row>
    <row r="574" spans="2:24" s="83" customFormat="1" hidden="1" outlineLevel="1" x14ac:dyDescent="0.25">
      <c r="B574" s="76" t="s">
        <v>48</v>
      </c>
      <c r="C574" s="90"/>
      <c r="D574" s="241"/>
      <c r="E574" s="86"/>
      <c r="F574" s="87">
        <f>SUM(F575:F575)</f>
        <v>7401.889143076286</v>
      </c>
      <c r="G574" s="82"/>
      <c r="H574" s="103"/>
      <c r="I574" s="88"/>
      <c r="J574" s="89">
        <f>SUM(J575:J575)</f>
        <v>2400</v>
      </c>
      <c r="K574" s="103"/>
      <c r="L574" s="88"/>
      <c r="M574" s="89">
        <f>SUM(M575:M575)</f>
        <v>2400</v>
      </c>
      <c r="N574" s="691"/>
      <c r="O574" s="88"/>
      <c r="P574" s="89">
        <f>SUM(P575:P575)</f>
        <v>2400</v>
      </c>
      <c r="Q574" s="103"/>
      <c r="R574" s="276"/>
      <c r="S574" s="89">
        <f>SUM(S575:S575)</f>
        <v>3480</v>
      </c>
      <c r="T574" s="103"/>
      <c r="U574" s="315"/>
      <c r="V574" s="129">
        <f>SUM(V575:V575)</f>
        <v>6785.0650478199295</v>
      </c>
      <c r="W574" s="315"/>
      <c r="X574" s="312">
        <f>SUM(X575:X575)</f>
        <v>6310.1104944725339</v>
      </c>
    </row>
    <row r="575" spans="2:24" s="14" customFormat="1" hidden="1" outlineLevel="1" x14ac:dyDescent="0.25">
      <c r="B575" s="629" t="s">
        <v>511</v>
      </c>
      <c r="C575" s="12" t="s">
        <v>22</v>
      </c>
      <c r="D575" s="237">
        <v>4</v>
      </c>
      <c r="E575" s="41">
        <v>1850.4722857690715</v>
      </c>
      <c r="F575" s="45">
        <f t="shared" ref="F575:F579" si="646">PRODUCT(D575,E575)</f>
        <v>7401.889143076286</v>
      </c>
      <c r="G575" s="13"/>
      <c r="H575" s="101">
        <v>4</v>
      </c>
      <c r="I575" s="65">
        <v>600</v>
      </c>
      <c r="J575" s="66">
        <f t="shared" ref="J575" si="647">+H575*I575</f>
        <v>2400</v>
      </c>
      <c r="K575" s="101">
        <v>4</v>
      </c>
      <c r="L575" s="65">
        <v>600</v>
      </c>
      <c r="M575" s="66">
        <f t="shared" ref="M575" si="648">+K575*L575</f>
        <v>2400</v>
      </c>
      <c r="N575" s="101">
        <v>4</v>
      </c>
      <c r="O575" s="65">
        <v>600</v>
      </c>
      <c r="P575" s="66">
        <f t="shared" ref="P575" si="649">+N575*O575</f>
        <v>2400</v>
      </c>
      <c r="Q575" s="101">
        <v>4</v>
      </c>
      <c r="R575" s="269">
        <v>870</v>
      </c>
      <c r="S575" s="66">
        <f t="shared" ref="S575" si="650">PRODUCT(Q575,R575)</f>
        <v>3480</v>
      </c>
      <c r="T575" s="101">
        <v>4</v>
      </c>
      <c r="U575" s="269">
        <v>1696.2662619549824</v>
      </c>
      <c r="V575" s="696">
        <f>PRODUCT(T575,U575)</f>
        <v>6785.0650478199295</v>
      </c>
      <c r="W575" s="269">
        <f>PRODUCT(U575,(1-$W$9))</f>
        <v>1577.5276236181335</v>
      </c>
      <c r="X575" s="308">
        <f t="shared" ref="X575" si="651">PRODUCT(T575,W575)</f>
        <v>6310.1104944725339</v>
      </c>
    </row>
    <row r="576" spans="2:24" s="83" customFormat="1" hidden="1" outlineLevel="1" x14ac:dyDescent="0.25">
      <c r="B576" s="76" t="s">
        <v>49</v>
      </c>
      <c r="C576" s="90"/>
      <c r="D576" s="241"/>
      <c r="E576" s="86"/>
      <c r="F576" s="87">
        <f>SUM(F577:F592)</f>
        <v>5813.1709447680005</v>
      </c>
      <c r="G576" s="82"/>
      <c r="H576" s="103"/>
      <c r="I576" s="88"/>
      <c r="J576" s="89">
        <f>SUM(J577:J592)</f>
        <v>3020</v>
      </c>
      <c r="K576" s="103"/>
      <c r="L576" s="88"/>
      <c r="M576" s="89">
        <f>SUM(M577:M592)</f>
        <v>3020</v>
      </c>
      <c r="N576" s="691"/>
      <c r="O576" s="88"/>
      <c r="P576" s="89">
        <f>SUM(P577:P592)</f>
        <v>18060</v>
      </c>
      <c r="Q576" s="103"/>
      <c r="R576" s="276"/>
      <c r="S576" s="89">
        <f>SUM(S577:S592)</f>
        <v>2741.67</v>
      </c>
      <c r="T576" s="103"/>
      <c r="U576" s="315"/>
      <c r="V576" s="129">
        <f>SUM(V577:V592)</f>
        <v>5328.7400327040014</v>
      </c>
      <c r="W576" s="315"/>
      <c r="X576" s="312">
        <f>SUM(X577:X592)</f>
        <v>4955.728230414722</v>
      </c>
    </row>
    <row r="577" spans="1:24" s="79" customFormat="1" ht="36" hidden="1" outlineLevel="1" x14ac:dyDescent="0.25">
      <c r="A577" s="83"/>
      <c r="B577" s="724" t="s">
        <v>473</v>
      </c>
      <c r="C577" s="12" t="s">
        <v>21</v>
      </c>
      <c r="D577" s="237">
        <v>156</v>
      </c>
      <c r="E577" s="77">
        <v>7.020737856000002</v>
      </c>
      <c r="F577" s="45">
        <f t="shared" si="646"/>
        <v>1095.2351055360002</v>
      </c>
      <c r="G577" s="78"/>
      <c r="H577" s="101">
        <v>35</v>
      </c>
      <c r="I577" s="65">
        <v>8</v>
      </c>
      <c r="J577" s="66">
        <f t="shared" ref="J577:J579" si="652">+H577*I577</f>
        <v>280</v>
      </c>
      <c r="K577" s="101">
        <v>35</v>
      </c>
      <c r="L577" s="65">
        <v>8</v>
      </c>
      <c r="M577" s="66">
        <f t="shared" ref="M577" si="653">+K577*L577</f>
        <v>280</v>
      </c>
      <c r="N577" s="101">
        <v>156</v>
      </c>
      <c r="O577" s="65">
        <v>8</v>
      </c>
      <c r="P577" s="66">
        <f t="shared" ref="P577" si="654">+N577*O577</f>
        <v>1248</v>
      </c>
      <c r="Q577" s="101">
        <v>324</v>
      </c>
      <c r="R577" s="269">
        <v>3.87</v>
      </c>
      <c r="S577" s="66">
        <f t="shared" ref="S577" si="655">PRODUCT(Q577,R577)</f>
        <v>1253.8800000000001</v>
      </c>
      <c r="T577" s="101">
        <v>156</v>
      </c>
      <c r="U577" s="269">
        <v>6.4356763680000029</v>
      </c>
      <c r="V577" s="696">
        <f t="shared" ref="V577:V587" si="656">PRODUCT(T577,U577)</f>
        <v>1003.9655134080004</v>
      </c>
      <c r="W577" s="269">
        <f t="shared" ref="W577:W587" si="657">PRODUCT(U577,(1-$W$9))</f>
        <v>5.9851790222400023</v>
      </c>
      <c r="X577" s="308">
        <f t="shared" ref="X577:X587" si="658">PRODUCT(T577,W577)</f>
        <v>933.68792746944041</v>
      </c>
    </row>
    <row r="578" spans="1:24" s="79" customFormat="1" ht="36" hidden="1" outlineLevel="1" x14ac:dyDescent="0.25">
      <c r="A578" s="83"/>
      <c r="B578" s="232" t="s">
        <v>698</v>
      </c>
      <c r="C578" s="12" t="s">
        <v>21</v>
      </c>
      <c r="D578" s="237">
        <v>0</v>
      </c>
      <c r="E578" s="77">
        <v>7.020737856000002</v>
      </c>
      <c r="F578" s="45">
        <f t="shared" si="646"/>
        <v>0</v>
      </c>
      <c r="G578" s="78"/>
      <c r="H578" s="101"/>
      <c r="I578" s="65"/>
      <c r="J578" s="66"/>
      <c r="K578" s="101"/>
      <c r="L578" s="65"/>
      <c r="M578" s="66"/>
      <c r="N578" s="101">
        <v>276</v>
      </c>
      <c r="O578" s="65">
        <v>8</v>
      </c>
      <c r="P578" s="66">
        <v>1376</v>
      </c>
      <c r="Q578" s="101"/>
      <c r="R578" s="269"/>
      <c r="S578" s="66"/>
      <c r="T578" s="101">
        <v>0</v>
      </c>
      <c r="U578" s="269">
        <v>6.4356763680000029</v>
      </c>
      <c r="V578" s="696">
        <f t="shared" si="656"/>
        <v>0</v>
      </c>
      <c r="W578" s="269">
        <f t="shared" si="657"/>
        <v>5.9851790222400023</v>
      </c>
      <c r="X578" s="308">
        <f t="shared" si="658"/>
        <v>0</v>
      </c>
    </row>
    <row r="579" spans="1:24" s="79" customFormat="1" ht="36" hidden="1" outlineLevel="1" x14ac:dyDescent="0.25">
      <c r="B579" s="232" t="s">
        <v>699</v>
      </c>
      <c r="C579" s="12" t="s">
        <v>21</v>
      </c>
      <c r="D579" s="237">
        <v>172</v>
      </c>
      <c r="E579" s="77">
        <v>7.020737856000002</v>
      </c>
      <c r="F579" s="45">
        <f t="shared" si="646"/>
        <v>1207.5669112320004</v>
      </c>
      <c r="G579" s="78"/>
      <c r="H579" s="101">
        <v>40</v>
      </c>
      <c r="I579" s="65">
        <v>8</v>
      </c>
      <c r="J579" s="66">
        <f t="shared" si="652"/>
        <v>320</v>
      </c>
      <c r="K579" s="101">
        <v>40</v>
      </c>
      <c r="L579" s="65">
        <v>8</v>
      </c>
      <c r="M579" s="66">
        <f t="shared" ref="M579:M580" si="659">+K579*L579</f>
        <v>320</v>
      </c>
      <c r="N579" s="101">
        <v>172</v>
      </c>
      <c r="O579" s="65">
        <v>8</v>
      </c>
      <c r="P579" s="66">
        <v>1376</v>
      </c>
      <c r="Q579" s="101"/>
      <c r="R579" s="269"/>
      <c r="S579" s="66"/>
      <c r="T579" s="101">
        <v>172</v>
      </c>
      <c r="U579" s="269">
        <v>6.4356763680000029</v>
      </c>
      <c r="V579" s="696">
        <f t="shared" si="656"/>
        <v>1106.9363352960004</v>
      </c>
      <c r="W579" s="269">
        <f t="shared" si="657"/>
        <v>5.9851790222400023</v>
      </c>
      <c r="X579" s="308">
        <f t="shared" si="658"/>
        <v>1029.4507918252805</v>
      </c>
    </row>
    <row r="580" spans="1:24" s="79" customFormat="1" ht="36" hidden="1" outlineLevel="1" x14ac:dyDescent="0.25">
      <c r="B580" s="232" t="s">
        <v>700</v>
      </c>
      <c r="C580" s="12" t="s">
        <v>21</v>
      </c>
      <c r="D580" s="237">
        <v>172</v>
      </c>
      <c r="E580" s="77">
        <v>7.020737856000002</v>
      </c>
      <c r="F580" s="45">
        <f t="shared" ref="F580:F592" si="660">PRODUCT(D580,E580)</f>
        <v>1207.5669112320004</v>
      </c>
      <c r="G580" s="78"/>
      <c r="H580" s="101">
        <v>40</v>
      </c>
      <c r="I580" s="65">
        <v>8</v>
      </c>
      <c r="J580" s="66">
        <f t="shared" ref="J580:J592" si="661">+H580*I580</f>
        <v>320</v>
      </c>
      <c r="K580" s="101">
        <v>40</v>
      </c>
      <c r="L580" s="65">
        <v>8</v>
      </c>
      <c r="M580" s="66">
        <f t="shared" si="659"/>
        <v>320</v>
      </c>
      <c r="N580" s="101">
        <v>172</v>
      </c>
      <c r="O580" s="65">
        <v>8</v>
      </c>
      <c r="P580" s="66">
        <v>1376</v>
      </c>
      <c r="Q580" s="101"/>
      <c r="R580" s="269"/>
      <c r="S580" s="66"/>
      <c r="T580" s="101">
        <v>172</v>
      </c>
      <c r="U580" s="269">
        <v>6.4356763680000029</v>
      </c>
      <c r="V580" s="696">
        <f t="shared" si="656"/>
        <v>1106.9363352960004</v>
      </c>
      <c r="W580" s="269">
        <f t="shared" si="657"/>
        <v>5.9851790222400023</v>
      </c>
      <c r="X580" s="308">
        <f t="shared" si="658"/>
        <v>1029.4507918252805</v>
      </c>
    </row>
    <row r="581" spans="1:24" s="79" customFormat="1" hidden="1" outlineLevel="1" x14ac:dyDescent="0.25">
      <c r="B581" s="617" t="s">
        <v>702</v>
      </c>
      <c r="C581" s="623" t="s">
        <v>21</v>
      </c>
      <c r="D581" s="624">
        <v>0</v>
      </c>
      <c r="E581" s="625">
        <v>7.020737856000002</v>
      </c>
      <c r="F581" s="626">
        <f t="shared" si="660"/>
        <v>0</v>
      </c>
      <c r="G581" s="78"/>
      <c r="H581" s="305"/>
      <c r="I581" s="614"/>
      <c r="J581" s="615"/>
      <c r="K581" s="305"/>
      <c r="L581" s="614"/>
      <c r="M581" s="615"/>
      <c r="N581" s="101">
        <v>130</v>
      </c>
      <c r="O581" s="65">
        <v>8</v>
      </c>
      <c r="P581" s="66">
        <v>1376</v>
      </c>
      <c r="Q581" s="305"/>
      <c r="R581" s="616"/>
      <c r="S581" s="615"/>
      <c r="T581" s="101">
        <v>0</v>
      </c>
      <c r="U581" s="269">
        <v>6.4356763680000029</v>
      </c>
      <c r="V581" s="696">
        <f t="shared" si="656"/>
        <v>0</v>
      </c>
      <c r="W581" s="269">
        <f t="shared" si="657"/>
        <v>5.9851790222400023</v>
      </c>
      <c r="X581" s="308">
        <f t="shared" si="658"/>
        <v>0</v>
      </c>
    </row>
    <row r="582" spans="1:24" s="79" customFormat="1" hidden="1" outlineLevel="1" x14ac:dyDescent="0.25">
      <c r="B582" s="232" t="s">
        <v>701</v>
      </c>
      <c r="C582" s="12" t="s">
        <v>21</v>
      </c>
      <c r="D582" s="237">
        <v>0</v>
      </c>
      <c r="E582" s="77">
        <v>7.020737856000002</v>
      </c>
      <c r="F582" s="45">
        <f t="shared" si="660"/>
        <v>0</v>
      </c>
      <c r="G582" s="78"/>
      <c r="H582" s="305"/>
      <c r="I582" s="614"/>
      <c r="J582" s="615"/>
      <c r="K582" s="305"/>
      <c r="L582" s="614"/>
      <c r="M582" s="615"/>
      <c r="N582" s="101">
        <v>97</v>
      </c>
      <c r="O582" s="65">
        <v>8</v>
      </c>
      <c r="P582" s="66">
        <v>1376</v>
      </c>
      <c r="Q582" s="305"/>
      <c r="R582" s="616"/>
      <c r="S582" s="615"/>
      <c r="T582" s="101">
        <v>0</v>
      </c>
      <c r="U582" s="269">
        <v>6.4356763680000029</v>
      </c>
      <c r="V582" s="696">
        <f t="shared" si="656"/>
        <v>0</v>
      </c>
      <c r="W582" s="269">
        <f t="shared" si="657"/>
        <v>5.9851790222400023</v>
      </c>
      <c r="X582" s="308">
        <f t="shared" si="658"/>
        <v>0</v>
      </c>
    </row>
    <row r="583" spans="1:24" s="79" customFormat="1" ht="36" hidden="1" outlineLevel="1" x14ac:dyDescent="0.25">
      <c r="B583" s="232" t="s">
        <v>694</v>
      </c>
      <c r="C583" s="12" t="s">
        <v>21</v>
      </c>
      <c r="D583" s="237">
        <v>75</v>
      </c>
      <c r="E583" s="77">
        <v>7.020737856000002</v>
      </c>
      <c r="F583" s="45">
        <f t="shared" si="660"/>
        <v>526.55533920000016</v>
      </c>
      <c r="G583" s="78"/>
      <c r="H583" s="305"/>
      <c r="I583" s="614"/>
      <c r="J583" s="615"/>
      <c r="K583" s="305"/>
      <c r="L583" s="614"/>
      <c r="M583" s="615"/>
      <c r="N583" s="101">
        <v>75</v>
      </c>
      <c r="O583" s="65">
        <v>8</v>
      </c>
      <c r="P583" s="66">
        <v>1376</v>
      </c>
      <c r="Q583" s="305"/>
      <c r="R583" s="616"/>
      <c r="S583" s="615"/>
      <c r="T583" s="101">
        <v>75</v>
      </c>
      <c r="U583" s="269">
        <v>6.4356763680000029</v>
      </c>
      <c r="V583" s="696">
        <f t="shared" si="656"/>
        <v>482.67572760000019</v>
      </c>
      <c r="W583" s="269">
        <f t="shared" si="657"/>
        <v>5.9851790222400023</v>
      </c>
      <c r="X583" s="308">
        <f t="shared" si="658"/>
        <v>448.88842666800019</v>
      </c>
    </row>
    <row r="584" spans="1:24" s="79" customFormat="1" hidden="1" outlineLevel="1" x14ac:dyDescent="0.25">
      <c r="B584" s="232" t="s">
        <v>703</v>
      </c>
      <c r="C584" s="12" t="s">
        <v>21</v>
      </c>
      <c r="D584" s="237">
        <v>0</v>
      </c>
      <c r="E584" s="77">
        <v>7.020737856000002</v>
      </c>
      <c r="F584" s="45">
        <f t="shared" si="660"/>
        <v>0</v>
      </c>
      <c r="G584" s="78"/>
      <c r="H584" s="305"/>
      <c r="I584" s="614"/>
      <c r="J584" s="615"/>
      <c r="K584" s="305"/>
      <c r="L584" s="614"/>
      <c r="M584" s="615"/>
      <c r="N584" s="101">
        <v>105</v>
      </c>
      <c r="O584" s="65">
        <v>8</v>
      </c>
      <c r="P584" s="66">
        <v>1376</v>
      </c>
      <c r="Q584" s="305"/>
      <c r="R584" s="616"/>
      <c r="S584" s="615"/>
      <c r="T584" s="101">
        <v>0</v>
      </c>
      <c r="U584" s="269">
        <v>6.4356763680000029</v>
      </c>
      <c r="V584" s="696">
        <f t="shared" si="656"/>
        <v>0</v>
      </c>
      <c r="W584" s="269">
        <f t="shared" si="657"/>
        <v>5.9851790222400023</v>
      </c>
      <c r="X584" s="308">
        <f t="shared" si="658"/>
        <v>0</v>
      </c>
    </row>
    <row r="585" spans="1:24" s="79" customFormat="1" hidden="1" outlineLevel="1" x14ac:dyDescent="0.25">
      <c r="B585" s="232" t="s">
        <v>704</v>
      </c>
      <c r="C585" s="12" t="s">
        <v>21</v>
      </c>
      <c r="D585" s="237">
        <v>64</v>
      </c>
      <c r="E585" s="77">
        <v>7.020737856000002</v>
      </c>
      <c r="F585" s="45">
        <f t="shared" si="660"/>
        <v>449.32722278400013</v>
      </c>
      <c r="G585" s="78"/>
      <c r="H585" s="305"/>
      <c r="I585" s="614"/>
      <c r="J585" s="615"/>
      <c r="K585" s="305"/>
      <c r="L585" s="614"/>
      <c r="M585" s="615"/>
      <c r="N585" s="101">
        <v>64</v>
      </c>
      <c r="O585" s="65">
        <v>8</v>
      </c>
      <c r="P585" s="66">
        <v>1376</v>
      </c>
      <c r="Q585" s="305"/>
      <c r="R585" s="616"/>
      <c r="S585" s="615"/>
      <c r="T585" s="101">
        <v>64</v>
      </c>
      <c r="U585" s="269">
        <v>6.4356763680000029</v>
      </c>
      <c r="V585" s="696">
        <f t="shared" si="656"/>
        <v>411.88328755200018</v>
      </c>
      <c r="W585" s="269">
        <f t="shared" si="657"/>
        <v>5.9851790222400023</v>
      </c>
      <c r="X585" s="308">
        <f t="shared" si="658"/>
        <v>383.05145742336015</v>
      </c>
    </row>
    <row r="586" spans="1:24" s="79" customFormat="1" hidden="1" outlineLevel="1" x14ac:dyDescent="0.25">
      <c r="B586" s="232" t="s">
        <v>705</v>
      </c>
      <c r="C586" s="12" t="s">
        <v>21</v>
      </c>
      <c r="D586" s="237">
        <v>64</v>
      </c>
      <c r="E586" s="77">
        <v>7.020737856000002</v>
      </c>
      <c r="F586" s="45">
        <f t="shared" si="660"/>
        <v>449.32722278400013</v>
      </c>
      <c r="G586" s="78"/>
      <c r="H586" s="305"/>
      <c r="I586" s="614"/>
      <c r="J586" s="615"/>
      <c r="K586" s="305"/>
      <c r="L586" s="614"/>
      <c r="M586" s="615"/>
      <c r="N586" s="101">
        <v>64</v>
      </c>
      <c r="O586" s="65">
        <v>8</v>
      </c>
      <c r="P586" s="66">
        <v>1376</v>
      </c>
      <c r="Q586" s="305"/>
      <c r="R586" s="616"/>
      <c r="S586" s="615"/>
      <c r="T586" s="101">
        <v>64</v>
      </c>
      <c r="U586" s="269">
        <v>6.4356763680000029</v>
      </c>
      <c r="V586" s="696">
        <f t="shared" si="656"/>
        <v>411.88328755200018</v>
      </c>
      <c r="W586" s="269">
        <f t="shared" si="657"/>
        <v>5.9851790222400023</v>
      </c>
      <c r="X586" s="308">
        <f t="shared" si="658"/>
        <v>383.05145742336015</v>
      </c>
    </row>
    <row r="587" spans="1:24" s="79" customFormat="1" hidden="1" outlineLevel="1" x14ac:dyDescent="0.25">
      <c r="B587" s="618" t="s">
        <v>707</v>
      </c>
      <c r="C587" s="619" t="s">
        <v>21</v>
      </c>
      <c r="D587" s="620">
        <v>24</v>
      </c>
      <c r="E587" s="621">
        <v>7.020737856000002</v>
      </c>
      <c r="F587" s="622">
        <f t="shared" si="660"/>
        <v>168.49770854400003</v>
      </c>
      <c r="G587" s="78"/>
      <c r="H587" s="305"/>
      <c r="I587" s="614"/>
      <c r="J587" s="615"/>
      <c r="K587" s="305"/>
      <c r="L587" s="614"/>
      <c r="M587" s="615"/>
      <c r="N587" s="101">
        <v>24</v>
      </c>
      <c r="O587" s="65">
        <v>8</v>
      </c>
      <c r="P587" s="66">
        <v>1376</v>
      </c>
      <c r="Q587" s="305"/>
      <c r="R587" s="616"/>
      <c r="S587" s="615"/>
      <c r="T587" s="101">
        <v>24</v>
      </c>
      <c r="U587" s="269">
        <v>6.4356763680000029</v>
      </c>
      <c r="V587" s="696">
        <f t="shared" si="656"/>
        <v>154.45623283200007</v>
      </c>
      <c r="W587" s="269">
        <f t="shared" si="657"/>
        <v>5.9851790222400023</v>
      </c>
      <c r="X587" s="308">
        <f t="shared" si="658"/>
        <v>143.64429653376004</v>
      </c>
    </row>
    <row r="588" spans="1:24" s="79" customFormat="1" hidden="1" outlineLevel="1" x14ac:dyDescent="0.25">
      <c r="B588" s="232" t="s">
        <v>778</v>
      </c>
      <c r="C588" s="12"/>
      <c r="D588" s="237"/>
      <c r="E588" s="77"/>
      <c r="F588" s="45"/>
      <c r="G588" s="78"/>
      <c r="H588" s="101">
        <v>50</v>
      </c>
      <c r="I588" s="131">
        <v>20</v>
      </c>
      <c r="J588" s="66">
        <f t="shared" si="661"/>
        <v>1000</v>
      </c>
      <c r="K588" s="101">
        <v>50</v>
      </c>
      <c r="L588" s="131">
        <v>20</v>
      </c>
      <c r="M588" s="66">
        <f t="shared" ref="M588:M589" si="662">+K588*L588</f>
        <v>1000</v>
      </c>
      <c r="N588" s="101"/>
      <c r="O588" s="131"/>
      <c r="P588" s="66"/>
      <c r="Q588" s="101"/>
      <c r="R588" s="269"/>
      <c r="S588" s="66"/>
      <c r="T588" s="101"/>
      <c r="U588" s="269"/>
      <c r="V588" s="696"/>
      <c r="W588" s="269"/>
      <c r="X588" s="308"/>
    </row>
    <row r="589" spans="1:24" s="79" customFormat="1" hidden="1" outlineLevel="1" x14ac:dyDescent="0.25">
      <c r="B589" s="232" t="s">
        <v>779</v>
      </c>
      <c r="C589" s="12"/>
      <c r="D589" s="237"/>
      <c r="E589" s="77"/>
      <c r="F589" s="45"/>
      <c r="G589" s="78"/>
      <c r="H589" s="101">
        <v>40</v>
      </c>
      <c r="I589" s="131">
        <v>20</v>
      </c>
      <c r="J589" s="66">
        <f t="shared" ref="J589" si="663">+H589*I589</f>
        <v>800</v>
      </c>
      <c r="K589" s="101">
        <v>40</v>
      </c>
      <c r="L589" s="131">
        <v>20</v>
      </c>
      <c r="M589" s="66">
        <f t="shared" si="662"/>
        <v>800</v>
      </c>
      <c r="N589" s="101"/>
      <c r="O589" s="131"/>
      <c r="P589" s="66"/>
      <c r="Q589" s="101"/>
      <c r="R589" s="269"/>
      <c r="S589" s="66"/>
      <c r="T589" s="101"/>
      <c r="U589" s="269"/>
      <c r="V589" s="696"/>
      <c r="W589" s="269"/>
      <c r="X589" s="308"/>
    </row>
    <row r="590" spans="1:24" s="79" customFormat="1" hidden="1" outlineLevel="1" x14ac:dyDescent="0.25">
      <c r="B590" s="232" t="s">
        <v>708</v>
      </c>
      <c r="C590" s="12" t="s">
        <v>21</v>
      </c>
      <c r="D590" s="237">
        <v>53</v>
      </c>
      <c r="E590" s="77">
        <v>7.020737856000002</v>
      </c>
      <c r="F590" s="45">
        <f t="shared" si="660"/>
        <v>372.09910636800009</v>
      </c>
      <c r="G590" s="78"/>
      <c r="H590" s="101"/>
      <c r="I590" s="131"/>
      <c r="J590" s="66"/>
      <c r="K590" s="101"/>
      <c r="L590" s="131"/>
      <c r="M590" s="66"/>
      <c r="N590" s="101">
        <v>53</v>
      </c>
      <c r="O590" s="131">
        <v>20</v>
      </c>
      <c r="P590" s="66">
        <v>1376</v>
      </c>
      <c r="Q590" s="101">
        <v>81</v>
      </c>
      <c r="R590" s="269">
        <v>14.39</v>
      </c>
      <c r="S590" s="66">
        <f t="shared" ref="S590" si="664">PRODUCT(Q590,R590)</f>
        <v>1165.5900000000001</v>
      </c>
      <c r="T590" s="101">
        <v>53</v>
      </c>
      <c r="U590" s="269">
        <v>6.4356763680000029</v>
      </c>
      <c r="V590" s="696">
        <f t="shared" ref="V590:V592" si="665">PRODUCT(T590,U590)</f>
        <v>341.09084750400018</v>
      </c>
      <c r="W590" s="269">
        <f t="shared" ref="W590:W592" si="666">PRODUCT(U590,(1-$W$9))</f>
        <v>5.9851790222400023</v>
      </c>
      <c r="X590" s="308">
        <f t="shared" ref="X590:X592" si="667">PRODUCT(T590,W590)</f>
        <v>317.2144881787201</v>
      </c>
    </row>
    <row r="591" spans="1:24" s="79" customFormat="1" hidden="1" outlineLevel="1" x14ac:dyDescent="0.25">
      <c r="B591" s="232" t="s">
        <v>709</v>
      </c>
      <c r="C591" s="12" t="s">
        <v>21</v>
      </c>
      <c r="D591" s="237">
        <v>33</v>
      </c>
      <c r="E591" s="77">
        <v>7.020737856000002</v>
      </c>
      <c r="F591" s="45">
        <f t="shared" ref="F591" si="668">PRODUCT(D591,E591)</f>
        <v>231.68434924800007</v>
      </c>
      <c r="G591" s="78"/>
      <c r="H591" s="101"/>
      <c r="I591" s="131"/>
      <c r="J591" s="66"/>
      <c r="K591" s="101"/>
      <c r="L591" s="131"/>
      <c r="M591" s="66"/>
      <c r="N591" s="101">
        <v>33</v>
      </c>
      <c r="O591" s="131">
        <v>20</v>
      </c>
      <c r="P591" s="66">
        <v>1376</v>
      </c>
      <c r="Q591" s="101"/>
      <c r="R591" s="269"/>
      <c r="S591" s="66"/>
      <c r="T591" s="101">
        <v>33</v>
      </c>
      <c r="U591" s="269">
        <v>6.4356763680000029</v>
      </c>
      <c r="V591" s="696">
        <f t="shared" si="665"/>
        <v>212.37732014400009</v>
      </c>
      <c r="W591" s="269">
        <f t="shared" si="666"/>
        <v>5.9851790222400023</v>
      </c>
      <c r="X591" s="308">
        <f t="shared" si="667"/>
        <v>197.51090773392008</v>
      </c>
    </row>
    <row r="592" spans="1:24" s="79" customFormat="1" hidden="1" outlineLevel="1" x14ac:dyDescent="0.25">
      <c r="B592" s="232" t="s">
        <v>706</v>
      </c>
      <c r="C592" s="12" t="s">
        <v>21</v>
      </c>
      <c r="D592" s="237">
        <v>15</v>
      </c>
      <c r="E592" s="77">
        <v>7.020737856000002</v>
      </c>
      <c r="F592" s="45">
        <f t="shared" si="660"/>
        <v>105.31106784000004</v>
      </c>
      <c r="G592" s="78"/>
      <c r="H592" s="101">
        <v>15</v>
      </c>
      <c r="I592" s="131">
        <v>20</v>
      </c>
      <c r="J592" s="66">
        <f t="shared" si="661"/>
        <v>300</v>
      </c>
      <c r="K592" s="101">
        <v>15</v>
      </c>
      <c r="L592" s="131">
        <v>20</v>
      </c>
      <c r="M592" s="66">
        <f t="shared" ref="M592" si="669">+K592*L592</f>
        <v>300</v>
      </c>
      <c r="N592" s="101">
        <v>15</v>
      </c>
      <c r="O592" s="131">
        <v>20</v>
      </c>
      <c r="P592" s="66">
        <f t="shared" ref="P592" si="670">+N592*O592</f>
        <v>300</v>
      </c>
      <c r="Q592" s="101">
        <v>18</v>
      </c>
      <c r="R592" s="269">
        <v>17.899999999999999</v>
      </c>
      <c r="S592" s="66">
        <f t="shared" ref="S592:S594" si="671">PRODUCT(Q592,R592)</f>
        <v>322.2</v>
      </c>
      <c r="T592" s="101">
        <v>15</v>
      </c>
      <c r="U592" s="269">
        <v>6.4356763680000029</v>
      </c>
      <c r="V592" s="696">
        <f t="shared" si="665"/>
        <v>96.535145520000043</v>
      </c>
      <c r="W592" s="269">
        <f t="shared" si="666"/>
        <v>5.9851790222400023</v>
      </c>
      <c r="X592" s="308">
        <f t="shared" si="667"/>
        <v>89.777685333600033</v>
      </c>
    </row>
    <row r="593" spans="1:24" s="83" customFormat="1" hidden="1" outlineLevel="1" x14ac:dyDescent="0.25">
      <c r="B593" s="76" t="s">
        <v>51</v>
      </c>
      <c r="C593" s="90"/>
      <c r="D593" s="241"/>
      <c r="E593" s="86"/>
      <c r="F593" s="87">
        <f>SUM(F594)</f>
        <v>2064.5140032000004</v>
      </c>
      <c r="G593" s="82"/>
      <c r="H593" s="103"/>
      <c r="I593" s="88"/>
      <c r="J593" s="89">
        <f>SUM(J594:J594)</f>
        <v>0</v>
      </c>
      <c r="K593" s="103"/>
      <c r="L593" s="88"/>
      <c r="M593" s="89">
        <f>SUM(M594:M594)</f>
        <v>0</v>
      </c>
      <c r="N593" s="691"/>
      <c r="O593" s="88"/>
      <c r="P593" s="89">
        <f>SUM(P594:P594)</f>
        <v>7866</v>
      </c>
      <c r="Q593" s="103"/>
      <c r="R593" s="276"/>
      <c r="S593" s="89">
        <f>SUM(S594:S594)</f>
        <v>428.4</v>
      </c>
      <c r="T593" s="103"/>
      <c r="U593" s="315"/>
      <c r="V593" s="129">
        <f>SUM(V594)</f>
        <v>1892.4711696000006</v>
      </c>
      <c r="W593" s="315"/>
      <c r="X593" s="312">
        <f>SUM(X594)</f>
        <v>1759.9981877280004</v>
      </c>
    </row>
    <row r="594" spans="1:24" s="14" customFormat="1" hidden="1" outlineLevel="1" x14ac:dyDescent="0.25">
      <c r="B594" s="232" t="s">
        <v>710</v>
      </c>
      <c r="C594" s="12" t="s">
        <v>22</v>
      </c>
      <c r="D594" s="237">
        <v>15</v>
      </c>
      <c r="E594" s="41">
        <v>137.63426688000001</v>
      </c>
      <c r="F594" s="45">
        <f t="shared" ref="F594" si="672">PRODUCT(D594,E594)</f>
        <v>2064.5140032000004</v>
      </c>
      <c r="G594" s="13"/>
      <c r="H594" s="305"/>
      <c r="I594" s="614"/>
      <c r="J594" s="615"/>
      <c r="K594" s="305"/>
      <c r="L594" s="614"/>
      <c r="M594" s="615"/>
      <c r="N594" s="101">
        <v>15</v>
      </c>
      <c r="O594" s="65">
        <v>110</v>
      </c>
      <c r="P594" s="66">
        <v>7866</v>
      </c>
      <c r="Q594" s="101">
        <v>4</v>
      </c>
      <c r="R594" s="269">
        <v>107.1</v>
      </c>
      <c r="S594" s="66">
        <f t="shared" si="671"/>
        <v>428.4</v>
      </c>
      <c r="T594" s="101">
        <v>15</v>
      </c>
      <c r="U594" s="269">
        <v>126.16474464000004</v>
      </c>
      <c r="V594" s="696">
        <f>PRODUCT(T594,U594)</f>
        <v>1892.4711696000006</v>
      </c>
      <c r="W594" s="269">
        <f>PRODUCT(U594,(1-$W$9))</f>
        <v>117.33321251520003</v>
      </c>
      <c r="X594" s="308">
        <f t="shared" ref="X594" si="673">PRODUCT(T594,W594)</f>
        <v>1759.9981877280004</v>
      </c>
    </row>
    <row r="595" spans="1:24" s="83" customFormat="1" hidden="1" outlineLevel="1" x14ac:dyDescent="0.25">
      <c r="B595" s="76" t="s">
        <v>50</v>
      </c>
      <c r="C595" s="90"/>
      <c r="D595" s="241"/>
      <c r="E595" s="86"/>
      <c r="F595" s="87">
        <f>SUM(F596:F597)</f>
        <v>5934.1455360000009</v>
      </c>
      <c r="G595" s="82"/>
      <c r="H595" s="103"/>
      <c r="I595" s="88"/>
      <c r="J595" s="89">
        <f>SUM(J596:J598)</f>
        <v>6078</v>
      </c>
      <c r="K595" s="103"/>
      <c r="L595" s="88"/>
      <c r="M595" s="89">
        <f>SUM(M596:M598)</f>
        <v>6078</v>
      </c>
      <c r="N595" s="691"/>
      <c r="O595" s="88"/>
      <c r="P595" s="89">
        <f>SUM(P596:P598)</f>
        <v>8526</v>
      </c>
      <c r="Q595" s="103"/>
      <c r="R595" s="276"/>
      <c r="S595" s="89">
        <f>SUM(S596:S598)</f>
        <v>0</v>
      </c>
      <c r="T595" s="103"/>
      <c r="U595" s="315"/>
      <c r="V595" s="129">
        <f>SUM(V596:V597)</f>
        <v>5439.6334080000015</v>
      </c>
      <c r="W595" s="315"/>
      <c r="X595" s="312">
        <f>SUM(X596:X597)</f>
        <v>5058.8590694400009</v>
      </c>
    </row>
    <row r="596" spans="1:24" s="79" customFormat="1" hidden="1" outlineLevel="1" x14ac:dyDescent="0.25">
      <c r="A596" s="83"/>
      <c r="B596" s="232" t="s">
        <v>499</v>
      </c>
      <c r="C596" s="12" t="s">
        <v>21</v>
      </c>
      <c r="D596" s="237">
        <v>703</v>
      </c>
      <c r="E596" s="77">
        <v>7.2990720000000007</v>
      </c>
      <c r="F596" s="45">
        <f t="shared" ref="F596:F597" si="674">PRODUCT(D596,E596)</f>
        <v>5131.2476160000006</v>
      </c>
      <c r="G596" s="78"/>
      <c r="H596" s="101">
        <v>703</v>
      </c>
      <c r="I596" s="65">
        <v>6</v>
      </c>
      <c r="J596" s="66">
        <f t="shared" ref="J596" si="675">+H596*I596</f>
        <v>4218</v>
      </c>
      <c r="K596" s="101">
        <v>703</v>
      </c>
      <c r="L596" s="65">
        <v>6</v>
      </c>
      <c r="M596" s="66">
        <f t="shared" ref="M596" si="676">+K596*L596</f>
        <v>4218</v>
      </c>
      <c r="N596" s="101">
        <v>1311</v>
      </c>
      <c r="O596" s="65">
        <v>6</v>
      </c>
      <c r="P596" s="66">
        <f t="shared" ref="P596:P598" si="677">+N596*O596</f>
        <v>7866</v>
      </c>
      <c r="Q596" s="101"/>
      <c r="R596" s="269"/>
      <c r="S596" s="66"/>
      <c r="T596" s="101">
        <v>703</v>
      </c>
      <c r="U596" s="269">
        <v>6.6908160000000017</v>
      </c>
      <c r="V596" s="696">
        <f t="shared" ref="V596:V597" si="678">PRODUCT(T596,U596)</f>
        <v>4703.6436480000011</v>
      </c>
      <c r="W596" s="269">
        <f t="shared" ref="W596:W597" si="679">PRODUCT(U596,(1-$W$9))</f>
        <v>6.2224588800000014</v>
      </c>
      <c r="X596" s="308">
        <f t="shared" ref="X596:X597" si="680">PRODUCT(T596,W596)</f>
        <v>4374.3885926400008</v>
      </c>
    </row>
    <row r="597" spans="1:24" s="79" customFormat="1" hidden="1" outlineLevel="1" x14ac:dyDescent="0.25">
      <c r="A597" s="83"/>
      <c r="B597" s="232" t="s">
        <v>500</v>
      </c>
      <c r="C597" s="12" t="s">
        <v>21</v>
      </c>
      <c r="D597" s="237">
        <v>110</v>
      </c>
      <c r="E597" s="77">
        <v>7.2990720000000007</v>
      </c>
      <c r="F597" s="45">
        <f t="shared" si="674"/>
        <v>802.89792000000011</v>
      </c>
      <c r="G597" s="78"/>
      <c r="H597" s="101">
        <v>30</v>
      </c>
      <c r="I597" s="65">
        <v>6</v>
      </c>
      <c r="J597" s="66">
        <f t="shared" ref="J597:J598" si="681">+H597*I597</f>
        <v>180</v>
      </c>
      <c r="K597" s="101">
        <v>30</v>
      </c>
      <c r="L597" s="65">
        <v>6</v>
      </c>
      <c r="M597" s="66">
        <f t="shared" ref="M597:M598" si="682">+K597*L597</f>
        <v>180</v>
      </c>
      <c r="N597" s="101">
        <v>110</v>
      </c>
      <c r="O597" s="65">
        <v>6</v>
      </c>
      <c r="P597" s="66">
        <f t="shared" si="677"/>
        <v>660</v>
      </c>
      <c r="Q597" s="101"/>
      <c r="R597" s="269"/>
      <c r="S597" s="66"/>
      <c r="T597" s="101">
        <v>110</v>
      </c>
      <c r="U597" s="269">
        <v>6.6908160000000017</v>
      </c>
      <c r="V597" s="696">
        <f t="shared" si="678"/>
        <v>735.98976000000016</v>
      </c>
      <c r="W597" s="269">
        <f t="shared" si="679"/>
        <v>6.2224588800000014</v>
      </c>
      <c r="X597" s="308">
        <f t="shared" si="680"/>
        <v>684.47047680000014</v>
      </c>
    </row>
    <row r="598" spans="1:24" s="79" customFormat="1" hidden="1" outlineLevel="1" x14ac:dyDescent="0.25">
      <c r="A598" s="83"/>
      <c r="B598" s="232" t="s">
        <v>781</v>
      </c>
      <c r="C598" s="12"/>
      <c r="D598" s="237"/>
      <c r="E598" s="77"/>
      <c r="F598" s="45"/>
      <c r="G598" s="78"/>
      <c r="H598" s="101">
        <v>210</v>
      </c>
      <c r="I598" s="65">
        <v>8</v>
      </c>
      <c r="J598" s="66">
        <f t="shared" si="681"/>
        <v>1680</v>
      </c>
      <c r="K598" s="101">
        <v>210</v>
      </c>
      <c r="L598" s="65">
        <v>8</v>
      </c>
      <c r="M598" s="66">
        <f t="shared" si="682"/>
        <v>1680</v>
      </c>
      <c r="N598" s="101"/>
      <c r="O598" s="65"/>
      <c r="P598" s="66">
        <f t="shared" si="677"/>
        <v>0</v>
      </c>
      <c r="Q598" s="101"/>
      <c r="R598" s="269"/>
      <c r="S598" s="66"/>
      <c r="T598" s="101"/>
      <c r="U598" s="269"/>
      <c r="V598" s="696"/>
      <c r="W598" s="269"/>
      <c r="X598" s="308"/>
    </row>
    <row r="599" spans="1:24" s="83" customFormat="1" hidden="1" outlineLevel="1" x14ac:dyDescent="0.25">
      <c r="B599" s="612" t="s">
        <v>474</v>
      </c>
      <c r="C599" s="90"/>
      <c r="D599" s="241"/>
      <c r="E599" s="86"/>
      <c r="F599" s="87">
        <f>SUM(F600:F601)</f>
        <v>423.11808000000008</v>
      </c>
      <c r="G599" s="613"/>
      <c r="H599" s="103"/>
      <c r="I599" s="88"/>
      <c r="J599" s="89">
        <f>SUM(J600:J602)</f>
        <v>480</v>
      </c>
      <c r="K599" s="103"/>
      <c r="L599" s="88"/>
      <c r="M599" s="89">
        <f>SUM(M600:M602)</f>
        <v>480</v>
      </c>
      <c r="N599" s="691"/>
      <c r="O599" s="88"/>
      <c r="P599" s="89">
        <f>SUM(P600:P602)</f>
        <v>0</v>
      </c>
      <c r="Q599" s="103"/>
      <c r="R599" s="315"/>
      <c r="S599" s="89">
        <f>SUM(S600:S602)</f>
        <v>750</v>
      </c>
      <c r="T599" s="103"/>
      <c r="U599" s="315"/>
      <c r="V599" s="129">
        <f>SUM(V600:V601)</f>
        <v>387.85824000000014</v>
      </c>
      <c r="W599" s="315"/>
      <c r="X599" s="312">
        <f>SUM(X600:X601)</f>
        <v>360.70816320000012</v>
      </c>
    </row>
    <row r="600" spans="1:24" s="79" customFormat="1" hidden="1" outlineLevel="1" x14ac:dyDescent="0.25">
      <c r="B600" s="232" t="s">
        <v>711</v>
      </c>
      <c r="C600" s="12" t="s">
        <v>22</v>
      </c>
      <c r="D600" s="237">
        <v>1</v>
      </c>
      <c r="E600" s="77">
        <v>423.11808000000008</v>
      </c>
      <c r="F600" s="45">
        <f t="shared" ref="F600" si="683">PRODUCT(D600,E600)</f>
        <v>423.11808000000008</v>
      </c>
      <c r="G600" s="78"/>
      <c r="H600" s="101"/>
      <c r="I600" s="65"/>
      <c r="J600" s="66"/>
      <c r="K600" s="101"/>
      <c r="L600" s="65"/>
      <c r="M600" s="66"/>
      <c r="N600" s="101">
        <v>1</v>
      </c>
      <c r="O600" s="65"/>
      <c r="P600" s="66"/>
      <c r="Q600" s="101"/>
      <c r="R600" s="269"/>
      <c r="S600" s="66"/>
      <c r="T600" s="101">
        <v>1</v>
      </c>
      <c r="U600" s="269">
        <v>387.85824000000014</v>
      </c>
      <c r="V600" s="696">
        <f>PRODUCT(T600,U600)</f>
        <v>387.85824000000014</v>
      </c>
      <c r="W600" s="269">
        <f>PRODUCT(U600,(1-$W$9))</f>
        <v>360.70816320000012</v>
      </c>
      <c r="X600" s="308">
        <f t="shared" ref="X600" si="684">PRODUCT(T600,W600)</f>
        <v>360.70816320000012</v>
      </c>
    </row>
    <row r="601" spans="1:24" s="79" customFormat="1" hidden="1" outlineLevel="1" x14ac:dyDescent="0.25">
      <c r="B601" s="232" t="s">
        <v>830</v>
      </c>
      <c r="C601" s="12"/>
      <c r="D601" s="237"/>
      <c r="E601" s="77"/>
      <c r="F601" s="45"/>
      <c r="G601" s="78"/>
      <c r="H601" s="101"/>
      <c r="I601" s="65"/>
      <c r="J601" s="66"/>
      <c r="K601" s="101"/>
      <c r="L601" s="65"/>
      <c r="M601" s="66"/>
      <c r="N601" s="101"/>
      <c r="O601" s="65"/>
      <c r="P601" s="66"/>
      <c r="Q601" s="101">
        <v>3</v>
      </c>
      <c r="R601" s="269">
        <v>250</v>
      </c>
      <c r="S601" s="66">
        <f t="shared" ref="S601" si="685">PRODUCT(Q601,R601)</f>
        <v>750</v>
      </c>
      <c r="T601" s="101"/>
      <c r="U601" s="269"/>
      <c r="V601" s="696"/>
      <c r="W601" s="269"/>
      <c r="X601" s="308"/>
    </row>
    <row r="602" spans="1:24" s="79" customFormat="1" ht="36" hidden="1" outlineLevel="1" x14ac:dyDescent="0.25">
      <c r="B602" s="232" t="s">
        <v>780</v>
      </c>
      <c r="C602" s="12"/>
      <c r="D602" s="237"/>
      <c r="E602" s="77"/>
      <c r="F602" s="45"/>
      <c r="G602" s="78"/>
      <c r="H602" s="101">
        <v>4</v>
      </c>
      <c r="I602" s="65">
        <v>120</v>
      </c>
      <c r="J602" s="66">
        <f t="shared" ref="J602" si="686">+H602*I602</f>
        <v>480</v>
      </c>
      <c r="K602" s="101">
        <v>4</v>
      </c>
      <c r="L602" s="65">
        <v>120</v>
      </c>
      <c r="M602" s="66">
        <f t="shared" ref="M602" si="687">+K602*L602</f>
        <v>480</v>
      </c>
      <c r="N602" s="101"/>
      <c r="O602" s="65"/>
      <c r="P602" s="66">
        <f t="shared" ref="P602" si="688">+N602*O602</f>
        <v>0</v>
      </c>
      <c r="Q602" s="101"/>
      <c r="R602" s="269"/>
      <c r="S602" s="66"/>
      <c r="T602" s="101"/>
      <c r="U602" s="269"/>
      <c r="V602" s="696"/>
      <c r="W602" s="269"/>
      <c r="X602" s="308"/>
    </row>
    <row r="603" spans="1:24" s="83" customFormat="1" hidden="1" outlineLevel="1" x14ac:dyDescent="0.25">
      <c r="B603" s="76" t="s">
        <v>782</v>
      </c>
      <c r="C603" s="90"/>
      <c r="D603" s="241"/>
      <c r="E603" s="86"/>
      <c r="F603" s="87"/>
      <c r="G603" s="82"/>
      <c r="H603" s="103"/>
      <c r="I603" s="88"/>
      <c r="J603" s="89">
        <f>SUM(J605:J606)</f>
        <v>250</v>
      </c>
      <c r="K603" s="103"/>
      <c r="L603" s="88"/>
      <c r="M603" s="89">
        <f>SUM(M605:M606)</f>
        <v>250</v>
      </c>
      <c r="N603" s="691"/>
      <c r="O603" s="88"/>
      <c r="P603" s="89">
        <f>SUM(P605:P606)</f>
        <v>0</v>
      </c>
      <c r="Q603" s="103"/>
      <c r="R603" s="276"/>
      <c r="S603" s="89">
        <f>SUM(S604:S607)</f>
        <v>3461.4</v>
      </c>
      <c r="T603" s="103"/>
      <c r="U603" s="315"/>
      <c r="V603" s="697"/>
      <c r="W603" s="315"/>
      <c r="X603" s="312"/>
    </row>
    <row r="604" spans="1:24" s="79" customFormat="1" hidden="1" outlineLevel="1" x14ac:dyDescent="0.25">
      <c r="B604" s="232" t="s">
        <v>831</v>
      </c>
      <c r="C604" s="12"/>
      <c r="D604" s="237"/>
      <c r="E604" s="77"/>
      <c r="F604" s="45"/>
      <c r="G604" s="78"/>
      <c r="H604" s="101"/>
      <c r="I604" s="65"/>
      <c r="J604" s="66"/>
      <c r="K604" s="101"/>
      <c r="L604" s="65"/>
      <c r="M604" s="66"/>
      <c r="N604" s="101"/>
      <c r="O604" s="65"/>
      <c r="P604" s="66"/>
      <c r="Q604" s="101">
        <v>72</v>
      </c>
      <c r="R604" s="269">
        <v>15</v>
      </c>
      <c r="S604" s="66">
        <f t="shared" ref="S604:S607" si="689">PRODUCT(Q604,R604)</f>
        <v>1080</v>
      </c>
      <c r="T604" s="101"/>
      <c r="U604" s="269"/>
      <c r="V604" s="696"/>
      <c r="W604" s="269"/>
      <c r="X604" s="308"/>
    </row>
    <row r="605" spans="1:24" s="79" customFormat="1" hidden="1" outlineLevel="1" x14ac:dyDescent="0.25">
      <c r="B605" s="232" t="s">
        <v>783</v>
      </c>
      <c r="C605" s="12"/>
      <c r="D605" s="237"/>
      <c r="E605" s="77"/>
      <c r="F605" s="45"/>
      <c r="G605" s="78"/>
      <c r="H605" s="101">
        <v>6</v>
      </c>
      <c r="I605" s="65">
        <v>25</v>
      </c>
      <c r="J605" s="66">
        <f t="shared" ref="J605:J606" si="690">+H605*I605</f>
        <v>150</v>
      </c>
      <c r="K605" s="101">
        <v>6</v>
      </c>
      <c r="L605" s="65">
        <v>25</v>
      </c>
      <c r="M605" s="66">
        <f t="shared" ref="M605:M606" si="691">+K605*L605</f>
        <v>150</v>
      </c>
      <c r="N605" s="101"/>
      <c r="O605" s="65"/>
      <c r="P605" s="66">
        <f t="shared" ref="P605:P606" si="692">+N605*O605</f>
        <v>0</v>
      </c>
      <c r="Q605" s="101">
        <v>48</v>
      </c>
      <c r="R605" s="269">
        <v>25</v>
      </c>
      <c r="S605" s="66">
        <f t="shared" si="689"/>
        <v>1200</v>
      </c>
      <c r="T605" s="101"/>
      <c r="U605" s="269"/>
      <c r="V605" s="696"/>
      <c r="W605" s="269"/>
      <c r="X605" s="308"/>
    </row>
    <row r="606" spans="1:24" s="79" customFormat="1" hidden="1" outlineLevel="1" x14ac:dyDescent="0.25">
      <c r="B606" s="232" t="s">
        <v>784</v>
      </c>
      <c r="C606" s="12"/>
      <c r="D606" s="237"/>
      <c r="E606" s="77"/>
      <c r="F606" s="45"/>
      <c r="G606" s="78"/>
      <c r="H606" s="101">
        <v>4</v>
      </c>
      <c r="I606" s="65">
        <v>25</v>
      </c>
      <c r="J606" s="66">
        <f t="shared" si="690"/>
        <v>100</v>
      </c>
      <c r="K606" s="101">
        <v>4</v>
      </c>
      <c r="L606" s="65">
        <v>25</v>
      </c>
      <c r="M606" s="66">
        <f t="shared" si="691"/>
        <v>100</v>
      </c>
      <c r="N606" s="101"/>
      <c r="O606" s="65"/>
      <c r="P606" s="66">
        <f t="shared" si="692"/>
        <v>0</v>
      </c>
      <c r="Q606" s="101">
        <v>22</v>
      </c>
      <c r="R606" s="269">
        <v>33</v>
      </c>
      <c r="S606" s="66">
        <f t="shared" si="689"/>
        <v>726</v>
      </c>
      <c r="T606" s="101"/>
      <c r="U606" s="269"/>
      <c r="V606" s="696"/>
      <c r="W606" s="269"/>
      <c r="X606" s="308"/>
    </row>
    <row r="607" spans="1:24" s="79" customFormat="1" hidden="1" outlineLevel="1" x14ac:dyDescent="0.25">
      <c r="B607" s="232" t="s">
        <v>832</v>
      </c>
      <c r="C607" s="12"/>
      <c r="D607" s="237"/>
      <c r="E607" s="77"/>
      <c r="F607" s="45"/>
      <c r="G607" s="78"/>
      <c r="H607" s="101"/>
      <c r="I607" s="65"/>
      <c r="J607" s="66"/>
      <c r="K607" s="101"/>
      <c r="L607" s="65"/>
      <c r="M607" s="66"/>
      <c r="N607" s="101"/>
      <c r="O607" s="65"/>
      <c r="P607" s="66"/>
      <c r="Q607" s="101">
        <v>11</v>
      </c>
      <c r="R607" s="269">
        <v>41.4</v>
      </c>
      <c r="S607" s="66">
        <f t="shared" si="689"/>
        <v>455.4</v>
      </c>
      <c r="T607" s="101"/>
      <c r="U607" s="269"/>
      <c r="V607" s="696"/>
      <c r="W607" s="269"/>
      <c r="X607" s="308"/>
    </row>
    <row r="608" spans="1:24" s="83" customFormat="1" hidden="1" outlineLevel="1" x14ac:dyDescent="0.25">
      <c r="B608" s="76" t="s">
        <v>53</v>
      </c>
      <c r="C608" s="90"/>
      <c r="D608" s="241"/>
      <c r="E608" s="86"/>
      <c r="F608" s="87">
        <f>SUM(F609:F617)</f>
        <v>1089.2069405239188</v>
      </c>
      <c r="G608" s="82"/>
      <c r="H608" s="103"/>
      <c r="I608" s="88"/>
      <c r="J608" s="89">
        <f>SUM(J609:J617)</f>
        <v>1450</v>
      </c>
      <c r="K608" s="103"/>
      <c r="L608" s="88"/>
      <c r="M608" s="89">
        <f>SUM(M609:M617)</f>
        <v>1450</v>
      </c>
      <c r="N608" s="691"/>
      <c r="O608" s="88"/>
      <c r="P608" s="89">
        <f>SUM(P609:P617)</f>
        <v>68.399999999999991</v>
      </c>
      <c r="Q608" s="103"/>
      <c r="R608" s="276"/>
      <c r="S608" s="89">
        <f>SUM(S609:S617)</f>
        <v>3774.92</v>
      </c>
      <c r="T608" s="103"/>
      <c r="U608" s="315"/>
      <c r="V608" s="129">
        <f>SUM(V609:V617)</f>
        <v>998.43969548025882</v>
      </c>
      <c r="W608" s="315"/>
      <c r="X608" s="312">
        <f>SUM(X609:X617)</f>
        <v>928.54891679664081</v>
      </c>
    </row>
    <row r="609" spans="2:24" s="79" customFormat="1" hidden="1" outlineLevel="1" x14ac:dyDescent="0.25">
      <c r="B609" s="232" t="s">
        <v>514</v>
      </c>
      <c r="C609" s="12" t="s">
        <v>21</v>
      </c>
      <c r="D609" s="237"/>
      <c r="E609" s="77"/>
      <c r="F609" s="45"/>
      <c r="G609" s="78"/>
      <c r="H609" s="101">
        <v>1</v>
      </c>
      <c r="I609" s="65">
        <v>120</v>
      </c>
      <c r="J609" s="66">
        <f t="shared" ref="J609:J610" si="693">+H609*I609</f>
        <v>120</v>
      </c>
      <c r="K609" s="101">
        <v>1</v>
      </c>
      <c r="L609" s="65">
        <v>120</v>
      </c>
      <c r="M609" s="66">
        <f t="shared" ref="M609:M610" si="694">+K609*L609</f>
        <v>120</v>
      </c>
      <c r="N609" s="101"/>
      <c r="O609" s="65">
        <v>120</v>
      </c>
      <c r="P609" s="66">
        <f t="shared" ref="P609:P610" si="695">+N609*O609</f>
        <v>0</v>
      </c>
      <c r="Q609" s="101"/>
      <c r="R609" s="269"/>
      <c r="S609" s="66"/>
      <c r="T609" s="101"/>
      <c r="U609" s="269"/>
      <c r="V609" s="696"/>
      <c r="W609" s="269"/>
      <c r="X609" s="308"/>
    </row>
    <row r="610" spans="2:24" s="79" customFormat="1" hidden="1" outlineLevel="1" x14ac:dyDescent="0.25">
      <c r="B610" s="232" t="s">
        <v>515</v>
      </c>
      <c r="C610" s="12" t="s">
        <v>24</v>
      </c>
      <c r="D610" s="237">
        <v>3.5999999999999996</v>
      </c>
      <c r="E610" s="77">
        <v>118.7152051401677</v>
      </c>
      <c r="F610" s="45">
        <f t="shared" ref="F610:F611" si="696">PRODUCT(D610,E610)</f>
        <v>427.37473850460367</v>
      </c>
      <c r="G610" s="78"/>
      <c r="H610" s="101">
        <v>40</v>
      </c>
      <c r="I610" s="65">
        <v>15</v>
      </c>
      <c r="J610" s="66">
        <f t="shared" si="693"/>
        <v>600</v>
      </c>
      <c r="K610" s="101">
        <v>40</v>
      </c>
      <c r="L610" s="65">
        <v>15</v>
      </c>
      <c r="M610" s="66">
        <f t="shared" si="694"/>
        <v>600</v>
      </c>
      <c r="N610" s="101">
        <v>3.5999999999999996</v>
      </c>
      <c r="O610" s="65">
        <v>15</v>
      </c>
      <c r="P610" s="66">
        <f t="shared" si="695"/>
        <v>53.999999999999993</v>
      </c>
      <c r="Q610" s="101">
        <v>15</v>
      </c>
      <c r="R610" s="269">
        <v>28.5</v>
      </c>
      <c r="S610" s="66">
        <f t="shared" ref="S610:S611" si="697">PRODUCT(Q610,R610)</f>
        <v>427.5</v>
      </c>
      <c r="T610" s="101">
        <v>3.5999999999999996</v>
      </c>
      <c r="U610" s="269">
        <v>108.82227137848707</v>
      </c>
      <c r="V610" s="696">
        <f t="shared" ref="V610:V613" si="698">PRODUCT(T610,U610)</f>
        <v>391.76017696255343</v>
      </c>
      <c r="W610" s="269">
        <f t="shared" ref="W610:W613" si="699">PRODUCT(U610,(1-$W$9))</f>
        <v>101.20471238199298</v>
      </c>
      <c r="X610" s="308">
        <f t="shared" ref="X610:X613" si="700">PRODUCT(T610,W610)</f>
        <v>364.3369645751747</v>
      </c>
    </row>
    <row r="611" spans="2:24" s="79" customFormat="1" hidden="1" outlineLevel="1" x14ac:dyDescent="0.25">
      <c r="B611" s="232" t="s">
        <v>516</v>
      </c>
      <c r="C611" s="12" t="s">
        <v>24</v>
      </c>
      <c r="D611" s="237">
        <v>2.4000000000000004</v>
      </c>
      <c r="E611" s="77">
        <v>86.775904216869165</v>
      </c>
      <c r="F611" s="45">
        <f t="shared" si="696"/>
        <v>208.26217012048602</v>
      </c>
      <c r="G611" s="78"/>
      <c r="H611" s="101"/>
      <c r="I611" s="65"/>
      <c r="J611" s="66"/>
      <c r="K611" s="101"/>
      <c r="L611" s="65"/>
      <c r="M611" s="66"/>
      <c r="N611" s="101">
        <v>2.4000000000000004</v>
      </c>
      <c r="O611" s="65"/>
      <c r="P611" s="66"/>
      <c r="Q611" s="101">
        <v>15</v>
      </c>
      <c r="R611" s="269">
        <v>53.5</v>
      </c>
      <c r="S611" s="66">
        <f t="shared" si="697"/>
        <v>802.5</v>
      </c>
      <c r="T611" s="101">
        <v>2.4000000000000004</v>
      </c>
      <c r="U611" s="269">
        <v>79.544578865463407</v>
      </c>
      <c r="V611" s="696">
        <f t="shared" si="698"/>
        <v>190.90698927711222</v>
      </c>
      <c r="W611" s="269">
        <f t="shared" si="699"/>
        <v>73.976458344880967</v>
      </c>
      <c r="X611" s="308">
        <f t="shared" si="700"/>
        <v>177.54350002771434</v>
      </c>
    </row>
    <row r="612" spans="2:24" s="79" customFormat="1" hidden="1" outlineLevel="1" x14ac:dyDescent="0.25">
      <c r="B612" s="232" t="s">
        <v>518</v>
      </c>
      <c r="C612" s="12" t="s">
        <v>24</v>
      </c>
      <c r="D612" s="237">
        <v>1.2000000000000002</v>
      </c>
      <c r="E612" s="77">
        <v>86.775904216869165</v>
      </c>
      <c r="F612" s="45">
        <f t="shared" ref="F612:F613" si="701">PRODUCT(D612,E612)</f>
        <v>104.13108506024301</v>
      </c>
      <c r="G612" s="78"/>
      <c r="H612" s="101">
        <v>40</v>
      </c>
      <c r="I612" s="65">
        <v>12</v>
      </c>
      <c r="J612" s="66">
        <f t="shared" ref="J612:J614" si="702">+H612*I612</f>
        <v>480</v>
      </c>
      <c r="K612" s="101">
        <v>40</v>
      </c>
      <c r="L612" s="65">
        <v>12</v>
      </c>
      <c r="M612" s="66">
        <f t="shared" ref="M612" si="703">+K612*L612</f>
        <v>480</v>
      </c>
      <c r="N612" s="101">
        <v>1.2000000000000002</v>
      </c>
      <c r="O612" s="65">
        <v>12</v>
      </c>
      <c r="P612" s="66">
        <f t="shared" ref="P612" si="704">+N612*O612</f>
        <v>14.400000000000002</v>
      </c>
      <c r="Q612" s="101"/>
      <c r="R612" s="269"/>
      <c r="S612" s="66"/>
      <c r="T612" s="101">
        <v>1.2000000000000002</v>
      </c>
      <c r="U612" s="269">
        <v>79.544578865463407</v>
      </c>
      <c r="V612" s="696">
        <f t="shared" si="698"/>
        <v>95.453494638556108</v>
      </c>
      <c r="W612" s="269">
        <f t="shared" si="699"/>
        <v>73.976458344880967</v>
      </c>
      <c r="X612" s="308">
        <f t="shared" si="700"/>
        <v>88.771750013857172</v>
      </c>
    </row>
    <row r="613" spans="2:24" s="79" customFormat="1" hidden="1" outlineLevel="1" x14ac:dyDescent="0.25">
      <c r="B613" s="232" t="s">
        <v>503</v>
      </c>
      <c r="C613" s="12" t="s">
        <v>24</v>
      </c>
      <c r="D613" s="237">
        <v>2.5200000000000005</v>
      </c>
      <c r="E613" s="77">
        <v>118.7152051401677</v>
      </c>
      <c r="F613" s="45">
        <f t="shared" si="701"/>
        <v>299.16231695322267</v>
      </c>
      <c r="G613" s="78"/>
      <c r="H613" s="101"/>
      <c r="I613" s="65"/>
      <c r="J613" s="66"/>
      <c r="K613" s="101"/>
      <c r="L613" s="65"/>
      <c r="M613" s="66"/>
      <c r="N613" s="101">
        <v>2.5200000000000005</v>
      </c>
      <c r="O613" s="65"/>
      <c r="P613" s="66"/>
      <c r="Q613" s="101"/>
      <c r="R613" s="269"/>
      <c r="S613" s="66"/>
      <c r="T613" s="101">
        <v>2.5200000000000005</v>
      </c>
      <c r="U613" s="269">
        <v>108.82227137848707</v>
      </c>
      <c r="V613" s="696">
        <f t="shared" si="698"/>
        <v>274.23212387378749</v>
      </c>
      <c r="W613" s="269">
        <f t="shared" si="699"/>
        <v>101.20471238199298</v>
      </c>
      <c r="X613" s="308">
        <f t="shared" si="700"/>
        <v>255.03587520262235</v>
      </c>
    </row>
    <row r="614" spans="2:24" s="79" customFormat="1" hidden="1" outlineLevel="1" x14ac:dyDescent="0.25">
      <c r="B614" s="232" t="s">
        <v>504</v>
      </c>
      <c r="C614" s="12" t="s">
        <v>23</v>
      </c>
      <c r="D614" s="237"/>
      <c r="E614" s="77"/>
      <c r="F614" s="45"/>
      <c r="G614" s="78"/>
      <c r="H614" s="101">
        <v>1</v>
      </c>
      <c r="I614" s="65">
        <v>250</v>
      </c>
      <c r="J614" s="66">
        <f t="shared" si="702"/>
        <v>250</v>
      </c>
      <c r="K614" s="101">
        <v>1</v>
      </c>
      <c r="L614" s="65">
        <v>250</v>
      </c>
      <c r="M614" s="66">
        <f t="shared" ref="M614" si="705">+K614*L614</f>
        <v>250</v>
      </c>
      <c r="N614" s="101"/>
      <c r="O614" s="65">
        <v>250</v>
      </c>
      <c r="P614" s="66">
        <f t="shared" ref="P614" si="706">+N614*O614</f>
        <v>0</v>
      </c>
      <c r="Q614" s="101">
        <v>47.16</v>
      </c>
      <c r="R614" s="269">
        <v>37</v>
      </c>
      <c r="S614" s="66">
        <f t="shared" ref="S614" si="707">PRODUCT(Q614,R614)</f>
        <v>1744.9199999999998</v>
      </c>
      <c r="T614" s="101"/>
      <c r="U614" s="269"/>
      <c r="V614" s="696"/>
      <c r="W614" s="269"/>
      <c r="X614" s="308"/>
    </row>
    <row r="615" spans="2:24" s="79" customFormat="1" hidden="1" outlineLevel="1" x14ac:dyDescent="0.25">
      <c r="B615" s="232" t="s">
        <v>505</v>
      </c>
      <c r="C615" s="12" t="s">
        <v>21</v>
      </c>
      <c r="D615" s="237">
        <v>15</v>
      </c>
      <c r="E615" s="77">
        <v>3.35177532569088</v>
      </c>
      <c r="F615" s="45">
        <f t="shared" ref="F615" si="708">PRODUCT(D615,E615)</f>
        <v>50.276629885363199</v>
      </c>
      <c r="G615" s="78"/>
      <c r="H615" s="101"/>
      <c r="I615" s="65"/>
      <c r="J615" s="66"/>
      <c r="K615" s="101"/>
      <c r="L615" s="65"/>
      <c r="M615" s="66"/>
      <c r="N615" s="101">
        <v>15</v>
      </c>
      <c r="O615" s="65"/>
      <c r="P615" s="66"/>
      <c r="Q615" s="101"/>
      <c r="R615" s="269"/>
      <c r="S615" s="66"/>
      <c r="T615" s="101">
        <v>15</v>
      </c>
      <c r="U615" s="269">
        <v>3.0724607152166405</v>
      </c>
      <c r="V615" s="696">
        <f>PRODUCT(T615,U615)</f>
        <v>46.086910728249606</v>
      </c>
      <c r="W615" s="269">
        <f>PRODUCT(U615,(1-$W$9))</f>
        <v>2.8573884651514754</v>
      </c>
      <c r="X615" s="308">
        <f t="shared" ref="X615" si="709">PRODUCT(T615,W615)</f>
        <v>42.860826977272133</v>
      </c>
    </row>
    <row r="616" spans="2:24" s="79" customFormat="1" hidden="1" outlineLevel="1" x14ac:dyDescent="0.25">
      <c r="B616" s="232" t="s">
        <v>833</v>
      </c>
      <c r="C616" s="12"/>
      <c r="D616" s="237"/>
      <c r="E616" s="77"/>
      <c r="F616" s="45"/>
      <c r="G616" s="78"/>
      <c r="H616" s="101"/>
      <c r="I616" s="65"/>
      <c r="J616" s="66"/>
      <c r="K616" s="101"/>
      <c r="L616" s="65"/>
      <c r="M616" s="66"/>
      <c r="N616" s="101"/>
      <c r="O616" s="65"/>
      <c r="P616" s="66"/>
      <c r="Q616" s="101">
        <v>1</v>
      </c>
      <c r="R616" s="269">
        <v>800</v>
      </c>
      <c r="S616" s="66">
        <f t="shared" ref="S616" si="710">PRODUCT(Q616,R616)</f>
        <v>800</v>
      </c>
      <c r="T616" s="101"/>
      <c r="U616" s="269"/>
      <c r="V616" s="696"/>
      <c r="W616" s="269"/>
      <c r="X616" s="308"/>
    </row>
    <row r="617" spans="2:24" s="14" customFormat="1" collapsed="1" x14ac:dyDescent="0.25">
      <c r="B617" s="39"/>
      <c r="C617" s="12"/>
      <c r="D617" s="237"/>
      <c r="E617" s="41"/>
      <c r="F617" s="45"/>
      <c r="G617" s="13"/>
      <c r="H617" s="101"/>
      <c r="I617" s="65"/>
      <c r="J617" s="66"/>
      <c r="K617" s="101"/>
      <c r="L617" s="65"/>
      <c r="M617" s="66"/>
      <c r="N617" s="101"/>
      <c r="O617" s="65"/>
      <c r="P617" s="66"/>
      <c r="Q617" s="101"/>
      <c r="R617" s="269"/>
      <c r="S617" s="66"/>
      <c r="T617" s="101"/>
      <c r="U617" s="269"/>
      <c r="V617" s="696"/>
      <c r="W617" s="269"/>
      <c r="X617" s="308"/>
    </row>
    <row r="618" spans="2:24" s="83" customFormat="1" x14ac:dyDescent="0.25">
      <c r="B618" s="72" t="s">
        <v>750</v>
      </c>
      <c r="C618" s="96"/>
      <c r="D618" s="239"/>
      <c r="E618" s="81"/>
      <c r="F618" s="94">
        <f>SUM(F620)</f>
        <v>5486.3859600000005</v>
      </c>
      <c r="G618" s="82"/>
      <c r="H618" s="100"/>
      <c r="I618" s="111"/>
      <c r="J618" s="94">
        <f>SUM(J620)</f>
        <v>17800</v>
      </c>
      <c r="K618" s="100"/>
      <c r="L618" s="111"/>
      <c r="M618" s="94">
        <f>SUM(M620)</f>
        <v>17800</v>
      </c>
      <c r="N618" s="693"/>
      <c r="O618" s="111"/>
      <c r="P618" s="94">
        <f>SUM(P620)</f>
        <v>17800</v>
      </c>
      <c r="Q618" s="100"/>
      <c r="R618" s="272"/>
      <c r="S618" s="94">
        <f>SUM(S620)</f>
        <v>0</v>
      </c>
      <c r="T618" s="100"/>
      <c r="U618" s="313"/>
      <c r="V618" s="707">
        <f>SUM(V620)</f>
        <v>5029.1871300000012</v>
      </c>
      <c r="W618" s="313"/>
      <c r="X618" s="94">
        <f>SUM(X620)</f>
        <v>4677.1440309</v>
      </c>
    </row>
    <row r="619" spans="2:24" s="14" customFormat="1" ht="5.45" customHeight="1" x14ac:dyDescent="0.25">
      <c r="B619" s="36"/>
      <c r="C619" s="95"/>
      <c r="D619" s="237"/>
      <c r="E619" s="41"/>
      <c r="F619" s="42"/>
      <c r="G619" s="13"/>
      <c r="H619" s="101"/>
      <c r="I619" s="65"/>
      <c r="J619" s="47"/>
      <c r="K619" s="101"/>
      <c r="L619" s="65"/>
      <c r="M619" s="47"/>
      <c r="N619" s="101"/>
      <c r="O619" s="65"/>
      <c r="P619" s="47"/>
      <c r="Q619" s="101"/>
      <c r="R619" s="269"/>
      <c r="S619" s="47"/>
      <c r="T619" s="101"/>
      <c r="U619" s="269"/>
      <c r="V619" s="696"/>
      <c r="W619" s="269"/>
      <c r="X619" s="308"/>
    </row>
    <row r="620" spans="2:24" s="83" customFormat="1" ht="36" hidden="1" outlineLevel="1" x14ac:dyDescent="0.25">
      <c r="B620" s="76" t="s">
        <v>712</v>
      </c>
      <c r="C620" s="90"/>
      <c r="D620" s="241"/>
      <c r="E620" s="86"/>
      <c r="F620" s="87">
        <f>SUM(F621:F629)</f>
        <v>5486.3859600000005</v>
      </c>
      <c r="G620" s="82"/>
      <c r="H620" s="103"/>
      <c r="I620" s="88"/>
      <c r="J620" s="89">
        <f>SUM(J621:J629)</f>
        <v>17800</v>
      </c>
      <c r="K620" s="103"/>
      <c r="L620" s="88"/>
      <c r="M620" s="89">
        <f>SUM(M621:M629)</f>
        <v>17800</v>
      </c>
      <c r="N620" s="691"/>
      <c r="O620" s="88"/>
      <c r="P620" s="89">
        <f>SUM(P621:P629)</f>
        <v>17800</v>
      </c>
      <c r="Q620" s="103"/>
      <c r="R620" s="276"/>
      <c r="S620" s="89">
        <f>SUM(S621:S629)</f>
        <v>0</v>
      </c>
      <c r="T620" s="103"/>
      <c r="U620" s="315"/>
      <c r="V620" s="129">
        <f>SUM(V621:V629)</f>
        <v>5029.1871300000012</v>
      </c>
      <c r="W620" s="315"/>
      <c r="X620" s="312">
        <f>SUM(X621:X629)</f>
        <v>4677.1440309</v>
      </c>
    </row>
    <row r="621" spans="2:24" s="79" customFormat="1" hidden="1" outlineLevel="1" x14ac:dyDescent="0.25">
      <c r="B621" s="232" t="s">
        <v>481</v>
      </c>
      <c r="C621" s="12" t="s">
        <v>22</v>
      </c>
      <c r="D621" s="237">
        <v>47</v>
      </c>
      <c r="E621" s="77">
        <v>28.280340000000002</v>
      </c>
      <c r="F621" s="45">
        <f t="shared" ref="F621:F622" si="711">PRODUCT(D621,E621)</f>
        <v>1329.1759800000002</v>
      </c>
      <c r="G621" s="78"/>
      <c r="H621" s="101">
        <v>85</v>
      </c>
      <c r="I621" s="65">
        <v>40</v>
      </c>
      <c r="J621" s="66">
        <f t="shared" ref="J621" si="712">+H621*I621</f>
        <v>3400</v>
      </c>
      <c r="K621" s="101">
        <v>85</v>
      </c>
      <c r="L621" s="65">
        <v>40</v>
      </c>
      <c r="M621" s="66">
        <f t="shared" ref="M621:M622" si="713">+K621*L621</f>
        <v>3400</v>
      </c>
      <c r="N621" s="101">
        <v>85</v>
      </c>
      <c r="O621" s="65">
        <v>40</v>
      </c>
      <c r="P621" s="66">
        <f t="shared" ref="P621:P622" si="714">+N621*O621</f>
        <v>3400</v>
      </c>
      <c r="Q621" s="263"/>
      <c r="R621" s="269"/>
      <c r="S621" s="66"/>
      <c r="T621" s="101">
        <v>47</v>
      </c>
      <c r="U621" s="269">
        <v>25.923645000000004</v>
      </c>
      <c r="V621" s="696">
        <f t="shared" ref="V621:V622" si="715">PRODUCT(T621,U621)</f>
        <v>1218.4113150000003</v>
      </c>
      <c r="W621" s="269">
        <f t="shared" ref="W621:W622" si="716">PRODUCT(U621,(1-$W$9))</f>
        <v>24.10898985</v>
      </c>
      <c r="X621" s="308">
        <f t="shared" ref="X621:X622" si="717">PRODUCT(T621,W621)</f>
        <v>1133.1225229500001</v>
      </c>
    </row>
    <row r="622" spans="2:24" s="79" customFormat="1" hidden="1" outlineLevel="1" x14ac:dyDescent="0.25">
      <c r="B622" s="232" t="s">
        <v>483</v>
      </c>
      <c r="C622" s="12" t="s">
        <v>22</v>
      </c>
      <c r="D622" s="237">
        <v>100</v>
      </c>
      <c r="E622" s="77">
        <v>28.280340000000002</v>
      </c>
      <c r="F622" s="45">
        <f t="shared" si="711"/>
        <v>2828.0340000000001</v>
      </c>
      <c r="G622" s="78"/>
      <c r="H622" s="101">
        <v>248</v>
      </c>
      <c r="I622" s="65">
        <v>40</v>
      </c>
      <c r="J622" s="66">
        <f t="shared" ref="J622" si="718">+H622*I622</f>
        <v>9920</v>
      </c>
      <c r="K622" s="101">
        <v>248</v>
      </c>
      <c r="L622" s="65">
        <v>40</v>
      </c>
      <c r="M622" s="66">
        <f t="shared" si="713"/>
        <v>9920</v>
      </c>
      <c r="N622" s="101">
        <v>248</v>
      </c>
      <c r="O622" s="65">
        <v>40</v>
      </c>
      <c r="P622" s="66">
        <f t="shared" si="714"/>
        <v>9920</v>
      </c>
      <c r="Q622" s="263"/>
      <c r="R622" s="269"/>
      <c r="S622" s="66"/>
      <c r="T622" s="101">
        <v>100</v>
      </c>
      <c r="U622" s="269">
        <v>25.923645000000004</v>
      </c>
      <c r="V622" s="696">
        <f t="shared" si="715"/>
        <v>2592.3645000000006</v>
      </c>
      <c r="W622" s="269">
        <f t="shared" si="716"/>
        <v>24.10898985</v>
      </c>
      <c r="X622" s="308">
        <f t="shared" si="717"/>
        <v>2410.8989849999998</v>
      </c>
    </row>
    <row r="623" spans="2:24" s="79" customFormat="1" hidden="1" outlineLevel="1" x14ac:dyDescent="0.25">
      <c r="B623" s="248" t="s">
        <v>484</v>
      </c>
      <c r="C623" s="249"/>
      <c r="D623" s="250"/>
      <c r="E623" s="251"/>
      <c r="F623" s="252"/>
      <c r="G623" s="78"/>
      <c r="H623" s="101"/>
      <c r="I623" s="65"/>
      <c r="J623" s="66"/>
      <c r="K623" s="101"/>
      <c r="L623" s="65"/>
      <c r="M623" s="66"/>
      <c r="N623" s="101"/>
      <c r="O623" s="65"/>
      <c r="P623" s="66"/>
      <c r="Q623" s="263"/>
      <c r="R623" s="269"/>
      <c r="S623" s="125"/>
      <c r="T623" s="101"/>
      <c r="U623" s="269"/>
      <c r="V623" s="696"/>
      <c r="W623" s="269"/>
      <c r="X623" s="308"/>
    </row>
    <row r="624" spans="2:24" s="79" customFormat="1" hidden="1" outlineLevel="1" x14ac:dyDescent="0.25">
      <c r="B624" s="248" t="s">
        <v>485</v>
      </c>
      <c r="C624" s="249"/>
      <c r="D624" s="250"/>
      <c r="E624" s="251"/>
      <c r="F624" s="252">
        <f t="shared" ref="F624:F629" si="719">PRODUCT(D624,E624)</f>
        <v>0</v>
      </c>
      <c r="G624" s="78"/>
      <c r="H624" s="101"/>
      <c r="I624" s="65"/>
      <c r="J624" s="66"/>
      <c r="K624" s="101"/>
      <c r="L624" s="65"/>
      <c r="M624" s="66"/>
      <c r="N624" s="101"/>
      <c r="O624" s="65"/>
      <c r="P624" s="66"/>
      <c r="Q624" s="263"/>
      <c r="R624" s="269"/>
      <c r="S624" s="125"/>
      <c r="T624" s="101"/>
      <c r="U624" s="269"/>
      <c r="V624" s="696"/>
      <c r="W624" s="269"/>
      <c r="X624" s="308"/>
    </row>
    <row r="625" spans="1:24" s="79" customFormat="1" hidden="1" outlineLevel="1" x14ac:dyDescent="0.25">
      <c r="B625" s="248" t="s">
        <v>480</v>
      </c>
      <c r="C625" s="249"/>
      <c r="D625" s="250"/>
      <c r="E625" s="251"/>
      <c r="F625" s="252"/>
      <c r="G625" s="78"/>
      <c r="H625" s="101"/>
      <c r="I625" s="65"/>
      <c r="J625" s="66"/>
      <c r="K625" s="101"/>
      <c r="L625" s="65"/>
      <c r="M625" s="66"/>
      <c r="N625" s="101"/>
      <c r="O625" s="65"/>
      <c r="P625" s="66"/>
      <c r="Q625" s="263"/>
      <c r="R625" s="269"/>
      <c r="S625" s="125"/>
      <c r="T625" s="101"/>
      <c r="U625" s="269"/>
      <c r="V625" s="696"/>
      <c r="W625" s="269"/>
      <c r="X625" s="308"/>
    </row>
    <row r="626" spans="1:24" s="79" customFormat="1" hidden="1" outlineLevel="1" x14ac:dyDescent="0.25">
      <c r="B626" s="232" t="s">
        <v>517</v>
      </c>
      <c r="C626" s="249"/>
      <c r="D626" s="250"/>
      <c r="E626" s="251"/>
      <c r="F626" s="252"/>
      <c r="G626" s="78"/>
      <c r="H626" s="101"/>
      <c r="I626" s="65"/>
      <c r="J626" s="66"/>
      <c r="K626" s="101"/>
      <c r="L626" s="65"/>
      <c r="M626" s="66"/>
      <c r="N626" s="101"/>
      <c r="O626" s="65"/>
      <c r="P626" s="66"/>
      <c r="Q626" s="263"/>
      <c r="R626" s="269"/>
      <c r="S626" s="125"/>
      <c r="T626" s="101"/>
      <c r="U626" s="269"/>
      <c r="V626" s="696"/>
      <c r="W626" s="269"/>
      <c r="X626" s="308"/>
    </row>
    <row r="627" spans="1:24" s="79" customFormat="1" hidden="1" outlineLevel="1" x14ac:dyDescent="0.25">
      <c r="B627" s="248" t="s">
        <v>487</v>
      </c>
      <c r="C627" s="249"/>
      <c r="D627" s="250"/>
      <c r="E627" s="251"/>
      <c r="F627" s="252"/>
      <c r="G627" s="78"/>
      <c r="H627" s="101"/>
      <c r="I627" s="65"/>
      <c r="J627" s="66"/>
      <c r="K627" s="101"/>
      <c r="L627" s="65"/>
      <c r="M627" s="66"/>
      <c r="N627" s="101"/>
      <c r="O627" s="65"/>
      <c r="P627" s="66"/>
      <c r="Q627" s="263"/>
      <c r="R627" s="269"/>
      <c r="S627" s="125"/>
      <c r="T627" s="101"/>
      <c r="U627" s="269"/>
      <c r="V627" s="696"/>
      <c r="W627" s="269"/>
      <c r="X627" s="308"/>
    </row>
    <row r="628" spans="1:24" s="79" customFormat="1" hidden="1" outlineLevel="1" x14ac:dyDescent="0.25">
      <c r="B628" s="232" t="s">
        <v>488</v>
      </c>
      <c r="C628" s="12" t="s">
        <v>22</v>
      </c>
      <c r="D628" s="237">
        <v>47</v>
      </c>
      <c r="E628" s="77">
        <v>28.280340000000002</v>
      </c>
      <c r="F628" s="45">
        <f t="shared" si="719"/>
        <v>1329.1759800000002</v>
      </c>
      <c r="G628" s="78"/>
      <c r="H628" s="101">
        <v>112</v>
      </c>
      <c r="I628" s="65">
        <v>40</v>
      </c>
      <c r="J628" s="66">
        <f t="shared" ref="J628" si="720">+H628*I628</f>
        <v>4480</v>
      </c>
      <c r="K628" s="101">
        <v>112</v>
      </c>
      <c r="L628" s="65">
        <v>40</v>
      </c>
      <c r="M628" s="66">
        <f t="shared" ref="M628" si="721">+K628*L628</f>
        <v>4480</v>
      </c>
      <c r="N628" s="101">
        <v>112</v>
      </c>
      <c r="O628" s="65">
        <v>40</v>
      </c>
      <c r="P628" s="66">
        <f t="shared" ref="P628" si="722">+N628*O628</f>
        <v>4480</v>
      </c>
      <c r="Q628" s="263"/>
      <c r="R628" s="269"/>
      <c r="S628" s="66"/>
      <c r="T628" s="101">
        <v>47</v>
      </c>
      <c r="U628" s="269">
        <v>25.923645000000004</v>
      </c>
      <c r="V628" s="696">
        <f>PRODUCT(T628,U628)</f>
        <v>1218.4113150000003</v>
      </c>
      <c r="W628" s="269">
        <f>PRODUCT(U628,(1-$W$9))</f>
        <v>24.10898985</v>
      </c>
      <c r="X628" s="308">
        <f t="shared" ref="X628" si="723">PRODUCT(T628,W628)</f>
        <v>1133.1225229500001</v>
      </c>
    </row>
    <row r="629" spans="1:24" s="79" customFormat="1" hidden="1" outlineLevel="1" x14ac:dyDescent="0.25">
      <c r="B629" s="232" t="s">
        <v>489</v>
      </c>
      <c r="C629" s="12"/>
      <c r="D629" s="237"/>
      <c r="E629" s="77"/>
      <c r="F629" s="45">
        <f t="shared" si="719"/>
        <v>0</v>
      </c>
      <c r="G629" s="78"/>
      <c r="H629" s="101"/>
      <c r="I629" s="65"/>
      <c r="J629" s="66"/>
      <c r="K629" s="101"/>
      <c r="L629" s="65"/>
      <c r="M629" s="66"/>
      <c r="N629" s="101"/>
      <c r="O629" s="65"/>
      <c r="P629" s="66"/>
      <c r="Q629" s="263"/>
      <c r="R629" s="269"/>
      <c r="S629" s="125"/>
      <c r="T629" s="101"/>
      <c r="U629" s="269"/>
      <c r="V629" s="696"/>
      <c r="W629" s="269"/>
      <c r="X629" s="308"/>
    </row>
    <row r="630" spans="1:24" s="14" customFormat="1" collapsed="1" x14ac:dyDescent="0.25">
      <c r="B630" s="39"/>
      <c r="C630" s="12"/>
      <c r="D630" s="237"/>
      <c r="E630" s="41"/>
      <c r="F630" s="45"/>
      <c r="G630" s="13"/>
      <c r="H630" s="101"/>
      <c r="I630" s="65"/>
      <c r="J630" s="66"/>
      <c r="K630" s="101"/>
      <c r="L630" s="65"/>
      <c r="M630" s="66"/>
      <c r="N630" s="101"/>
      <c r="O630" s="65"/>
      <c r="P630" s="66"/>
      <c r="Q630" s="101"/>
      <c r="R630" s="269"/>
      <c r="S630" s="66"/>
      <c r="T630" s="101"/>
      <c r="U630" s="269"/>
      <c r="V630" s="696"/>
      <c r="W630" s="269"/>
      <c r="X630" s="308"/>
    </row>
    <row r="631" spans="1:24" s="83" customFormat="1" x14ac:dyDescent="0.25">
      <c r="A631" s="630"/>
      <c r="B631" s="72" t="s">
        <v>751</v>
      </c>
      <c r="C631" s="96"/>
      <c r="D631" s="239"/>
      <c r="E631" s="81"/>
      <c r="F631" s="631">
        <f>F633</f>
        <v>5939.4</v>
      </c>
      <c r="G631" s="82"/>
      <c r="H631" s="100"/>
      <c r="I631" s="111"/>
      <c r="J631" s="94">
        <f>SUM(J633)</f>
        <v>0</v>
      </c>
      <c r="K631" s="100"/>
      <c r="L631" s="111"/>
      <c r="M631" s="94">
        <f>SUM(M633)</f>
        <v>0</v>
      </c>
      <c r="N631" s="693"/>
      <c r="O631" s="111"/>
      <c r="P631" s="94">
        <f>SUM(P633)</f>
        <v>10000</v>
      </c>
      <c r="Q631" s="100"/>
      <c r="R631" s="272"/>
      <c r="S631" s="94">
        <f>SUM(S633)</f>
        <v>0</v>
      </c>
      <c r="T631" s="100"/>
      <c r="U631" s="313"/>
      <c r="V631" s="127">
        <f>V633</f>
        <v>5444.4500000000007</v>
      </c>
      <c r="W631" s="313"/>
      <c r="X631" s="310">
        <f>X633</f>
        <v>5063.3384999999998</v>
      </c>
    </row>
    <row r="632" spans="1:24" s="14" customFormat="1" ht="5.45" customHeight="1" x14ac:dyDescent="0.25">
      <c r="B632" s="36"/>
      <c r="C632" s="95"/>
      <c r="D632" s="237"/>
      <c r="E632" s="41"/>
      <c r="F632" s="42"/>
      <c r="G632" s="13"/>
      <c r="H632" s="101"/>
      <c r="I632" s="65"/>
      <c r="J632" s="47"/>
      <c r="K632" s="101"/>
      <c r="L632" s="65"/>
      <c r="M632" s="47"/>
      <c r="N632" s="101"/>
      <c r="O632" s="65"/>
      <c r="P632" s="47"/>
      <c r="Q632" s="101"/>
      <c r="R632" s="269"/>
      <c r="S632" s="47"/>
      <c r="T632" s="101"/>
      <c r="U632" s="269"/>
      <c r="V632" s="696"/>
      <c r="W632" s="269"/>
      <c r="X632" s="308"/>
    </row>
    <row r="633" spans="1:24" s="83" customFormat="1" hidden="1" outlineLevel="1" x14ac:dyDescent="0.25">
      <c r="B633" s="76" t="s">
        <v>54</v>
      </c>
      <c r="C633" s="90"/>
      <c r="D633" s="241"/>
      <c r="E633" s="86"/>
      <c r="F633" s="87">
        <f>SUM(F634:F641)</f>
        <v>5939.4</v>
      </c>
      <c r="G633" s="82"/>
      <c r="H633" s="103"/>
      <c r="I633" s="88"/>
      <c r="J633" s="89">
        <f>SUM(J634:J641)</f>
        <v>0</v>
      </c>
      <c r="K633" s="103"/>
      <c r="L633" s="88"/>
      <c r="M633" s="89">
        <f>SUM(M634:M641)</f>
        <v>0</v>
      </c>
      <c r="N633" s="691"/>
      <c r="O633" s="88"/>
      <c r="P633" s="89">
        <f>SUM(P634:P641)</f>
        <v>10000</v>
      </c>
      <c r="Q633" s="103"/>
      <c r="R633" s="276"/>
      <c r="S633" s="89">
        <f>SUM(S634:S641)</f>
        <v>0</v>
      </c>
      <c r="T633" s="103"/>
      <c r="U633" s="315"/>
      <c r="V633" s="129">
        <f>SUM(V634:V641)</f>
        <v>5444.4500000000007</v>
      </c>
      <c r="W633" s="315"/>
      <c r="X633" s="312">
        <f>SUM(X634:X641)</f>
        <v>5063.3384999999998</v>
      </c>
    </row>
    <row r="634" spans="1:24" s="79" customFormat="1" hidden="1" outlineLevel="1" x14ac:dyDescent="0.25">
      <c r="B634" s="232" t="s">
        <v>520</v>
      </c>
      <c r="C634" s="12" t="s">
        <v>23</v>
      </c>
      <c r="D634" s="237">
        <v>4</v>
      </c>
      <c r="E634" s="77">
        <v>630</v>
      </c>
      <c r="F634" s="45">
        <f t="shared" ref="F634:F636" si="724">PRODUCT(D634,E634)</f>
        <v>2520</v>
      </c>
      <c r="G634" s="78"/>
      <c r="H634" s="101"/>
      <c r="I634" s="65"/>
      <c r="J634" s="66"/>
      <c r="K634" s="101"/>
      <c r="L634" s="65"/>
      <c r="M634" s="66"/>
      <c r="N634" s="101"/>
      <c r="O634" s="65"/>
      <c r="P634" s="66"/>
      <c r="Q634" s="101"/>
      <c r="R634" s="269"/>
      <c r="S634" s="66"/>
      <c r="T634" s="101">
        <v>4</v>
      </c>
      <c r="U634" s="269">
        <v>577.5</v>
      </c>
      <c r="V634" s="696">
        <f t="shared" ref="V634:V636" si="725">PRODUCT(T634,U634)</f>
        <v>2310</v>
      </c>
      <c r="W634" s="269">
        <f t="shared" ref="W634:W636" si="726">PRODUCT(U634,(1-$W$9))</f>
        <v>537.07499999999993</v>
      </c>
      <c r="X634" s="308">
        <f t="shared" ref="X634:X636" si="727">PRODUCT(T634,W634)</f>
        <v>2148.2999999999997</v>
      </c>
    </row>
    <row r="635" spans="1:24" s="79" customFormat="1" hidden="1" outlineLevel="1" x14ac:dyDescent="0.25">
      <c r="B635" s="232" t="s">
        <v>713</v>
      </c>
      <c r="C635" s="12" t="s">
        <v>23</v>
      </c>
      <c r="D635" s="237">
        <v>1</v>
      </c>
      <c r="E635" s="77">
        <v>2219.4</v>
      </c>
      <c r="F635" s="45">
        <f t="shared" si="724"/>
        <v>2219.4</v>
      </c>
      <c r="G635" s="78"/>
      <c r="H635" s="101"/>
      <c r="I635" s="65"/>
      <c r="J635" s="66"/>
      <c r="K635" s="101"/>
      <c r="L635" s="65"/>
      <c r="M635" s="66"/>
      <c r="N635" s="101">
        <v>2</v>
      </c>
      <c r="O635" s="65">
        <v>2500</v>
      </c>
      <c r="P635" s="66">
        <f t="shared" ref="P635:P636" si="728">+N635*O635</f>
        <v>5000</v>
      </c>
      <c r="Q635" s="101"/>
      <c r="R635" s="269"/>
      <c r="S635" s="66"/>
      <c r="T635" s="101">
        <v>1</v>
      </c>
      <c r="U635" s="269">
        <v>2034.4500000000003</v>
      </c>
      <c r="V635" s="696">
        <f t="shared" si="725"/>
        <v>2034.4500000000003</v>
      </c>
      <c r="W635" s="269">
        <f t="shared" si="726"/>
        <v>1892.0385000000001</v>
      </c>
      <c r="X635" s="308">
        <f t="shared" si="727"/>
        <v>1892.0385000000001</v>
      </c>
    </row>
    <row r="636" spans="1:24" s="79" customFormat="1" hidden="1" outlineLevel="1" x14ac:dyDescent="0.25">
      <c r="B636" s="232" t="s">
        <v>522</v>
      </c>
      <c r="C636" s="12" t="s">
        <v>23</v>
      </c>
      <c r="D636" s="237">
        <v>1</v>
      </c>
      <c r="E636" s="77">
        <v>1200</v>
      </c>
      <c r="F636" s="45">
        <f t="shared" si="724"/>
        <v>1200</v>
      </c>
      <c r="G636" s="78"/>
      <c r="H636" s="101"/>
      <c r="I636" s="65"/>
      <c r="J636" s="66"/>
      <c r="K636" s="101"/>
      <c r="L636" s="65"/>
      <c r="M636" s="66"/>
      <c r="N636" s="101">
        <v>2</v>
      </c>
      <c r="O636" s="65">
        <v>2500</v>
      </c>
      <c r="P636" s="66">
        <f t="shared" si="728"/>
        <v>5000</v>
      </c>
      <c r="Q636" s="101"/>
      <c r="R636" s="269"/>
      <c r="S636" s="66"/>
      <c r="T636" s="101">
        <v>1</v>
      </c>
      <c r="U636" s="269">
        <v>1100</v>
      </c>
      <c r="V636" s="696">
        <f t="shared" si="725"/>
        <v>1100</v>
      </c>
      <c r="W636" s="269">
        <f t="shared" si="726"/>
        <v>1022.9999999999999</v>
      </c>
      <c r="X636" s="308">
        <f t="shared" si="727"/>
        <v>1022.9999999999999</v>
      </c>
    </row>
    <row r="637" spans="1:24" s="79" customFormat="1" hidden="1" outlineLevel="1" x14ac:dyDescent="0.25">
      <c r="B637" s="232" t="s">
        <v>523</v>
      </c>
      <c r="C637" s="12"/>
      <c r="D637" s="237"/>
      <c r="E637" s="77"/>
      <c r="F637" s="45"/>
      <c r="G637" s="78"/>
      <c r="H637" s="101"/>
      <c r="I637" s="65"/>
      <c r="J637" s="66"/>
      <c r="K637" s="101"/>
      <c r="L637" s="65"/>
      <c r="M637" s="66"/>
      <c r="N637" s="101"/>
      <c r="O637" s="65"/>
      <c r="P637" s="66"/>
      <c r="Q637" s="101"/>
      <c r="R637" s="269"/>
      <c r="S637" s="66"/>
      <c r="T637" s="101"/>
      <c r="U637" s="269"/>
      <c r="V637" s="696"/>
      <c r="W637" s="269"/>
      <c r="X637" s="308"/>
    </row>
    <row r="638" spans="1:24" s="79" customFormat="1" hidden="1" outlineLevel="1" x14ac:dyDescent="0.25">
      <c r="B638" s="232" t="s">
        <v>524</v>
      </c>
      <c r="C638" s="12"/>
      <c r="D638" s="237"/>
      <c r="E638" s="77"/>
      <c r="F638" s="45"/>
      <c r="G638" s="78"/>
      <c r="H638" s="101"/>
      <c r="I638" s="65"/>
      <c r="J638" s="66"/>
      <c r="K638" s="101"/>
      <c r="L638" s="65"/>
      <c r="M638" s="66"/>
      <c r="N638" s="101"/>
      <c r="O638" s="65"/>
      <c r="P638" s="66"/>
      <c r="Q638" s="101"/>
      <c r="R638" s="269"/>
      <c r="S638" s="66"/>
      <c r="T638" s="101"/>
      <c r="U638" s="269"/>
      <c r="V638" s="696"/>
      <c r="W638" s="269"/>
      <c r="X638" s="308"/>
    </row>
    <row r="639" spans="1:24" s="79" customFormat="1" hidden="1" outlineLevel="1" x14ac:dyDescent="0.25">
      <c r="B639" s="232" t="s">
        <v>525</v>
      </c>
      <c r="C639" s="12"/>
      <c r="D639" s="237"/>
      <c r="E639" s="77"/>
      <c r="F639" s="45"/>
      <c r="G639" s="78"/>
      <c r="H639" s="101"/>
      <c r="I639" s="65"/>
      <c r="J639" s="66"/>
      <c r="K639" s="101"/>
      <c r="L639" s="65"/>
      <c r="M639" s="66"/>
      <c r="N639" s="101"/>
      <c r="O639" s="65"/>
      <c r="P639" s="66"/>
      <c r="Q639" s="101"/>
      <c r="R639" s="269"/>
      <c r="S639" s="66"/>
      <c r="T639" s="101"/>
      <c r="U639" s="269"/>
      <c r="V639" s="696"/>
      <c r="W639" s="269"/>
      <c r="X639" s="308"/>
    </row>
    <row r="640" spans="1:24" s="79" customFormat="1" hidden="1" outlineLevel="1" x14ac:dyDescent="0.25">
      <c r="B640" s="232" t="s">
        <v>526</v>
      </c>
      <c r="C640" s="12" t="s">
        <v>252</v>
      </c>
      <c r="D640" s="237"/>
      <c r="E640" s="77"/>
      <c r="F640" s="45"/>
      <c r="G640" s="78"/>
      <c r="H640" s="101"/>
      <c r="I640" s="65"/>
      <c r="J640" s="66"/>
      <c r="K640" s="101"/>
      <c r="L640" s="65"/>
      <c r="M640" s="66"/>
      <c r="N640" s="101"/>
      <c r="O640" s="65"/>
      <c r="P640" s="66"/>
      <c r="Q640" s="101"/>
      <c r="R640" s="269"/>
      <c r="S640" s="66"/>
      <c r="T640" s="101"/>
      <c r="U640" s="269"/>
      <c r="V640" s="696"/>
      <c r="W640" s="269"/>
      <c r="X640" s="308"/>
    </row>
    <row r="641" spans="2:24" s="14" customFormat="1" collapsed="1" x14ac:dyDescent="0.25">
      <c r="B641" s="39"/>
      <c r="C641" s="12"/>
      <c r="D641" s="237"/>
      <c r="E641" s="41"/>
      <c r="F641" s="45"/>
      <c r="G641" s="13"/>
      <c r="H641" s="101"/>
      <c r="I641" s="65"/>
      <c r="J641" s="66"/>
      <c r="K641" s="101"/>
      <c r="L641" s="65"/>
      <c r="M641" s="66"/>
      <c r="N641" s="101"/>
      <c r="O641" s="65"/>
      <c r="P641" s="66"/>
      <c r="Q641" s="101"/>
      <c r="R641" s="269"/>
      <c r="S641" s="66"/>
      <c r="T641" s="101"/>
      <c r="U641" s="269"/>
      <c r="V641" s="696"/>
      <c r="W641" s="269"/>
      <c r="X641" s="308"/>
    </row>
    <row r="642" spans="2:24" s="14" customFormat="1" ht="18.75" thickBot="1" x14ac:dyDescent="0.3">
      <c r="B642" s="17"/>
      <c r="C642" s="99"/>
      <c r="D642" s="243"/>
      <c r="E642" s="43"/>
      <c r="F642" s="44"/>
      <c r="G642" s="18"/>
      <c r="H642" s="32"/>
      <c r="I642" s="104"/>
      <c r="J642" s="71"/>
      <c r="K642" s="32"/>
      <c r="L642" s="104"/>
      <c r="M642" s="71"/>
      <c r="N642" s="32"/>
      <c r="O642" s="104"/>
      <c r="P642" s="71"/>
      <c r="Q642" s="32"/>
      <c r="R642" s="279"/>
      <c r="S642" s="71"/>
      <c r="T642" s="32"/>
      <c r="U642" s="279"/>
      <c r="V642" s="698"/>
      <c r="W642" s="279"/>
      <c r="X642" s="701"/>
    </row>
    <row r="643" spans="2:24" ht="18.75" thickBot="1" x14ac:dyDescent="0.3">
      <c r="B643" s="19"/>
      <c r="C643" s="20"/>
      <c r="D643" s="244"/>
      <c r="E643" s="21"/>
      <c r="F643" s="21"/>
      <c r="G643" s="22"/>
      <c r="H643" s="23"/>
      <c r="I643" s="116"/>
      <c r="J643" s="23"/>
      <c r="K643" s="23"/>
      <c r="L643" s="116"/>
      <c r="M643" s="23"/>
      <c r="N643" s="23"/>
      <c r="O643" s="116"/>
      <c r="P643" s="23"/>
      <c r="Q643" s="23"/>
      <c r="R643" s="23"/>
      <c r="S643" s="23"/>
      <c r="T643" s="23"/>
      <c r="U643" s="23"/>
      <c r="V643" s="23"/>
      <c r="W643" s="23"/>
      <c r="X643" s="116"/>
    </row>
    <row r="644" spans="2:24" x14ac:dyDescent="0.25">
      <c r="B644" s="48"/>
      <c r="C644" s="49"/>
      <c r="D644" s="245"/>
      <c r="E644" s="57" t="s">
        <v>55</v>
      </c>
      <c r="F644" s="50">
        <f>F9</f>
        <v>960529.38009189419</v>
      </c>
      <c r="H644" s="24"/>
      <c r="I644" s="117"/>
      <c r="J644" s="67">
        <f>J9</f>
        <v>863572.56</v>
      </c>
      <c r="K644" s="24"/>
      <c r="L644" s="117"/>
      <c r="M644" s="67">
        <f>M9</f>
        <v>852066.16</v>
      </c>
      <c r="N644" s="24"/>
      <c r="O644" s="117"/>
      <c r="P644" s="67">
        <f>P9</f>
        <v>833297.29999999993</v>
      </c>
      <c r="Q644" s="24"/>
      <c r="R644" s="280"/>
      <c r="S644" s="712">
        <f>S9</f>
        <v>1042460.7499999999</v>
      </c>
      <c r="T644" s="24"/>
      <c r="U644" s="280"/>
      <c r="V644" s="280"/>
      <c r="W644" s="280"/>
      <c r="X644" s="710">
        <f>X9</f>
        <v>818357.21621249628</v>
      </c>
    </row>
    <row r="645" spans="2:24" x14ac:dyDescent="0.25">
      <c r="B645" s="51"/>
      <c r="C645" s="52"/>
      <c r="D645" s="246"/>
      <c r="E645" s="58" t="s">
        <v>236</v>
      </c>
      <c r="F645" s="53">
        <v>0</v>
      </c>
      <c r="H645" s="25"/>
      <c r="I645" s="124">
        <v>0.05</v>
      </c>
      <c r="J645" s="123">
        <f>I645*J644</f>
        <v>43178.628000000004</v>
      </c>
      <c r="K645" s="25"/>
      <c r="L645" s="124">
        <v>0.05</v>
      </c>
      <c r="M645" s="123">
        <f>L645*M644</f>
        <v>42603.308000000005</v>
      </c>
      <c r="N645" s="25"/>
      <c r="O645" s="124">
        <v>0.05</v>
      </c>
      <c r="P645" s="123">
        <f>O645*P644</f>
        <v>41664.864999999998</v>
      </c>
      <c r="Q645" s="25"/>
      <c r="R645" s="284">
        <v>0.05</v>
      </c>
      <c r="S645" s="713">
        <f>R645*S644</f>
        <v>52123.037499999999</v>
      </c>
      <c r="T645" s="25"/>
      <c r="U645" s="281"/>
      <c r="V645" s="281"/>
      <c r="W645" s="281"/>
      <c r="X645" s="46"/>
    </row>
    <row r="646" spans="2:24" x14ac:dyDescent="0.25">
      <c r="B646" s="51"/>
      <c r="C646" s="52"/>
      <c r="D646" s="246"/>
      <c r="E646" s="58" t="s">
        <v>57</v>
      </c>
      <c r="F646" s="53">
        <f>F645+F644</f>
        <v>960529.38009189419</v>
      </c>
      <c r="H646" s="25"/>
      <c r="I646" s="124"/>
      <c r="J646" s="123">
        <f>J645+J644</f>
        <v>906751.18800000008</v>
      </c>
      <c r="K646" s="25"/>
      <c r="L646" s="124"/>
      <c r="M646" s="123">
        <f>M645+M644</f>
        <v>894669.46799999999</v>
      </c>
      <c r="N646" s="25"/>
      <c r="O646" s="124"/>
      <c r="P646" s="123">
        <f>P645+P644</f>
        <v>874962.16499999992</v>
      </c>
      <c r="Q646" s="25"/>
      <c r="R646" s="281"/>
      <c r="S646" s="713">
        <f>S645+S644</f>
        <v>1094583.7874999999</v>
      </c>
      <c r="T646" s="25"/>
      <c r="U646" s="281"/>
      <c r="V646" s="281"/>
      <c r="W646" s="281"/>
      <c r="X646" s="46"/>
    </row>
    <row r="647" spans="2:24" x14ac:dyDescent="0.25">
      <c r="B647" s="51"/>
      <c r="C647" s="52"/>
      <c r="D647" s="246"/>
      <c r="E647" s="58" t="s">
        <v>9</v>
      </c>
      <c r="F647" s="53">
        <f>F646*0.18</f>
        <v>172895.28841654095</v>
      </c>
      <c r="H647" s="25"/>
      <c r="I647" s="118"/>
      <c r="J647" s="46">
        <f>J646*0.18</f>
        <v>163215.21384000001</v>
      </c>
      <c r="K647" s="25"/>
      <c r="L647" s="118"/>
      <c r="M647" s="46">
        <f>M646*0.18</f>
        <v>161040.50423999998</v>
      </c>
      <c r="N647" s="25"/>
      <c r="O647" s="118"/>
      <c r="P647" s="46">
        <f>P646*0.18</f>
        <v>157493.18969999999</v>
      </c>
      <c r="Q647" s="25"/>
      <c r="R647" s="281"/>
      <c r="S647" s="46">
        <f>S646*0.18</f>
        <v>197025.08174999995</v>
      </c>
      <c r="T647" s="25"/>
      <c r="U647" s="281"/>
      <c r="V647" s="281"/>
      <c r="W647" s="281"/>
      <c r="X647" s="46">
        <f>+X644*0.18</f>
        <v>147304.29891824932</v>
      </c>
    </row>
    <row r="648" spans="2:24" ht="18.75" thickBot="1" x14ac:dyDescent="0.3">
      <c r="B648" s="54"/>
      <c r="C648" s="55"/>
      <c r="D648" s="247"/>
      <c r="E648" s="59" t="s">
        <v>10</v>
      </c>
      <c r="F648" s="56">
        <f>F646+F647</f>
        <v>1133424.6685084351</v>
      </c>
      <c r="H648" s="26"/>
      <c r="I648" s="119"/>
      <c r="J648" s="68">
        <f>J647+J646</f>
        <v>1069966.4018400002</v>
      </c>
      <c r="K648" s="26"/>
      <c r="L648" s="119"/>
      <c r="M648" s="68">
        <f>M647+M646</f>
        <v>1055709.97224</v>
      </c>
      <c r="N648" s="26"/>
      <c r="O648" s="119"/>
      <c r="P648" s="68">
        <f>P647+P646</f>
        <v>1032455.3546999999</v>
      </c>
      <c r="Q648" s="26"/>
      <c r="R648" s="282"/>
      <c r="S648" s="714">
        <f>S647+S646</f>
        <v>1291608.8692499998</v>
      </c>
      <c r="T648" s="26"/>
      <c r="U648" s="282"/>
      <c r="V648" s="282"/>
      <c r="W648" s="282"/>
      <c r="X648" s="711">
        <f>+X644+X647</f>
        <v>965661.5151307456</v>
      </c>
    </row>
    <row r="649" spans="2:24" ht="18.75" thickBot="1" x14ac:dyDescent="0.3">
      <c r="H649" s="64"/>
      <c r="I649" s="120"/>
      <c r="J649" s="64"/>
      <c r="K649" s="64"/>
      <c r="L649" s="120"/>
      <c r="M649" s="64"/>
      <c r="N649" s="64"/>
      <c r="O649" s="120"/>
      <c r="P649" s="64"/>
      <c r="Q649" s="64"/>
      <c r="R649" s="283"/>
      <c r="S649" s="64"/>
      <c r="T649" s="64"/>
      <c r="U649" s="283"/>
      <c r="V649" s="283"/>
      <c r="W649" s="283"/>
      <c r="X649" s="120"/>
    </row>
    <row r="650" spans="2:24" ht="18.75" thickBot="1" x14ac:dyDescent="0.3">
      <c r="B650" s="751" t="s">
        <v>11</v>
      </c>
      <c r="C650" s="752"/>
      <c r="D650" s="752"/>
      <c r="E650" s="752"/>
      <c r="F650" s="753"/>
      <c r="H650" s="261"/>
      <c r="I650" s="744">
        <f>$F$648-J648</f>
        <v>63458.266668434953</v>
      </c>
      <c r="J650" s="745"/>
      <c r="K650" s="261"/>
      <c r="L650" s="744">
        <f>$F$648-M648</f>
        <v>77714.696268435102</v>
      </c>
      <c r="M650" s="745"/>
      <c r="N650" s="261"/>
      <c r="O650" s="744">
        <f>$F$648-P648</f>
        <v>100969.31380843522</v>
      </c>
      <c r="P650" s="745"/>
      <c r="Q650" s="319"/>
      <c r="R650" s="765">
        <f>$F$648-S648</f>
        <v>-158184.20074156462</v>
      </c>
      <c r="S650" s="766"/>
      <c r="T650" s="778">
        <f>$F$648-X648</f>
        <v>167763.15337768954</v>
      </c>
      <c r="U650" s="778"/>
      <c r="V650" s="778"/>
      <c r="W650" s="778"/>
      <c r="X650" s="778"/>
    </row>
    <row r="652" spans="2:24" ht="40.9" customHeight="1" x14ac:dyDescent="0.25">
      <c r="F652" s="37" t="s">
        <v>12</v>
      </c>
      <c r="H652" s="746" t="s">
        <v>17</v>
      </c>
      <c r="I652" s="747"/>
      <c r="J652" s="747"/>
      <c r="K652" s="746" t="s">
        <v>17</v>
      </c>
      <c r="L652" s="747"/>
      <c r="M652" s="747"/>
      <c r="N652" s="746" t="s">
        <v>17</v>
      </c>
      <c r="O652" s="747"/>
      <c r="P652" s="747"/>
      <c r="Q652" s="746" t="s">
        <v>17</v>
      </c>
      <c r="R652" s="747"/>
      <c r="S652" s="767"/>
      <c r="T652" s="746" t="s">
        <v>17</v>
      </c>
      <c r="U652" s="746"/>
      <c r="V652" s="746"/>
      <c r="W652" s="746"/>
      <c r="X652" s="746"/>
    </row>
    <row r="653" spans="2:24" ht="42" customHeight="1" x14ac:dyDescent="0.25">
      <c r="F653" s="37" t="s">
        <v>13</v>
      </c>
      <c r="H653" s="748" t="s">
        <v>28</v>
      </c>
      <c r="I653" s="749"/>
      <c r="J653" s="750"/>
      <c r="K653" s="748" t="s">
        <v>28</v>
      </c>
      <c r="L653" s="749"/>
      <c r="M653" s="750"/>
      <c r="N653" s="748" t="s">
        <v>28</v>
      </c>
      <c r="O653" s="749"/>
      <c r="P653" s="750"/>
      <c r="Q653" s="748" t="s">
        <v>28</v>
      </c>
      <c r="R653" s="749"/>
      <c r="S653" s="788"/>
      <c r="T653" s="746" t="s">
        <v>28</v>
      </c>
      <c r="U653" s="746"/>
      <c r="V653" s="746"/>
      <c r="W653" s="746"/>
      <c r="X653" s="746"/>
    </row>
    <row r="654" spans="2:24" x14ac:dyDescent="0.25">
      <c r="F654" s="37" t="s">
        <v>14</v>
      </c>
      <c r="H654" s="746"/>
      <c r="I654" s="747"/>
      <c r="J654" s="747"/>
      <c r="K654" s="746"/>
      <c r="L654" s="747"/>
      <c r="M654" s="747"/>
      <c r="N654" s="746"/>
      <c r="O654" s="747"/>
      <c r="P654" s="747"/>
      <c r="Q654" s="746"/>
      <c r="R654" s="747"/>
      <c r="S654" s="767"/>
      <c r="T654" s="746"/>
      <c r="U654" s="747"/>
      <c r="V654" s="747"/>
      <c r="W654" s="747"/>
      <c r="X654" s="747"/>
    </row>
    <row r="655" spans="2:24" s="28" customFormat="1" ht="116.25" customHeight="1" x14ac:dyDescent="0.25">
      <c r="B655" s="1"/>
      <c r="C655" s="2"/>
      <c r="D655" s="233"/>
      <c r="E655" s="27"/>
      <c r="F655" s="37" t="s">
        <v>15</v>
      </c>
      <c r="G655" s="1"/>
      <c r="H655" s="773" t="s">
        <v>20</v>
      </c>
      <c r="I655" s="774"/>
      <c r="J655" s="775"/>
      <c r="K655" s="773" t="s">
        <v>20</v>
      </c>
      <c r="L655" s="774"/>
      <c r="M655" s="775"/>
      <c r="N655" s="773" t="s">
        <v>20</v>
      </c>
      <c r="O655" s="774"/>
      <c r="P655" s="775"/>
      <c r="Q655" s="776" t="s">
        <v>25</v>
      </c>
      <c r="R655" s="777"/>
      <c r="S655" s="777"/>
      <c r="T655" s="772" t="s">
        <v>27</v>
      </c>
      <c r="U655" s="772"/>
      <c r="V655" s="772"/>
      <c r="W655" s="772"/>
      <c r="X655" s="772"/>
    </row>
    <row r="657" spans="2:24" ht="204.6" customHeight="1" x14ac:dyDescent="0.25">
      <c r="F657" s="770" t="s">
        <v>16</v>
      </c>
      <c r="H657" s="769" t="s">
        <v>902</v>
      </c>
      <c r="I657" s="769"/>
      <c r="J657" s="769"/>
      <c r="K657" s="769" t="s">
        <v>902</v>
      </c>
      <c r="L657" s="769"/>
      <c r="M657" s="769"/>
      <c r="N657" s="769" t="s">
        <v>902</v>
      </c>
      <c r="O657" s="769"/>
      <c r="P657" s="769"/>
      <c r="Q657" s="779" t="s">
        <v>1821</v>
      </c>
      <c r="R657" s="780"/>
      <c r="S657" s="781"/>
      <c r="T657" s="769" t="s">
        <v>902</v>
      </c>
      <c r="U657" s="769"/>
      <c r="V657" s="769"/>
      <c r="W657" s="769"/>
      <c r="X657" s="769"/>
    </row>
    <row r="658" spans="2:24" s="30" customFormat="1" ht="204.6" customHeight="1" x14ac:dyDescent="0.25">
      <c r="B658" s="29"/>
      <c r="C658" s="8"/>
      <c r="D658" s="233"/>
      <c r="E658" s="2"/>
      <c r="F658" s="771"/>
      <c r="G658" s="1"/>
      <c r="H658" s="769"/>
      <c r="I658" s="769"/>
      <c r="J658" s="769"/>
      <c r="K658" s="769"/>
      <c r="L658" s="769"/>
      <c r="M658" s="769"/>
      <c r="N658" s="769"/>
      <c r="O658" s="769"/>
      <c r="P658" s="769"/>
      <c r="Q658" s="782"/>
      <c r="R658" s="783"/>
      <c r="S658" s="784"/>
      <c r="T658" s="769"/>
      <c r="U658" s="769"/>
      <c r="V658" s="769"/>
      <c r="W658" s="769"/>
      <c r="X658" s="769"/>
    </row>
    <row r="659" spans="2:24" ht="204.6" customHeight="1" x14ac:dyDescent="0.25">
      <c r="F659" s="771"/>
      <c r="H659" s="769"/>
      <c r="I659" s="769"/>
      <c r="J659" s="769"/>
      <c r="K659" s="769"/>
      <c r="L659" s="769"/>
      <c r="M659" s="769"/>
      <c r="N659" s="769"/>
      <c r="O659" s="769"/>
      <c r="P659" s="769"/>
      <c r="Q659" s="782"/>
      <c r="R659" s="783"/>
      <c r="S659" s="784"/>
      <c r="T659" s="769"/>
      <c r="U659" s="769"/>
      <c r="V659" s="769"/>
      <c r="W659" s="769"/>
      <c r="X659" s="769"/>
    </row>
    <row r="660" spans="2:24" ht="204.6" customHeight="1" x14ac:dyDescent="0.25">
      <c r="F660" s="771"/>
      <c r="H660" s="769"/>
      <c r="I660" s="769"/>
      <c r="J660" s="769"/>
      <c r="K660" s="769"/>
      <c r="L660" s="769"/>
      <c r="M660" s="769"/>
      <c r="N660" s="769"/>
      <c r="O660" s="769"/>
      <c r="P660" s="769"/>
      <c r="Q660" s="782"/>
      <c r="R660" s="783"/>
      <c r="S660" s="784"/>
      <c r="T660" s="769"/>
      <c r="U660" s="769"/>
      <c r="V660" s="769"/>
      <c r="W660" s="769"/>
      <c r="X660" s="769"/>
    </row>
    <row r="661" spans="2:24" ht="204.6" customHeight="1" x14ac:dyDescent="0.25">
      <c r="F661" s="771"/>
      <c r="H661" s="769"/>
      <c r="I661" s="769"/>
      <c r="J661" s="769"/>
      <c r="K661" s="769"/>
      <c r="L661" s="769"/>
      <c r="M661" s="769"/>
      <c r="N661" s="769"/>
      <c r="O661" s="769"/>
      <c r="P661" s="769"/>
      <c r="Q661" s="782"/>
      <c r="R661" s="783"/>
      <c r="S661" s="784"/>
      <c r="T661" s="769"/>
      <c r="U661" s="769"/>
      <c r="V661" s="769"/>
      <c r="W661" s="769"/>
      <c r="X661" s="769"/>
    </row>
    <row r="662" spans="2:24" ht="204.6" customHeight="1" x14ac:dyDescent="0.25">
      <c r="F662" s="771"/>
      <c r="H662" s="769"/>
      <c r="I662" s="769"/>
      <c r="J662" s="769"/>
      <c r="K662" s="769"/>
      <c r="L662" s="769"/>
      <c r="M662" s="769"/>
      <c r="N662" s="769"/>
      <c r="O662" s="769"/>
      <c r="P662" s="769"/>
      <c r="Q662" s="785"/>
      <c r="R662" s="786"/>
      <c r="S662" s="787"/>
      <c r="T662" s="769"/>
      <c r="U662" s="769"/>
      <c r="V662" s="769"/>
      <c r="W662" s="769"/>
      <c r="X662" s="769"/>
    </row>
  </sheetData>
  <autoFilter ref="B7:X642" xr:uid="{1F76B68E-91B0-4EFD-9D7A-8BEBC2EE5333}"/>
  <mergeCells count="38">
    <mergeCell ref="T650:X650"/>
    <mergeCell ref="T653:X653"/>
    <mergeCell ref="T652:X652"/>
    <mergeCell ref="T657:X662"/>
    <mergeCell ref="Q657:S662"/>
    <mergeCell ref="Q653:S653"/>
    <mergeCell ref="Q654:S654"/>
    <mergeCell ref="T654:X654"/>
    <mergeCell ref="H657:J662"/>
    <mergeCell ref="F657:F662"/>
    <mergeCell ref="T655:X655"/>
    <mergeCell ref="H655:J655"/>
    <mergeCell ref="Q655:S655"/>
    <mergeCell ref="K655:M655"/>
    <mergeCell ref="K657:M662"/>
    <mergeCell ref="N655:P655"/>
    <mergeCell ref="N657:P662"/>
    <mergeCell ref="B650:F650"/>
    <mergeCell ref="H653:J653"/>
    <mergeCell ref="H654:J654"/>
    <mergeCell ref="B6:F6"/>
    <mergeCell ref="T6:X6"/>
    <mergeCell ref="H6:J6"/>
    <mergeCell ref="I650:J650"/>
    <mergeCell ref="H652:J652"/>
    <mergeCell ref="Q6:S6"/>
    <mergeCell ref="R650:S650"/>
    <mergeCell ref="Q652:S652"/>
    <mergeCell ref="K6:M6"/>
    <mergeCell ref="L650:M650"/>
    <mergeCell ref="K652:M652"/>
    <mergeCell ref="K653:M653"/>
    <mergeCell ref="K654:M654"/>
    <mergeCell ref="N6:P6"/>
    <mergeCell ref="O650:P650"/>
    <mergeCell ref="N652:P652"/>
    <mergeCell ref="N653:P653"/>
    <mergeCell ref="N654:P654"/>
  </mergeCells>
  <phoneticPr fontId="69" type="noConversion"/>
  <pageMargins left="0.7" right="0.7" top="0.75" bottom="0.75" header="0.3" footer="0.3"/>
  <pageSetup paperSize="9" scale="23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6" id="{AD01B2DF-6502-452E-8C7B-F92B0957D14E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H650</xm:sqref>
        </x14:conditionalFormatting>
        <x14:conditionalFormatting xmlns:xm="http://schemas.microsoft.com/office/excel/2006/main">
          <x14:cfRule type="iconSet" priority="25" id="{B6472AF9-1B2E-429C-BF3E-33087F305BAA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I650</xm:sqref>
        </x14:conditionalFormatting>
        <x14:conditionalFormatting xmlns:xm="http://schemas.microsoft.com/office/excel/2006/main">
          <x14:cfRule type="iconSet" priority="4" id="{4FCD578B-0EB2-4AF1-99D9-CD89B2DAD25C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K650</xm:sqref>
        </x14:conditionalFormatting>
        <x14:conditionalFormatting xmlns:xm="http://schemas.microsoft.com/office/excel/2006/main">
          <x14:cfRule type="iconSet" priority="3" id="{1F6ACE06-9C42-4AFB-9D97-B96A12DF254D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L650</xm:sqref>
        </x14:conditionalFormatting>
        <x14:conditionalFormatting xmlns:xm="http://schemas.microsoft.com/office/excel/2006/main">
          <x14:cfRule type="iconSet" priority="2" id="{4084ACAB-CA22-49AF-AAC9-BFCCD08183B6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N650</xm:sqref>
        </x14:conditionalFormatting>
        <x14:conditionalFormatting xmlns:xm="http://schemas.microsoft.com/office/excel/2006/main">
          <x14:cfRule type="iconSet" priority="1" id="{905F4951-7786-47F6-9BAE-EF68F1D8F2E2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O650</xm:sqref>
        </x14:conditionalFormatting>
        <x14:conditionalFormatting xmlns:xm="http://schemas.microsoft.com/office/excel/2006/main">
          <x14:cfRule type="iconSet" priority="6" id="{A8FC7E63-FDAA-4430-94E3-EEF00C2866F4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Q650</xm:sqref>
        </x14:conditionalFormatting>
        <x14:conditionalFormatting xmlns:xm="http://schemas.microsoft.com/office/excel/2006/main">
          <x14:cfRule type="iconSet" priority="5" id="{4629BB9E-6196-4D78-997D-D3A3D5C83FAA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R650</xm:sqref>
        </x14:conditionalFormatting>
        <x14:conditionalFormatting xmlns:xm="http://schemas.microsoft.com/office/excel/2006/main">
          <x14:cfRule type="iconSet" priority="28" id="{612EAF30-D1B4-4B0E-86A4-34EE5A503C7A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T650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18CE-08D9-47DB-AC7B-4E725616B103}">
  <sheetPr>
    <tabColor rgb="FFCCFF33"/>
  </sheetPr>
  <dimension ref="A2:H340"/>
  <sheetViews>
    <sheetView topLeftCell="A10" workbookViewId="0">
      <selection activeCell="C6" sqref="C6"/>
    </sheetView>
  </sheetViews>
  <sheetFormatPr baseColWidth="10" defaultRowHeight="15" x14ac:dyDescent="0.25"/>
  <cols>
    <col min="1" max="1" width="14.7109375" customWidth="1"/>
    <col min="2" max="2" width="71.85546875" bestFit="1" customWidth="1"/>
    <col min="3" max="3" width="5.7109375" bestFit="1" customWidth="1"/>
    <col min="4" max="4" width="9" bestFit="1" customWidth="1"/>
    <col min="5" max="5" width="7.7109375" bestFit="1" customWidth="1"/>
    <col min="6" max="6" width="15.28515625" bestFit="1" customWidth="1"/>
  </cols>
  <sheetData>
    <row r="2" spans="1:7" ht="18" x14ac:dyDescent="0.25">
      <c r="A2" s="793" t="s">
        <v>1823</v>
      </c>
      <c r="B2" s="793"/>
      <c r="C2" s="793"/>
      <c r="D2" s="793"/>
      <c r="E2" s="793"/>
      <c r="F2" s="793"/>
    </row>
    <row r="3" spans="1:7" x14ac:dyDescent="0.25">
      <c r="A3" s="509"/>
      <c r="B3" s="510"/>
      <c r="C3" s="511"/>
      <c r="D3" s="512"/>
      <c r="E3" s="513"/>
      <c r="F3" s="513"/>
    </row>
    <row r="4" spans="1:7" x14ac:dyDescent="0.25">
      <c r="A4" s="509" t="s">
        <v>1824</v>
      </c>
      <c r="B4" s="567" t="s">
        <v>1825</v>
      </c>
      <c r="C4" s="511"/>
      <c r="D4" s="512"/>
      <c r="E4" s="513"/>
      <c r="F4" s="513"/>
    </row>
    <row r="5" spans="1:7" x14ac:dyDescent="0.25">
      <c r="A5" s="514" t="s">
        <v>1826</v>
      </c>
      <c r="B5" s="547"/>
      <c r="C5" s="511"/>
      <c r="D5" s="512"/>
      <c r="E5" s="513"/>
      <c r="F5" s="513"/>
    </row>
    <row r="6" spans="1:7" x14ac:dyDescent="0.25">
      <c r="A6" s="514" t="s">
        <v>1827</v>
      </c>
      <c r="B6" s="515" t="s">
        <v>58</v>
      </c>
      <c r="C6" s="511"/>
      <c r="D6" s="512"/>
      <c r="E6" s="513"/>
      <c r="F6" s="513"/>
    </row>
    <row r="7" spans="1:7" x14ac:dyDescent="0.25">
      <c r="A7" s="514" t="s">
        <v>1828</v>
      </c>
      <c r="B7" s="515"/>
      <c r="C7" s="511" t="s">
        <v>1829</v>
      </c>
      <c r="D7" s="529">
        <v>45693</v>
      </c>
      <c r="E7" s="513"/>
      <c r="F7" s="520"/>
    </row>
    <row r="8" spans="1:7" ht="15.75" thickBot="1" x14ac:dyDescent="0.3">
      <c r="A8" s="514"/>
      <c r="B8" s="515"/>
      <c r="C8" s="511"/>
      <c r="D8" s="512"/>
      <c r="E8" s="513"/>
      <c r="F8" s="513"/>
    </row>
    <row r="9" spans="1:7" ht="22.5" x14ac:dyDescent="0.25">
      <c r="A9" s="534" t="s">
        <v>59</v>
      </c>
      <c r="B9" s="535" t="s">
        <v>245</v>
      </c>
      <c r="C9" s="536" t="s">
        <v>60</v>
      </c>
      <c r="D9" s="735" t="s">
        <v>61</v>
      </c>
      <c r="E9" s="736" t="s">
        <v>1830</v>
      </c>
      <c r="F9" s="737" t="s">
        <v>1831</v>
      </c>
    </row>
    <row r="10" spans="1:7" x14ac:dyDescent="0.25">
      <c r="A10" s="540" t="s">
        <v>421</v>
      </c>
      <c r="B10" s="516" t="s">
        <v>2211</v>
      </c>
      <c r="C10" s="517"/>
      <c r="D10" s="518"/>
      <c r="E10" s="523"/>
      <c r="F10" s="541">
        <v>764287.96000000008</v>
      </c>
    </row>
    <row r="11" spans="1:7" x14ac:dyDescent="0.25">
      <c r="A11" s="542" t="s">
        <v>1832</v>
      </c>
      <c r="B11" s="521" t="s">
        <v>1833</v>
      </c>
      <c r="C11" s="522"/>
      <c r="D11" s="519"/>
      <c r="E11" s="548"/>
      <c r="F11" s="543"/>
    </row>
    <row r="12" spans="1:7" x14ac:dyDescent="0.25">
      <c r="A12" s="544" t="s">
        <v>64</v>
      </c>
      <c r="B12" s="524" t="s">
        <v>1834</v>
      </c>
      <c r="C12" s="549"/>
      <c r="D12" s="550"/>
      <c r="E12" s="551"/>
      <c r="F12" s="552"/>
    </row>
    <row r="13" spans="1:7" x14ac:dyDescent="0.25">
      <c r="A13" s="641" t="s">
        <v>65</v>
      </c>
      <c r="B13" s="642" t="s">
        <v>1835</v>
      </c>
      <c r="C13" s="553" t="s">
        <v>398</v>
      </c>
      <c r="D13" s="554">
        <v>2654</v>
      </c>
      <c r="E13" s="555">
        <v>38</v>
      </c>
      <c r="F13" s="738">
        <v>100852</v>
      </c>
      <c r="G13" s="575"/>
    </row>
    <row r="14" spans="1:7" x14ac:dyDescent="0.25">
      <c r="A14" s="641" t="s">
        <v>66</v>
      </c>
      <c r="B14" s="642" t="s">
        <v>1836</v>
      </c>
      <c r="C14" s="553" t="s">
        <v>398</v>
      </c>
      <c r="D14" s="554">
        <v>110</v>
      </c>
      <c r="E14" s="555">
        <v>38</v>
      </c>
      <c r="F14" s="738">
        <v>4180</v>
      </c>
      <c r="G14" s="575"/>
    </row>
    <row r="15" spans="1:7" x14ac:dyDescent="0.25">
      <c r="A15" s="641" t="s">
        <v>67</v>
      </c>
      <c r="B15" s="642" t="s">
        <v>1837</v>
      </c>
      <c r="C15" s="553" t="s">
        <v>398</v>
      </c>
      <c r="D15" s="554">
        <v>272</v>
      </c>
      <c r="E15" s="555">
        <v>38</v>
      </c>
      <c r="F15" s="738">
        <v>10336</v>
      </c>
      <c r="G15" s="575"/>
    </row>
    <row r="16" spans="1:7" x14ac:dyDescent="0.25">
      <c r="A16" s="641" t="s">
        <v>1260</v>
      </c>
      <c r="B16" s="642" t="s">
        <v>1839</v>
      </c>
      <c r="C16" s="553" t="s">
        <v>398</v>
      </c>
      <c r="D16" s="554">
        <v>30</v>
      </c>
      <c r="E16" s="555">
        <v>38</v>
      </c>
      <c r="F16" s="738">
        <v>1140</v>
      </c>
      <c r="G16" s="575"/>
    </row>
    <row r="17" spans="1:7" x14ac:dyDescent="0.25">
      <c r="A17" s="641" t="s">
        <v>68</v>
      </c>
      <c r="B17" s="642" t="s">
        <v>1839</v>
      </c>
      <c r="C17" s="553" t="s">
        <v>398</v>
      </c>
      <c r="D17" s="554">
        <v>4</v>
      </c>
      <c r="E17" s="555">
        <v>38</v>
      </c>
      <c r="F17" s="738">
        <v>152</v>
      </c>
      <c r="G17" s="575"/>
    </row>
    <row r="18" spans="1:7" x14ac:dyDescent="0.25">
      <c r="A18" s="544" t="s">
        <v>69</v>
      </c>
      <c r="B18" s="524" t="s">
        <v>1840</v>
      </c>
      <c r="C18" s="553"/>
      <c r="D18" s="554"/>
      <c r="E18" s="551"/>
      <c r="F18" s="738"/>
      <c r="G18" s="575"/>
    </row>
    <row r="19" spans="1:7" x14ac:dyDescent="0.25">
      <c r="A19" s="641" t="s">
        <v>70</v>
      </c>
      <c r="B19" s="642" t="s">
        <v>1841</v>
      </c>
      <c r="C19" s="553" t="s">
        <v>398</v>
      </c>
      <c r="D19" s="554">
        <v>1295</v>
      </c>
      <c r="E19" s="555">
        <v>38</v>
      </c>
      <c r="F19" s="738">
        <v>49210</v>
      </c>
      <c r="G19" s="575"/>
    </row>
    <row r="20" spans="1:7" x14ac:dyDescent="0.25">
      <c r="A20" s="641" t="s">
        <v>71</v>
      </c>
      <c r="B20" s="642" t="s">
        <v>1842</v>
      </c>
      <c r="C20" s="553" t="s">
        <v>398</v>
      </c>
      <c r="D20" s="554">
        <v>175</v>
      </c>
      <c r="E20" s="555">
        <v>38</v>
      </c>
      <c r="F20" s="738">
        <v>6650</v>
      </c>
      <c r="G20" s="575"/>
    </row>
    <row r="21" spans="1:7" x14ac:dyDescent="0.25">
      <c r="A21" s="641" t="s">
        <v>72</v>
      </c>
      <c r="B21" s="642" t="s">
        <v>1843</v>
      </c>
      <c r="C21" s="553" t="s">
        <v>398</v>
      </c>
      <c r="D21" s="554">
        <v>175</v>
      </c>
      <c r="E21" s="555">
        <v>38</v>
      </c>
      <c r="F21" s="738">
        <v>6650</v>
      </c>
      <c r="G21" s="575"/>
    </row>
    <row r="22" spans="1:7" x14ac:dyDescent="0.25">
      <c r="A22" s="544" t="s">
        <v>82</v>
      </c>
      <c r="B22" s="525" t="s">
        <v>1844</v>
      </c>
      <c r="C22" s="553"/>
      <c r="D22" s="554"/>
      <c r="E22" s="555"/>
      <c r="F22" s="738"/>
      <c r="G22" s="575"/>
    </row>
    <row r="23" spans="1:7" x14ac:dyDescent="0.25">
      <c r="A23" s="641" t="s">
        <v>83</v>
      </c>
      <c r="B23" s="642" t="s">
        <v>1845</v>
      </c>
      <c r="C23" s="553" t="s">
        <v>132</v>
      </c>
      <c r="D23" s="644">
        <v>1620</v>
      </c>
      <c r="E23" s="555">
        <v>6</v>
      </c>
      <c r="F23" s="738">
        <v>9720</v>
      </c>
      <c r="G23" s="575"/>
    </row>
    <row r="24" spans="1:7" x14ac:dyDescent="0.25">
      <c r="A24" s="544" t="s">
        <v>97</v>
      </c>
      <c r="B24" s="525" t="s">
        <v>1846</v>
      </c>
      <c r="C24" s="553"/>
      <c r="D24" s="554"/>
      <c r="E24" s="555"/>
      <c r="F24" s="738"/>
      <c r="G24" s="575"/>
    </row>
    <row r="25" spans="1:7" x14ac:dyDescent="0.25">
      <c r="A25" s="641" t="s">
        <v>101</v>
      </c>
      <c r="B25" s="642" t="s">
        <v>1847</v>
      </c>
      <c r="C25" s="553" t="s">
        <v>60</v>
      </c>
      <c r="D25" s="554">
        <v>15</v>
      </c>
      <c r="E25" s="555">
        <v>25</v>
      </c>
      <c r="F25" s="738">
        <v>375</v>
      </c>
      <c r="G25" s="575"/>
    </row>
    <row r="26" spans="1:7" x14ac:dyDescent="0.25">
      <c r="A26" s="641" t="s">
        <v>103</v>
      </c>
      <c r="B26" s="642" t="s">
        <v>1848</v>
      </c>
      <c r="C26" s="553" t="s">
        <v>60</v>
      </c>
      <c r="D26" s="554">
        <v>10</v>
      </c>
      <c r="E26" s="555">
        <v>25</v>
      </c>
      <c r="F26" s="738">
        <v>250</v>
      </c>
      <c r="G26" s="575"/>
    </row>
    <row r="27" spans="1:7" x14ac:dyDescent="0.25">
      <c r="A27" s="641" t="s">
        <v>104</v>
      </c>
      <c r="B27" s="642" t="s">
        <v>1849</v>
      </c>
      <c r="C27" s="553" t="s">
        <v>60</v>
      </c>
      <c r="D27" s="554">
        <v>10</v>
      </c>
      <c r="E27" s="555">
        <v>25</v>
      </c>
      <c r="F27" s="738">
        <v>250</v>
      </c>
      <c r="G27" s="575"/>
    </row>
    <row r="28" spans="1:7" x14ac:dyDescent="0.25">
      <c r="A28" s="542" t="s">
        <v>1857</v>
      </c>
      <c r="B28" s="521" t="s">
        <v>408</v>
      </c>
      <c r="C28" s="549"/>
      <c r="D28" s="554"/>
      <c r="E28" s="551"/>
      <c r="F28" s="738"/>
      <c r="G28" s="575"/>
    </row>
    <row r="29" spans="1:7" x14ac:dyDescent="0.25">
      <c r="A29" s="544" t="s">
        <v>123</v>
      </c>
      <c r="B29" s="524" t="s">
        <v>1858</v>
      </c>
      <c r="C29" s="549"/>
      <c r="D29" s="554"/>
      <c r="E29" s="551"/>
      <c r="F29" s="738"/>
      <c r="G29" s="575"/>
    </row>
    <row r="30" spans="1:7" x14ac:dyDescent="0.25">
      <c r="A30" s="641" t="s">
        <v>279</v>
      </c>
      <c r="B30" s="642" t="s">
        <v>1865</v>
      </c>
      <c r="C30" s="553" t="s">
        <v>60</v>
      </c>
      <c r="D30" s="554">
        <v>7</v>
      </c>
      <c r="E30" s="555">
        <v>300</v>
      </c>
      <c r="F30" s="738">
        <v>2100</v>
      </c>
      <c r="G30" s="575"/>
    </row>
    <row r="31" spans="1:7" x14ac:dyDescent="0.25">
      <c r="A31" s="641" t="s">
        <v>280</v>
      </c>
      <c r="B31" s="642" t="s">
        <v>1866</v>
      </c>
      <c r="C31" s="553" t="s">
        <v>60</v>
      </c>
      <c r="D31" s="554">
        <v>2</v>
      </c>
      <c r="E31" s="555">
        <v>300</v>
      </c>
      <c r="F31" s="738">
        <v>600</v>
      </c>
      <c r="G31" s="575"/>
    </row>
    <row r="32" spans="1:7" x14ac:dyDescent="0.25">
      <c r="A32" s="641" t="s">
        <v>1869</v>
      </c>
      <c r="B32" s="642" t="s">
        <v>1870</v>
      </c>
      <c r="C32" s="553" t="s">
        <v>60</v>
      </c>
      <c r="D32" s="554">
        <v>1</v>
      </c>
      <c r="E32" s="555">
        <v>300</v>
      </c>
      <c r="F32" s="738">
        <v>300</v>
      </c>
      <c r="G32" s="575"/>
    </row>
    <row r="33" spans="1:7" x14ac:dyDescent="0.25">
      <c r="A33" s="641" t="s">
        <v>1871</v>
      </c>
      <c r="B33" s="642" t="s">
        <v>1872</v>
      </c>
      <c r="C33" s="553" t="s">
        <v>60</v>
      </c>
      <c r="D33" s="554">
        <v>2</v>
      </c>
      <c r="E33" s="555">
        <v>300</v>
      </c>
      <c r="F33" s="738">
        <v>600</v>
      </c>
      <c r="G33" s="575"/>
    </row>
    <row r="34" spans="1:7" x14ac:dyDescent="0.25">
      <c r="A34" s="641" t="s">
        <v>1873</v>
      </c>
      <c r="B34" s="642" t="s">
        <v>2212</v>
      </c>
      <c r="C34" s="553" t="s">
        <v>60</v>
      </c>
      <c r="D34" s="554">
        <v>1</v>
      </c>
      <c r="E34" s="555">
        <v>300</v>
      </c>
      <c r="F34" s="738">
        <v>300</v>
      </c>
      <c r="G34" s="575"/>
    </row>
    <row r="35" spans="1:7" x14ac:dyDescent="0.25">
      <c r="A35" s="641"/>
      <c r="B35" s="642" t="s">
        <v>2418</v>
      </c>
      <c r="C35" s="553" t="s">
        <v>60</v>
      </c>
      <c r="D35" s="554">
        <v>1</v>
      </c>
      <c r="E35" s="555">
        <v>300</v>
      </c>
      <c r="F35" s="738">
        <v>300</v>
      </c>
      <c r="G35" s="575"/>
    </row>
    <row r="36" spans="1:7" x14ac:dyDescent="0.25">
      <c r="A36" s="641" t="s">
        <v>1877</v>
      </c>
      <c r="B36" s="642" t="s">
        <v>1878</v>
      </c>
      <c r="C36" s="553" t="s">
        <v>60</v>
      </c>
      <c r="D36" s="554">
        <v>175</v>
      </c>
      <c r="E36" s="555">
        <v>150</v>
      </c>
      <c r="F36" s="738">
        <v>26250</v>
      </c>
      <c r="G36" s="575"/>
    </row>
    <row r="37" spans="1:7" x14ac:dyDescent="0.25">
      <c r="A37" s="542" t="s">
        <v>1879</v>
      </c>
      <c r="B37" s="521" t="s">
        <v>1880</v>
      </c>
      <c r="C37" s="549"/>
      <c r="D37" s="554"/>
      <c r="E37" s="551"/>
      <c r="F37" s="738"/>
      <c r="G37" s="575"/>
    </row>
    <row r="38" spans="1:7" x14ac:dyDescent="0.25">
      <c r="A38" s="544" t="s">
        <v>1881</v>
      </c>
      <c r="B38" s="524" t="s">
        <v>1882</v>
      </c>
      <c r="C38" s="549"/>
      <c r="D38" s="554"/>
      <c r="E38" s="551"/>
      <c r="F38" s="738"/>
      <c r="G38" s="575"/>
    </row>
    <row r="39" spans="1:7" x14ac:dyDescent="0.25">
      <c r="A39" s="641" t="s">
        <v>1883</v>
      </c>
      <c r="B39" s="642" t="s">
        <v>1884</v>
      </c>
      <c r="C39" s="553" t="s">
        <v>398</v>
      </c>
      <c r="D39" s="554">
        <v>3037</v>
      </c>
      <c r="E39" s="555">
        <v>38.479999999999997</v>
      </c>
      <c r="F39" s="738">
        <v>116863.76</v>
      </c>
      <c r="G39" s="575"/>
    </row>
    <row r="40" spans="1:7" x14ac:dyDescent="0.25">
      <c r="A40" s="641" t="s">
        <v>1885</v>
      </c>
      <c r="B40" s="642" t="s">
        <v>1886</v>
      </c>
      <c r="C40" s="553" t="s">
        <v>398</v>
      </c>
      <c r="D40" s="554">
        <v>10</v>
      </c>
      <c r="E40" s="555">
        <v>38.479999999999997</v>
      </c>
      <c r="F40" s="738">
        <v>384.79999999999995</v>
      </c>
      <c r="G40" s="575"/>
    </row>
    <row r="41" spans="1:7" x14ac:dyDescent="0.25">
      <c r="A41" s="641" t="s">
        <v>1887</v>
      </c>
      <c r="B41" s="642" t="s">
        <v>1888</v>
      </c>
      <c r="C41" s="553" t="s">
        <v>398</v>
      </c>
      <c r="D41" s="554">
        <v>175</v>
      </c>
      <c r="E41" s="555">
        <v>40</v>
      </c>
      <c r="F41" s="738">
        <v>7000</v>
      </c>
      <c r="G41" s="575"/>
    </row>
    <row r="42" spans="1:7" x14ac:dyDescent="0.25">
      <c r="A42" s="641" t="s">
        <v>1889</v>
      </c>
      <c r="B42" s="642" t="s">
        <v>1890</v>
      </c>
      <c r="C42" s="553" t="s">
        <v>398</v>
      </c>
      <c r="D42" s="554">
        <v>175</v>
      </c>
      <c r="E42" s="555">
        <v>40</v>
      </c>
      <c r="F42" s="738">
        <v>7000</v>
      </c>
      <c r="G42" s="575"/>
    </row>
    <row r="43" spans="1:7" x14ac:dyDescent="0.25">
      <c r="A43" s="641" t="s">
        <v>1891</v>
      </c>
      <c r="B43" s="642" t="s">
        <v>1892</v>
      </c>
      <c r="C43" s="553" t="s">
        <v>398</v>
      </c>
      <c r="D43" s="554">
        <v>175</v>
      </c>
      <c r="E43" s="555">
        <v>40</v>
      </c>
      <c r="F43" s="738">
        <v>7000</v>
      </c>
      <c r="G43" s="575"/>
    </row>
    <row r="44" spans="1:7" x14ac:dyDescent="0.25">
      <c r="A44" s="641" t="s">
        <v>1893</v>
      </c>
      <c r="B44" s="642" t="s">
        <v>1894</v>
      </c>
      <c r="C44" s="553" t="s">
        <v>398</v>
      </c>
      <c r="D44" s="554">
        <v>1</v>
      </c>
      <c r="E44" s="555">
        <v>40</v>
      </c>
      <c r="F44" s="738">
        <v>40</v>
      </c>
      <c r="G44" s="575"/>
    </row>
    <row r="45" spans="1:7" x14ac:dyDescent="0.25">
      <c r="A45" s="641" t="s">
        <v>1895</v>
      </c>
      <c r="B45" s="642" t="s">
        <v>1896</v>
      </c>
      <c r="C45" s="553" t="s">
        <v>398</v>
      </c>
      <c r="D45" s="554">
        <v>175</v>
      </c>
      <c r="E45" s="555">
        <v>40</v>
      </c>
      <c r="F45" s="738">
        <v>7000</v>
      </c>
      <c r="G45" s="575"/>
    </row>
    <row r="46" spans="1:7" x14ac:dyDescent="0.25">
      <c r="A46" s="641" t="s">
        <v>1897</v>
      </c>
      <c r="B46" s="642" t="s">
        <v>1898</v>
      </c>
      <c r="C46" s="553" t="s">
        <v>398</v>
      </c>
      <c r="D46" s="554">
        <v>2</v>
      </c>
      <c r="E46" s="555">
        <v>40</v>
      </c>
      <c r="F46" s="738">
        <v>80</v>
      </c>
      <c r="G46" s="575"/>
    </row>
    <row r="47" spans="1:7" x14ac:dyDescent="0.25">
      <c r="A47" s="641" t="s">
        <v>1899</v>
      </c>
      <c r="B47" s="642" t="s">
        <v>1924</v>
      </c>
      <c r="C47" s="553" t="s">
        <v>398</v>
      </c>
      <c r="D47" s="554">
        <v>1</v>
      </c>
      <c r="E47" s="555">
        <v>40</v>
      </c>
      <c r="F47" s="738">
        <v>40</v>
      </c>
      <c r="G47" s="575"/>
    </row>
    <row r="48" spans="1:7" x14ac:dyDescent="0.25">
      <c r="A48" s="544" t="s">
        <v>1961</v>
      </c>
      <c r="B48" s="524" t="s">
        <v>2419</v>
      </c>
      <c r="C48" s="549"/>
      <c r="D48" s="554"/>
      <c r="E48" s="551"/>
      <c r="F48" s="738"/>
      <c r="G48" s="575"/>
    </row>
    <row r="49" spans="1:7" x14ac:dyDescent="0.25">
      <c r="A49" s="545" t="s">
        <v>1963</v>
      </c>
      <c r="B49" s="526" t="s">
        <v>1964</v>
      </c>
      <c r="C49" s="549"/>
      <c r="D49" s="554"/>
      <c r="E49" s="551"/>
      <c r="F49" s="738"/>
      <c r="G49" s="575"/>
    </row>
    <row r="50" spans="1:7" x14ac:dyDescent="0.25">
      <c r="A50" s="641" t="s">
        <v>1965</v>
      </c>
      <c r="B50" s="642" t="s">
        <v>1976</v>
      </c>
      <c r="C50" s="553" t="s">
        <v>132</v>
      </c>
      <c r="D50" s="554">
        <v>400</v>
      </c>
      <c r="E50" s="555">
        <v>8</v>
      </c>
      <c r="F50" s="738">
        <v>3200</v>
      </c>
      <c r="G50" s="575"/>
    </row>
    <row r="51" spans="1:7" x14ac:dyDescent="0.25">
      <c r="A51" s="545" t="s">
        <v>1983</v>
      </c>
      <c r="B51" s="526" t="s">
        <v>1984</v>
      </c>
      <c r="C51" s="549"/>
      <c r="D51" s="554"/>
      <c r="E51" s="551"/>
      <c r="F51" s="738"/>
      <c r="G51" s="575"/>
    </row>
    <row r="52" spans="1:7" x14ac:dyDescent="0.25">
      <c r="A52" s="641" t="s">
        <v>1985</v>
      </c>
      <c r="B52" s="642" t="s">
        <v>1986</v>
      </c>
      <c r="C52" s="553" t="s">
        <v>132</v>
      </c>
      <c r="D52" s="554">
        <v>4180</v>
      </c>
      <c r="E52" s="555">
        <v>8</v>
      </c>
      <c r="F52" s="738">
        <v>33440</v>
      </c>
      <c r="G52" s="575"/>
    </row>
    <row r="53" spans="1:7" x14ac:dyDescent="0.25">
      <c r="A53" s="641" t="s">
        <v>1987</v>
      </c>
      <c r="B53" s="642" t="s">
        <v>1988</v>
      </c>
      <c r="C53" s="553" t="s">
        <v>132</v>
      </c>
      <c r="D53" s="554">
        <v>8320</v>
      </c>
      <c r="E53" s="555">
        <v>8</v>
      </c>
      <c r="F53" s="738">
        <v>66560</v>
      </c>
      <c r="G53" s="575"/>
    </row>
    <row r="54" spans="1:7" x14ac:dyDescent="0.25">
      <c r="A54" s="641" t="s">
        <v>1989</v>
      </c>
      <c r="B54" s="642" t="s">
        <v>1990</v>
      </c>
      <c r="C54" s="553" t="s">
        <v>132</v>
      </c>
      <c r="D54" s="554">
        <v>110</v>
      </c>
      <c r="E54" s="555">
        <v>8</v>
      </c>
      <c r="F54" s="738">
        <v>880</v>
      </c>
      <c r="G54" s="575"/>
    </row>
    <row r="55" spans="1:7" x14ac:dyDescent="0.25">
      <c r="A55" s="641" t="s">
        <v>1991</v>
      </c>
      <c r="B55" s="642" t="s">
        <v>1992</v>
      </c>
      <c r="C55" s="553" t="s">
        <v>132</v>
      </c>
      <c r="D55" s="554">
        <v>1600</v>
      </c>
      <c r="E55" s="555">
        <v>8</v>
      </c>
      <c r="F55" s="738">
        <v>12800</v>
      </c>
      <c r="G55" s="575"/>
    </row>
    <row r="56" spans="1:7" x14ac:dyDescent="0.25">
      <c r="A56" s="544" t="s">
        <v>2005</v>
      </c>
      <c r="B56" s="524" t="s">
        <v>2006</v>
      </c>
      <c r="C56" s="549"/>
      <c r="D56" s="554"/>
      <c r="E56" s="551"/>
      <c r="F56" s="738"/>
      <c r="G56" s="575"/>
    </row>
    <row r="57" spans="1:7" x14ac:dyDescent="0.25">
      <c r="A57" s="641" t="s">
        <v>2007</v>
      </c>
      <c r="B57" s="642" t="s">
        <v>2032</v>
      </c>
      <c r="C57" s="553" t="s">
        <v>132</v>
      </c>
      <c r="D57" s="554">
        <v>2860</v>
      </c>
      <c r="E57" s="555">
        <v>6</v>
      </c>
      <c r="F57" s="738">
        <v>17160</v>
      </c>
      <c r="G57" s="575"/>
    </row>
    <row r="58" spans="1:7" x14ac:dyDescent="0.25">
      <c r="A58" s="641" t="s">
        <v>2009</v>
      </c>
      <c r="B58" s="642" t="s">
        <v>2034</v>
      </c>
      <c r="C58" s="553" t="s">
        <v>132</v>
      </c>
      <c r="D58" s="554">
        <v>1480</v>
      </c>
      <c r="E58" s="555">
        <v>6</v>
      </c>
      <c r="F58" s="738">
        <v>8880</v>
      </c>
      <c r="G58" s="575"/>
    </row>
    <row r="59" spans="1:7" x14ac:dyDescent="0.25">
      <c r="A59" s="641" t="s">
        <v>2011</v>
      </c>
      <c r="B59" s="642" t="s">
        <v>2036</v>
      </c>
      <c r="C59" s="553" t="s">
        <v>132</v>
      </c>
      <c r="D59" s="554">
        <v>1520</v>
      </c>
      <c r="E59" s="555">
        <v>6</v>
      </c>
      <c r="F59" s="738">
        <v>9120</v>
      </c>
      <c r="G59" s="575"/>
    </row>
    <row r="60" spans="1:7" x14ac:dyDescent="0.25">
      <c r="A60" s="544" t="s">
        <v>2043</v>
      </c>
      <c r="B60" s="524" t="s">
        <v>2044</v>
      </c>
      <c r="C60" s="549"/>
      <c r="D60" s="554"/>
      <c r="E60" s="551"/>
      <c r="F60" s="738"/>
      <c r="G60" s="575"/>
    </row>
    <row r="61" spans="1:7" x14ac:dyDescent="0.25">
      <c r="A61" s="641" t="s">
        <v>2045</v>
      </c>
      <c r="B61" s="642" t="s">
        <v>2046</v>
      </c>
      <c r="C61" s="553" t="s">
        <v>60</v>
      </c>
      <c r="D61" s="554">
        <v>20</v>
      </c>
      <c r="E61" s="555">
        <v>25</v>
      </c>
      <c r="F61" s="738">
        <v>500</v>
      </c>
      <c r="G61" s="575"/>
    </row>
    <row r="62" spans="1:7" x14ac:dyDescent="0.25">
      <c r="A62" s="641" t="s">
        <v>2047</v>
      </c>
      <c r="B62" s="642" t="s">
        <v>2048</v>
      </c>
      <c r="C62" s="553" t="s">
        <v>60</v>
      </c>
      <c r="D62" s="554">
        <v>8</v>
      </c>
      <c r="E62" s="555">
        <v>25</v>
      </c>
      <c r="F62" s="738">
        <v>200</v>
      </c>
      <c r="G62" s="575"/>
    </row>
    <row r="63" spans="1:7" x14ac:dyDescent="0.25">
      <c r="A63" s="641" t="s">
        <v>2049</v>
      </c>
      <c r="B63" s="642" t="s">
        <v>2050</v>
      </c>
      <c r="C63" s="553" t="s">
        <v>60</v>
      </c>
      <c r="D63" s="554">
        <v>8</v>
      </c>
      <c r="E63" s="555">
        <v>25</v>
      </c>
      <c r="F63" s="738">
        <v>200</v>
      </c>
      <c r="G63" s="575"/>
    </row>
    <row r="64" spans="1:7" x14ac:dyDescent="0.25">
      <c r="A64" s="641" t="s">
        <v>2051</v>
      </c>
      <c r="B64" s="642" t="s">
        <v>2052</v>
      </c>
      <c r="C64" s="553" t="s">
        <v>60</v>
      </c>
      <c r="D64" s="554">
        <v>50</v>
      </c>
      <c r="E64" s="555">
        <v>25</v>
      </c>
      <c r="F64" s="738">
        <v>1250</v>
      </c>
      <c r="G64" s="575"/>
    </row>
    <row r="65" spans="1:7" x14ac:dyDescent="0.25">
      <c r="A65" s="641" t="s">
        <v>2053</v>
      </c>
      <c r="B65" s="642" t="s">
        <v>2054</v>
      </c>
      <c r="C65" s="553" t="s">
        <v>60</v>
      </c>
      <c r="D65" s="554">
        <v>6</v>
      </c>
      <c r="E65" s="555">
        <v>25</v>
      </c>
      <c r="F65" s="738">
        <v>150</v>
      </c>
      <c r="G65" s="575"/>
    </row>
    <row r="66" spans="1:7" x14ac:dyDescent="0.25">
      <c r="A66" s="641" t="s">
        <v>2055</v>
      </c>
      <c r="B66" s="642" t="s">
        <v>2056</v>
      </c>
      <c r="C66" s="553" t="s">
        <v>60</v>
      </c>
      <c r="D66" s="554">
        <v>2</v>
      </c>
      <c r="E66" s="555">
        <v>25</v>
      </c>
      <c r="F66" s="738">
        <v>50</v>
      </c>
      <c r="G66" s="575"/>
    </row>
    <row r="67" spans="1:7" x14ac:dyDescent="0.25">
      <c r="A67" s="542" t="s">
        <v>2057</v>
      </c>
      <c r="B67" s="521" t="s">
        <v>2058</v>
      </c>
      <c r="C67" s="549"/>
      <c r="D67" s="554"/>
      <c r="E67" s="551"/>
      <c r="F67" s="738"/>
      <c r="G67" s="575"/>
    </row>
    <row r="68" spans="1:7" x14ac:dyDescent="0.25">
      <c r="A68" s="641" t="s">
        <v>2059</v>
      </c>
      <c r="B68" s="642" t="s">
        <v>2214</v>
      </c>
      <c r="C68" s="553" t="s">
        <v>132</v>
      </c>
      <c r="D68" s="554">
        <v>52.7</v>
      </c>
      <c r="E68" s="555">
        <v>30</v>
      </c>
      <c r="F68" s="738">
        <v>1581</v>
      </c>
      <c r="G68" s="575"/>
    </row>
    <row r="69" spans="1:7" x14ac:dyDescent="0.25">
      <c r="A69" s="641" t="s">
        <v>2061</v>
      </c>
      <c r="B69" s="642" t="s">
        <v>2215</v>
      </c>
      <c r="C69" s="553" t="s">
        <v>132</v>
      </c>
      <c r="D69" s="554">
        <v>10</v>
      </c>
      <c r="E69" s="555">
        <v>30</v>
      </c>
      <c r="F69" s="738">
        <v>300</v>
      </c>
      <c r="G69" s="575"/>
    </row>
    <row r="70" spans="1:7" x14ac:dyDescent="0.25">
      <c r="A70" s="641" t="s">
        <v>2063</v>
      </c>
      <c r="B70" s="642" t="s">
        <v>2064</v>
      </c>
      <c r="C70" s="553" t="s">
        <v>132</v>
      </c>
      <c r="D70" s="554">
        <v>40</v>
      </c>
      <c r="E70" s="555">
        <v>30</v>
      </c>
      <c r="F70" s="738">
        <v>1200</v>
      </c>
      <c r="G70" s="575"/>
    </row>
    <row r="71" spans="1:7" x14ac:dyDescent="0.25">
      <c r="A71" s="641" t="s">
        <v>2073</v>
      </c>
      <c r="B71" s="642" t="s">
        <v>2216</v>
      </c>
      <c r="C71" s="553" t="s">
        <v>132</v>
      </c>
      <c r="D71" s="554">
        <v>110</v>
      </c>
      <c r="E71" s="555">
        <v>60</v>
      </c>
      <c r="F71" s="738">
        <v>6600</v>
      </c>
      <c r="G71" s="575"/>
    </row>
    <row r="72" spans="1:7" x14ac:dyDescent="0.25">
      <c r="A72" s="641" t="s">
        <v>2217</v>
      </c>
      <c r="B72" s="642" t="s">
        <v>2070</v>
      </c>
      <c r="C72" s="553" t="s">
        <v>132</v>
      </c>
      <c r="D72" s="554">
        <v>153</v>
      </c>
      <c r="E72" s="555">
        <v>7</v>
      </c>
      <c r="F72" s="738">
        <v>1071</v>
      </c>
      <c r="G72" s="575"/>
    </row>
    <row r="73" spans="1:7" x14ac:dyDescent="0.25">
      <c r="A73" s="641" t="s">
        <v>2218</v>
      </c>
      <c r="B73" s="642" t="s">
        <v>2072</v>
      </c>
      <c r="C73" s="553" t="s">
        <v>132</v>
      </c>
      <c r="D73" s="554">
        <v>160</v>
      </c>
      <c r="E73" s="555">
        <v>7</v>
      </c>
      <c r="F73" s="738">
        <v>1120</v>
      </c>
      <c r="G73" s="575"/>
    </row>
    <row r="74" spans="1:7" x14ac:dyDescent="0.25">
      <c r="A74" s="641" t="s">
        <v>2219</v>
      </c>
      <c r="B74" s="642" t="s">
        <v>2074</v>
      </c>
      <c r="C74" s="553" t="s">
        <v>60</v>
      </c>
      <c r="D74" s="554">
        <v>70</v>
      </c>
      <c r="E74" s="555">
        <v>7</v>
      </c>
      <c r="F74" s="738">
        <v>490</v>
      </c>
      <c r="G74" s="575"/>
    </row>
    <row r="75" spans="1:7" x14ac:dyDescent="0.25">
      <c r="A75" s="542" t="s">
        <v>2075</v>
      </c>
      <c r="B75" s="521" t="s">
        <v>2076</v>
      </c>
      <c r="C75" s="549"/>
      <c r="D75" s="554"/>
      <c r="E75" s="551"/>
      <c r="F75" s="738"/>
      <c r="G75" s="575"/>
    </row>
    <row r="76" spans="1:7" x14ac:dyDescent="0.25">
      <c r="A76" s="641" t="s">
        <v>2077</v>
      </c>
      <c r="B76" s="642" t="s">
        <v>2078</v>
      </c>
      <c r="C76" s="553" t="s">
        <v>60</v>
      </c>
      <c r="D76" s="554">
        <v>1645</v>
      </c>
      <c r="E76" s="555">
        <v>8</v>
      </c>
      <c r="F76" s="738">
        <v>13160</v>
      </c>
      <c r="G76" s="575"/>
    </row>
    <row r="77" spans="1:7" x14ac:dyDescent="0.25">
      <c r="A77" s="641" t="s">
        <v>2079</v>
      </c>
      <c r="B77" s="642" t="s">
        <v>2080</v>
      </c>
      <c r="C77" s="553" t="s">
        <v>60</v>
      </c>
      <c r="D77" s="554">
        <v>3037</v>
      </c>
      <c r="E77" s="555">
        <v>8</v>
      </c>
      <c r="F77" s="738">
        <v>24296</v>
      </c>
      <c r="G77" s="575"/>
    </row>
    <row r="78" spans="1:7" x14ac:dyDescent="0.25">
      <c r="A78" s="641" t="s">
        <v>2081</v>
      </c>
      <c r="B78" s="642" t="s">
        <v>2082</v>
      </c>
      <c r="C78" s="553" t="s">
        <v>60</v>
      </c>
      <c r="D78" s="554">
        <v>10</v>
      </c>
      <c r="E78" s="555">
        <v>8</v>
      </c>
      <c r="F78" s="738">
        <v>80</v>
      </c>
      <c r="G78" s="575"/>
    </row>
    <row r="79" spans="1:7" x14ac:dyDescent="0.25">
      <c r="A79" s="641" t="s">
        <v>2083</v>
      </c>
      <c r="B79" s="642" t="s">
        <v>2084</v>
      </c>
      <c r="C79" s="553" t="s">
        <v>60</v>
      </c>
      <c r="D79" s="554">
        <v>175</v>
      </c>
      <c r="E79" s="555">
        <v>10</v>
      </c>
      <c r="F79" s="738">
        <v>1750</v>
      </c>
      <c r="G79" s="575"/>
    </row>
    <row r="80" spans="1:7" x14ac:dyDescent="0.25">
      <c r="A80" s="641" t="s">
        <v>2085</v>
      </c>
      <c r="B80" s="642" t="s">
        <v>2086</v>
      </c>
      <c r="C80" s="553" t="s">
        <v>60</v>
      </c>
      <c r="D80" s="554">
        <v>175</v>
      </c>
      <c r="E80" s="555">
        <v>10</v>
      </c>
      <c r="F80" s="738">
        <v>1750</v>
      </c>
      <c r="G80" s="575"/>
    </row>
    <row r="81" spans="1:7" x14ac:dyDescent="0.25">
      <c r="A81" s="641" t="s">
        <v>2087</v>
      </c>
      <c r="B81" s="642" t="s">
        <v>2088</v>
      </c>
      <c r="C81" s="553" t="s">
        <v>60</v>
      </c>
      <c r="D81" s="554">
        <v>280</v>
      </c>
      <c r="E81" s="555">
        <v>23</v>
      </c>
      <c r="F81" s="738">
        <v>6440</v>
      </c>
      <c r="G81" s="575"/>
    </row>
    <row r="82" spans="1:7" x14ac:dyDescent="0.25">
      <c r="A82" s="641" t="s">
        <v>2089</v>
      </c>
      <c r="B82" s="642" t="s">
        <v>2220</v>
      </c>
      <c r="C82" s="553" t="s">
        <v>60</v>
      </c>
      <c r="D82" s="554">
        <v>5.8</v>
      </c>
      <c r="E82" s="555">
        <v>8</v>
      </c>
      <c r="F82" s="738">
        <v>46.4</v>
      </c>
      <c r="G82" s="575"/>
    </row>
    <row r="83" spans="1:7" x14ac:dyDescent="0.25">
      <c r="A83" s="641" t="s">
        <v>2091</v>
      </c>
      <c r="B83" s="642" t="s">
        <v>2221</v>
      </c>
      <c r="C83" s="553" t="s">
        <v>60</v>
      </c>
      <c r="D83" s="554">
        <v>1600</v>
      </c>
      <c r="E83" s="555">
        <v>6</v>
      </c>
      <c r="F83" s="738">
        <v>9600</v>
      </c>
      <c r="G83" s="575"/>
    </row>
    <row r="84" spans="1:7" x14ac:dyDescent="0.25">
      <c r="A84" s="641" t="s">
        <v>2222</v>
      </c>
      <c r="B84" s="642" t="s">
        <v>2223</v>
      </c>
      <c r="C84" s="553" t="s">
        <v>60</v>
      </c>
      <c r="D84" s="554">
        <v>712</v>
      </c>
      <c r="E84" s="555">
        <v>10</v>
      </c>
      <c r="F84" s="738">
        <v>7120</v>
      </c>
      <c r="G84" s="575"/>
    </row>
    <row r="85" spans="1:7" x14ac:dyDescent="0.25">
      <c r="A85" s="641" t="s">
        <v>2224</v>
      </c>
      <c r="B85" s="642" t="s">
        <v>2090</v>
      </c>
      <c r="C85" s="553" t="s">
        <v>60</v>
      </c>
      <c r="D85" s="554">
        <v>30</v>
      </c>
      <c r="E85" s="555">
        <v>23</v>
      </c>
      <c r="F85" s="738">
        <v>690</v>
      </c>
      <c r="G85" s="575"/>
    </row>
    <row r="86" spans="1:7" x14ac:dyDescent="0.25">
      <c r="A86" s="641" t="s">
        <v>2225</v>
      </c>
      <c r="B86" s="642" t="s">
        <v>2092</v>
      </c>
      <c r="C86" s="553" t="s">
        <v>60</v>
      </c>
      <c r="D86" s="554">
        <v>105</v>
      </c>
      <c r="E86" s="555">
        <v>23</v>
      </c>
      <c r="F86" s="738">
        <v>2415</v>
      </c>
      <c r="G86" s="575"/>
    </row>
    <row r="87" spans="1:7" x14ac:dyDescent="0.25">
      <c r="A87" s="542" t="s">
        <v>2093</v>
      </c>
      <c r="B87" s="521" t="s">
        <v>2226</v>
      </c>
      <c r="C87" s="553"/>
      <c r="D87" s="554"/>
      <c r="E87" s="555"/>
      <c r="F87" s="738"/>
      <c r="G87" s="575"/>
    </row>
    <row r="88" spans="1:7" x14ac:dyDescent="0.25">
      <c r="A88" s="544" t="s">
        <v>2094</v>
      </c>
      <c r="B88" s="524" t="s">
        <v>2227</v>
      </c>
      <c r="C88" s="553"/>
      <c r="D88" s="554"/>
      <c r="E88" s="555"/>
      <c r="F88" s="738"/>
      <c r="G88" s="575"/>
    </row>
    <row r="89" spans="1:7" x14ac:dyDescent="0.25">
      <c r="A89" s="641" t="s">
        <v>2096</v>
      </c>
      <c r="B89" s="642" t="s">
        <v>2228</v>
      </c>
      <c r="C89" s="553" t="s">
        <v>398</v>
      </c>
      <c r="D89" s="554">
        <v>1</v>
      </c>
      <c r="E89" s="555">
        <v>40</v>
      </c>
      <c r="F89" s="738">
        <v>40</v>
      </c>
      <c r="G89" s="575"/>
    </row>
    <row r="90" spans="1:7" x14ac:dyDescent="0.25">
      <c r="A90" s="544" t="s">
        <v>2108</v>
      </c>
      <c r="B90" s="524" t="s">
        <v>2229</v>
      </c>
      <c r="C90" s="553"/>
      <c r="D90" s="554"/>
      <c r="E90" s="555"/>
      <c r="F90" s="738"/>
      <c r="G90" s="575"/>
    </row>
    <row r="91" spans="1:7" x14ac:dyDescent="0.25">
      <c r="A91" s="641" t="s">
        <v>2110</v>
      </c>
      <c r="B91" s="642" t="s">
        <v>2230</v>
      </c>
      <c r="C91" s="553" t="s">
        <v>398</v>
      </c>
      <c r="D91" s="554">
        <v>1</v>
      </c>
      <c r="E91" s="555">
        <v>38</v>
      </c>
      <c r="F91" s="738">
        <v>38</v>
      </c>
      <c r="G91" s="575"/>
    </row>
    <row r="92" spans="1:7" x14ac:dyDescent="0.25">
      <c r="A92" s="544" t="s">
        <v>2118</v>
      </c>
      <c r="B92" s="524" t="s">
        <v>2044</v>
      </c>
      <c r="C92" s="553"/>
      <c r="D92" s="554"/>
      <c r="E92" s="555"/>
      <c r="F92" s="738"/>
      <c r="G92" s="575"/>
    </row>
    <row r="93" spans="1:7" x14ac:dyDescent="0.25">
      <c r="A93" s="641" t="s">
        <v>2120</v>
      </c>
      <c r="B93" s="642" t="s">
        <v>2231</v>
      </c>
      <c r="C93" s="553" t="s">
        <v>60</v>
      </c>
      <c r="D93" s="554">
        <v>6</v>
      </c>
      <c r="E93" s="555">
        <v>25</v>
      </c>
      <c r="F93" s="738">
        <v>150</v>
      </c>
      <c r="G93" s="575"/>
    </row>
    <row r="94" spans="1:7" x14ac:dyDescent="0.25">
      <c r="A94" s="544" t="s">
        <v>2123</v>
      </c>
      <c r="B94" s="524" t="s">
        <v>2232</v>
      </c>
      <c r="C94" s="553"/>
      <c r="D94" s="554"/>
      <c r="E94" s="555"/>
      <c r="F94" s="738"/>
      <c r="G94" s="575"/>
    </row>
    <row r="95" spans="1:7" x14ac:dyDescent="0.25">
      <c r="A95" s="641" t="s">
        <v>2124</v>
      </c>
      <c r="B95" s="642" t="s">
        <v>2233</v>
      </c>
      <c r="C95" s="553" t="s">
        <v>132</v>
      </c>
      <c r="D95" s="554">
        <v>22</v>
      </c>
      <c r="E95" s="555">
        <v>6</v>
      </c>
      <c r="F95" s="738">
        <v>132</v>
      </c>
      <c r="G95" s="575"/>
    </row>
    <row r="96" spans="1:7" x14ac:dyDescent="0.25">
      <c r="A96" s="641" t="s">
        <v>2125</v>
      </c>
      <c r="B96" s="642" t="s">
        <v>2234</v>
      </c>
      <c r="C96" s="553" t="s">
        <v>132</v>
      </c>
      <c r="D96" s="554">
        <v>11</v>
      </c>
      <c r="E96" s="555">
        <v>6</v>
      </c>
      <c r="F96" s="738">
        <v>66</v>
      </c>
      <c r="G96" s="575"/>
    </row>
    <row r="97" spans="1:7" x14ac:dyDescent="0.25">
      <c r="A97" s="542" t="s">
        <v>2126</v>
      </c>
      <c r="B97" s="521" t="s">
        <v>2127</v>
      </c>
      <c r="C97" s="553"/>
      <c r="D97" s="554"/>
      <c r="E97" s="555"/>
      <c r="F97" s="738"/>
      <c r="G97" s="575"/>
    </row>
    <row r="98" spans="1:7" x14ac:dyDescent="0.25">
      <c r="A98" s="544" t="s">
        <v>2128</v>
      </c>
      <c r="B98" s="524" t="s">
        <v>2129</v>
      </c>
      <c r="C98" s="549"/>
      <c r="D98" s="554"/>
      <c r="E98" s="551"/>
      <c r="F98" s="738"/>
      <c r="G98" s="575"/>
    </row>
    <row r="99" spans="1:7" x14ac:dyDescent="0.25">
      <c r="A99" s="641" t="s">
        <v>2130</v>
      </c>
      <c r="B99" s="642" t="s">
        <v>2131</v>
      </c>
      <c r="C99" s="553" t="s">
        <v>2132</v>
      </c>
      <c r="D99" s="554">
        <v>505</v>
      </c>
      <c r="E99" s="555">
        <v>38</v>
      </c>
      <c r="F99" s="738">
        <v>19190</v>
      </c>
      <c r="G99" s="575"/>
    </row>
    <row r="100" spans="1:7" x14ac:dyDescent="0.25">
      <c r="A100" s="641" t="s">
        <v>2133</v>
      </c>
      <c r="B100" s="642" t="s">
        <v>2134</v>
      </c>
      <c r="C100" s="553" t="s">
        <v>2132</v>
      </c>
      <c r="D100" s="554">
        <v>1</v>
      </c>
      <c r="E100" s="555">
        <v>38</v>
      </c>
      <c r="F100" s="738">
        <v>38</v>
      </c>
      <c r="G100" s="575"/>
    </row>
    <row r="101" spans="1:7" x14ac:dyDescent="0.25">
      <c r="A101" s="641" t="s">
        <v>2135</v>
      </c>
      <c r="B101" s="642" t="s">
        <v>2136</v>
      </c>
      <c r="C101" s="553" t="s">
        <v>2132</v>
      </c>
      <c r="D101" s="554">
        <v>1</v>
      </c>
      <c r="E101" s="555">
        <v>38</v>
      </c>
      <c r="F101" s="738">
        <v>38</v>
      </c>
      <c r="G101" s="575"/>
    </row>
    <row r="102" spans="1:7" x14ac:dyDescent="0.25">
      <c r="A102" s="641" t="s">
        <v>2137</v>
      </c>
      <c r="B102" s="642" t="s">
        <v>2138</v>
      </c>
      <c r="C102" s="553" t="s">
        <v>2132</v>
      </c>
      <c r="D102" s="554">
        <v>65</v>
      </c>
      <c r="E102" s="555">
        <v>38</v>
      </c>
      <c r="F102" s="738">
        <v>2470</v>
      </c>
      <c r="G102" s="575"/>
    </row>
    <row r="103" spans="1:7" x14ac:dyDescent="0.25">
      <c r="A103" s="641" t="s">
        <v>2139</v>
      </c>
      <c r="B103" s="642" t="s">
        <v>2140</v>
      </c>
      <c r="C103" s="553" t="s">
        <v>2132</v>
      </c>
      <c r="D103" s="554">
        <v>471</v>
      </c>
      <c r="E103" s="555">
        <v>38</v>
      </c>
      <c r="F103" s="738">
        <v>17898</v>
      </c>
      <c r="G103" s="575"/>
    </row>
    <row r="104" spans="1:7" x14ac:dyDescent="0.25">
      <c r="A104" s="641" t="s">
        <v>2141</v>
      </c>
      <c r="B104" s="642" t="s">
        <v>2235</v>
      </c>
      <c r="C104" s="553" t="s">
        <v>2132</v>
      </c>
      <c r="D104" s="554">
        <v>452</v>
      </c>
      <c r="E104" s="555">
        <v>38</v>
      </c>
      <c r="F104" s="738">
        <v>17176</v>
      </c>
      <c r="G104" s="575"/>
    </row>
    <row r="105" spans="1:7" x14ac:dyDescent="0.25">
      <c r="A105" s="641" t="s">
        <v>2143</v>
      </c>
      <c r="B105" s="642" t="s">
        <v>2144</v>
      </c>
      <c r="C105" s="553" t="s">
        <v>2132</v>
      </c>
      <c r="D105" s="554">
        <v>471</v>
      </c>
      <c r="E105" s="555">
        <v>38</v>
      </c>
      <c r="F105" s="738">
        <v>17898</v>
      </c>
      <c r="G105" s="575"/>
    </row>
    <row r="106" spans="1:7" x14ac:dyDescent="0.25">
      <c r="A106" s="641" t="s">
        <v>2147</v>
      </c>
      <c r="B106" s="642" t="s">
        <v>2152</v>
      </c>
      <c r="C106" s="553" t="s">
        <v>2132</v>
      </c>
      <c r="D106" s="554">
        <v>3</v>
      </c>
      <c r="E106" s="555">
        <v>38</v>
      </c>
      <c r="F106" s="738">
        <v>114</v>
      </c>
      <c r="G106" s="575"/>
    </row>
    <row r="107" spans="1:7" x14ac:dyDescent="0.25">
      <c r="A107" s="641" t="s">
        <v>2149</v>
      </c>
      <c r="B107" s="642" t="s">
        <v>2154</v>
      </c>
      <c r="C107" s="553" t="s">
        <v>2132</v>
      </c>
      <c r="D107" s="554">
        <v>27</v>
      </c>
      <c r="E107" s="555">
        <v>38</v>
      </c>
      <c r="F107" s="738">
        <v>1026</v>
      </c>
      <c r="G107" s="575"/>
    </row>
    <row r="108" spans="1:7" x14ac:dyDescent="0.25">
      <c r="A108" s="544" t="s">
        <v>2157</v>
      </c>
      <c r="B108" s="524" t="s">
        <v>2158</v>
      </c>
      <c r="C108" s="549"/>
      <c r="D108" s="554"/>
      <c r="E108" s="551"/>
      <c r="F108" s="738"/>
      <c r="G108" s="575"/>
    </row>
    <row r="109" spans="1:7" x14ac:dyDescent="0.25">
      <c r="A109" s="641" t="s">
        <v>2159</v>
      </c>
      <c r="B109" s="642" t="s">
        <v>2160</v>
      </c>
      <c r="C109" s="553" t="s">
        <v>60</v>
      </c>
      <c r="D109" s="554">
        <v>20</v>
      </c>
      <c r="E109" s="555">
        <v>25</v>
      </c>
      <c r="F109" s="738">
        <v>500</v>
      </c>
      <c r="G109" s="575"/>
    </row>
    <row r="110" spans="1:7" x14ac:dyDescent="0.25">
      <c r="A110" s="641" t="s">
        <v>2161</v>
      </c>
      <c r="B110" s="642" t="s">
        <v>2162</v>
      </c>
      <c r="C110" s="553" t="s">
        <v>60</v>
      </c>
      <c r="D110" s="554">
        <v>17</v>
      </c>
      <c r="E110" s="555">
        <v>25</v>
      </c>
      <c r="F110" s="738">
        <v>425</v>
      </c>
      <c r="G110" s="575"/>
    </row>
    <row r="111" spans="1:7" x14ac:dyDescent="0.25">
      <c r="A111" s="641" t="s">
        <v>2163</v>
      </c>
      <c r="B111" s="642" t="s">
        <v>2164</v>
      </c>
      <c r="C111" s="553" t="s">
        <v>60</v>
      </c>
      <c r="D111" s="554">
        <v>363</v>
      </c>
      <c r="E111" s="555">
        <v>25</v>
      </c>
      <c r="F111" s="738">
        <v>9075</v>
      </c>
      <c r="G111" s="575"/>
    </row>
    <row r="112" spans="1:7" x14ac:dyDescent="0.25">
      <c r="A112" s="641" t="s">
        <v>2165</v>
      </c>
      <c r="B112" s="642" t="s">
        <v>2166</v>
      </c>
      <c r="C112" s="553" t="s">
        <v>60</v>
      </c>
      <c r="D112" s="554">
        <v>2</v>
      </c>
      <c r="E112" s="555">
        <v>25</v>
      </c>
      <c r="F112" s="738">
        <v>50</v>
      </c>
      <c r="G112" s="575"/>
    </row>
    <row r="113" spans="1:7" x14ac:dyDescent="0.25">
      <c r="A113" s="641" t="s">
        <v>2167</v>
      </c>
      <c r="B113" s="642" t="s">
        <v>2168</v>
      </c>
      <c r="C113" s="553" t="s">
        <v>60</v>
      </c>
      <c r="D113" s="554">
        <v>34</v>
      </c>
      <c r="E113" s="555">
        <v>25</v>
      </c>
      <c r="F113" s="738">
        <v>850</v>
      </c>
      <c r="G113" s="575"/>
    </row>
    <row r="114" spans="1:7" x14ac:dyDescent="0.25">
      <c r="A114" s="641" t="s">
        <v>2173</v>
      </c>
      <c r="B114" s="642" t="s">
        <v>2174</v>
      </c>
      <c r="C114" s="553" t="s">
        <v>60</v>
      </c>
      <c r="D114" s="554">
        <v>17</v>
      </c>
      <c r="E114" s="555">
        <v>25</v>
      </c>
      <c r="F114" s="738">
        <v>425</v>
      </c>
      <c r="G114" s="575"/>
    </row>
    <row r="115" spans="1:7" x14ac:dyDescent="0.25">
      <c r="A115" s="544" t="s">
        <v>2175</v>
      </c>
      <c r="B115" s="524" t="s">
        <v>2176</v>
      </c>
      <c r="C115" s="549"/>
      <c r="D115" s="554"/>
      <c r="E115" s="551"/>
      <c r="F115" s="738"/>
      <c r="G115" s="575"/>
    </row>
    <row r="116" spans="1:7" x14ac:dyDescent="0.25">
      <c r="A116" s="645" t="s">
        <v>2177</v>
      </c>
      <c r="B116" s="642" t="s">
        <v>2178</v>
      </c>
      <c r="C116" s="549" t="s">
        <v>132</v>
      </c>
      <c r="D116" s="554">
        <v>1928</v>
      </c>
      <c r="E116" s="555">
        <v>6</v>
      </c>
      <c r="F116" s="738">
        <v>11568</v>
      </c>
      <c r="G116" s="575"/>
    </row>
    <row r="117" spans="1:7" x14ac:dyDescent="0.25">
      <c r="A117" s="645" t="s">
        <v>2179</v>
      </c>
      <c r="B117" s="642" t="s">
        <v>2180</v>
      </c>
      <c r="C117" s="549" t="s">
        <v>132</v>
      </c>
      <c r="D117" s="554">
        <v>2357</v>
      </c>
      <c r="E117" s="555">
        <v>6</v>
      </c>
      <c r="F117" s="738">
        <v>14142</v>
      </c>
      <c r="G117" s="575"/>
    </row>
    <row r="118" spans="1:7" x14ac:dyDescent="0.25">
      <c r="A118" s="645" t="s">
        <v>2181</v>
      </c>
      <c r="B118" s="642" t="s">
        <v>2182</v>
      </c>
      <c r="C118" s="549" t="s">
        <v>132</v>
      </c>
      <c r="D118" s="554">
        <v>817</v>
      </c>
      <c r="E118" s="555">
        <v>6</v>
      </c>
      <c r="F118" s="738">
        <v>4902</v>
      </c>
      <c r="G118" s="575"/>
    </row>
    <row r="119" spans="1:7" x14ac:dyDescent="0.25">
      <c r="A119" s="645" t="s">
        <v>2183</v>
      </c>
      <c r="B119" s="642" t="s">
        <v>2184</v>
      </c>
      <c r="C119" s="549" t="s">
        <v>132</v>
      </c>
      <c r="D119" s="554">
        <v>1971</v>
      </c>
      <c r="E119" s="555">
        <v>6</v>
      </c>
      <c r="F119" s="738">
        <v>11826</v>
      </c>
      <c r="G119" s="575"/>
    </row>
    <row r="120" spans="1:7" x14ac:dyDescent="0.25">
      <c r="A120" s="645" t="s">
        <v>2185</v>
      </c>
      <c r="B120" s="642" t="s">
        <v>2186</v>
      </c>
      <c r="C120" s="549" t="s">
        <v>132</v>
      </c>
      <c r="D120" s="554">
        <v>61.2</v>
      </c>
      <c r="E120" s="555">
        <v>8</v>
      </c>
      <c r="F120" s="738">
        <v>489.6</v>
      </c>
      <c r="G120" s="575"/>
    </row>
    <row r="121" spans="1:7" x14ac:dyDescent="0.25">
      <c r="A121" s="645" t="s">
        <v>2187</v>
      </c>
      <c r="B121" s="642" t="s">
        <v>2188</v>
      </c>
      <c r="C121" s="549" t="s">
        <v>132</v>
      </c>
      <c r="D121" s="554">
        <v>106.4</v>
      </c>
      <c r="E121" s="555">
        <v>6</v>
      </c>
      <c r="F121" s="738">
        <v>638.40000000000009</v>
      </c>
      <c r="G121" s="575"/>
    </row>
    <row r="122" spans="1:7" x14ac:dyDescent="0.25">
      <c r="A122" s="542" t="s">
        <v>2189</v>
      </c>
      <c r="B122" s="521" t="s">
        <v>2190</v>
      </c>
      <c r="C122" s="557"/>
      <c r="D122" s="554"/>
      <c r="E122" s="558"/>
      <c r="F122" s="738"/>
      <c r="G122" s="575"/>
    </row>
    <row r="123" spans="1:7" x14ac:dyDescent="0.25">
      <c r="A123" s="646" t="s">
        <v>2191</v>
      </c>
      <c r="B123" s="642" t="s">
        <v>2420</v>
      </c>
      <c r="C123" s="739" t="s">
        <v>60</v>
      </c>
      <c r="D123" s="554">
        <v>8</v>
      </c>
      <c r="E123" s="558">
        <v>300</v>
      </c>
      <c r="F123" s="738">
        <v>2400</v>
      </c>
      <c r="G123" s="575"/>
    </row>
    <row r="124" spans="1:7" x14ac:dyDescent="0.25">
      <c r="A124" s="646" t="s">
        <v>2193</v>
      </c>
      <c r="B124" s="642" t="s">
        <v>2236</v>
      </c>
      <c r="C124" s="647" t="s">
        <v>145</v>
      </c>
      <c r="D124" s="554">
        <v>1</v>
      </c>
      <c r="E124" s="558">
        <v>3100</v>
      </c>
      <c r="F124" s="738">
        <v>3100</v>
      </c>
      <c r="G124" s="575"/>
    </row>
    <row r="125" spans="1:7" x14ac:dyDescent="0.25">
      <c r="A125" s="646" t="s">
        <v>2195</v>
      </c>
      <c r="B125" s="642" t="s">
        <v>2237</v>
      </c>
      <c r="C125" s="647" t="s">
        <v>145</v>
      </c>
      <c r="D125" s="554">
        <v>4</v>
      </c>
      <c r="E125" s="558">
        <v>600</v>
      </c>
      <c r="F125" s="738">
        <v>2400</v>
      </c>
      <c r="G125" s="575"/>
    </row>
    <row r="126" spans="1:7" x14ac:dyDescent="0.25">
      <c r="A126" s="646" t="s">
        <v>2421</v>
      </c>
      <c r="B126" s="642" t="s">
        <v>2238</v>
      </c>
      <c r="C126" s="647" t="s">
        <v>145</v>
      </c>
      <c r="D126" s="554">
        <v>4</v>
      </c>
      <c r="E126" s="558">
        <v>5800</v>
      </c>
      <c r="F126" s="738">
        <v>23200</v>
      </c>
      <c r="G126" s="575"/>
    </row>
    <row r="127" spans="1:7" ht="15.75" thickBot="1" x14ac:dyDescent="0.3">
      <c r="A127" s="646" t="s">
        <v>2422</v>
      </c>
      <c r="B127" s="648" t="s">
        <v>2196</v>
      </c>
      <c r="C127" s="649" t="s">
        <v>145</v>
      </c>
      <c r="D127" s="650">
        <v>1</v>
      </c>
      <c r="E127" s="651">
        <v>2300</v>
      </c>
      <c r="F127" s="738">
        <v>2300</v>
      </c>
      <c r="G127" s="575"/>
    </row>
    <row r="128" spans="1:7" x14ac:dyDescent="0.25">
      <c r="A128" s="540" t="s">
        <v>2239</v>
      </c>
      <c r="B128" s="516" t="s">
        <v>2240</v>
      </c>
      <c r="C128" s="517"/>
      <c r="D128" s="518"/>
      <c r="E128" s="523"/>
      <c r="F128" s="541">
        <v>81324.744999999995</v>
      </c>
    </row>
    <row r="129" spans="1:8" x14ac:dyDescent="0.25">
      <c r="A129" s="542" t="s">
        <v>2241</v>
      </c>
      <c r="B129" s="521" t="s">
        <v>1833</v>
      </c>
      <c r="C129" s="522"/>
      <c r="D129" s="519"/>
      <c r="E129" s="548"/>
      <c r="F129" s="543"/>
    </row>
    <row r="130" spans="1:8" x14ac:dyDescent="0.25">
      <c r="A130" s="544" t="s">
        <v>134</v>
      </c>
      <c r="B130" s="524" t="s">
        <v>1834</v>
      </c>
      <c r="C130" s="549"/>
      <c r="D130" s="550"/>
      <c r="E130" s="551"/>
      <c r="F130" s="552"/>
    </row>
    <row r="131" spans="1:8" x14ac:dyDescent="0.25">
      <c r="A131" s="641" t="s">
        <v>136</v>
      </c>
      <c r="B131" s="642" t="s">
        <v>1835</v>
      </c>
      <c r="C131" s="553" t="s">
        <v>398</v>
      </c>
      <c r="D131" s="554">
        <v>146</v>
      </c>
      <c r="E131" s="555">
        <v>38</v>
      </c>
      <c r="F131" s="738">
        <v>5548</v>
      </c>
      <c r="H131" s="740"/>
    </row>
    <row r="132" spans="1:8" x14ac:dyDescent="0.25">
      <c r="A132" s="641" t="s">
        <v>138</v>
      </c>
      <c r="B132" s="642" t="s">
        <v>1836</v>
      </c>
      <c r="C132" s="553" t="s">
        <v>398</v>
      </c>
      <c r="D132" s="554">
        <v>50</v>
      </c>
      <c r="E132" s="555">
        <v>38</v>
      </c>
      <c r="F132" s="738">
        <v>1900</v>
      </c>
      <c r="H132" s="740"/>
    </row>
    <row r="133" spans="1:8" x14ac:dyDescent="0.25">
      <c r="A133" s="544" t="s">
        <v>141</v>
      </c>
      <c r="B133" s="524" t="s">
        <v>1840</v>
      </c>
      <c r="C133" s="553"/>
      <c r="D133" s="554"/>
      <c r="E133" s="551"/>
      <c r="F133" s="738"/>
      <c r="H133" s="740"/>
    </row>
    <row r="134" spans="1:8" x14ac:dyDescent="0.25">
      <c r="A134" s="641" t="s">
        <v>143</v>
      </c>
      <c r="B134" s="642" t="s">
        <v>1841</v>
      </c>
      <c r="C134" s="553" t="s">
        <v>398</v>
      </c>
      <c r="D134" s="554">
        <v>30</v>
      </c>
      <c r="E134" s="555">
        <v>38</v>
      </c>
      <c r="F134" s="738">
        <v>1140</v>
      </c>
      <c r="H134" s="740"/>
    </row>
    <row r="135" spans="1:8" x14ac:dyDescent="0.25">
      <c r="A135" s="544" t="s">
        <v>146</v>
      </c>
      <c r="B135" s="525" t="s">
        <v>1844</v>
      </c>
      <c r="C135" s="553"/>
      <c r="D135" s="554"/>
      <c r="E135" s="555"/>
      <c r="F135" s="738"/>
      <c r="H135" s="740"/>
    </row>
    <row r="136" spans="1:8" x14ac:dyDescent="0.25">
      <c r="A136" s="641" t="s">
        <v>147</v>
      </c>
      <c r="B136" s="642" t="s">
        <v>1845</v>
      </c>
      <c r="C136" s="553" t="s">
        <v>132</v>
      </c>
      <c r="D136" s="554">
        <v>220</v>
      </c>
      <c r="E136" s="555">
        <v>6</v>
      </c>
      <c r="F136" s="738">
        <v>1320</v>
      </c>
      <c r="H136" s="740"/>
    </row>
    <row r="137" spans="1:8" x14ac:dyDescent="0.25">
      <c r="A137" s="544" t="s">
        <v>422</v>
      </c>
      <c r="B137" s="525" t="s">
        <v>1846</v>
      </c>
      <c r="C137" s="553"/>
      <c r="D137" s="554"/>
      <c r="E137" s="555"/>
      <c r="F137" s="738"/>
      <c r="H137" s="740"/>
    </row>
    <row r="138" spans="1:8" x14ac:dyDescent="0.25">
      <c r="A138" s="641" t="s">
        <v>424</v>
      </c>
      <c r="B138" s="642" t="s">
        <v>1847</v>
      </c>
      <c r="C138" s="553" t="s">
        <v>60</v>
      </c>
      <c r="D138" s="554">
        <v>5</v>
      </c>
      <c r="E138" s="555">
        <v>25</v>
      </c>
      <c r="F138" s="738">
        <v>125</v>
      </c>
      <c r="H138" s="740"/>
    </row>
    <row r="139" spans="1:8" x14ac:dyDescent="0.25">
      <c r="A139" s="544" t="s">
        <v>967</v>
      </c>
      <c r="B139" s="546" t="s">
        <v>223</v>
      </c>
      <c r="C139" s="553"/>
      <c r="D139" s="554"/>
      <c r="E139" s="555"/>
      <c r="F139" s="738"/>
      <c r="H139" s="740"/>
    </row>
    <row r="140" spans="1:8" x14ac:dyDescent="0.25">
      <c r="A140" s="641" t="s">
        <v>1721</v>
      </c>
      <c r="B140" s="642" t="s">
        <v>1850</v>
      </c>
      <c r="C140" s="553" t="s">
        <v>60</v>
      </c>
      <c r="D140" s="554">
        <v>1</v>
      </c>
      <c r="E140" s="555">
        <v>40</v>
      </c>
      <c r="F140" s="738">
        <v>40</v>
      </c>
      <c r="H140" s="740"/>
    </row>
    <row r="141" spans="1:8" x14ac:dyDescent="0.25">
      <c r="A141" s="641" t="s">
        <v>1723</v>
      </c>
      <c r="B141" s="642" t="s">
        <v>1851</v>
      </c>
      <c r="C141" s="553" t="s">
        <v>60</v>
      </c>
      <c r="D141" s="554">
        <v>1</v>
      </c>
      <c r="E141" s="555">
        <v>40</v>
      </c>
      <c r="F141" s="738">
        <v>40</v>
      </c>
      <c r="H141" s="740"/>
    </row>
    <row r="142" spans="1:8" x14ac:dyDescent="0.25">
      <c r="A142" s="641" t="s">
        <v>1725</v>
      </c>
      <c r="B142" s="642" t="s">
        <v>1852</v>
      </c>
      <c r="C142" s="553" t="s">
        <v>60</v>
      </c>
      <c r="D142" s="554">
        <v>2</v>
      </c>
      <c r="E142" s="555">
        <v>40</v>
      </c>
      <c r="F142" s="738">
        <v>80</v>
      </c>
      <c r="H142" s="740"/>
    </row>
    <row r="143" spans="1:8" x14ac:dyDescent="0.25">
      <c r="A143" s="641" t="s">
        <v>1727</v>
      </c>
      <c r="B143" s="642" t="s">
        <v>2242</v>
      </c>
      <c r="C143" s="553" t="s">
        <v>132</v>
      </c>
      <c r="D143" s="554">
        <v>71</v>
      </c>
      <c r="E143" s="555">
        <v>8</v>
      </c>
      <c r="F143" s="738">
        <v>568</v>
      </c>
      <c r="H143" s="740"/>
    </row>
    <row r="144" spans="1:8" x14ac:dyDescent="0.25">
      <c r="A144" s="641" t="s">
        <v>2243</v>
      </c>
      <c r="B144" s="642" t="s">
        <v>1854</v>
      </c>
      <c r="C144" s="553" t="s">
        <v>132</v>
      </c>
      <c r="D144" s="554">
        <v>31.34</v>
      </c>
      <c r="E144" s="555">
        <v>8</v>
      </c>
      <c r="F144" s="738">
        <v>250.72</v>
      </c>
      <c r="H144" s="740"/>
    </row>
    <row r="145" spans="1:8" x14ac:dyDescent="0.25">
      <c r="A145" s="641" t="s">
        <v>2244</v>
      </c>
      <c r="B145" s="642" t="s">
        <v>1855</v>
      </c>
      <c r="C145" s="553" t="s">
        <v>132</v>
      </c>
      <c r="D145" s="554">
        <v>15</v>
      </c>
      <c r="E145" s="555">
        <v>6</v>
      </c>
      <c r="F145" s="738">
        <v>90</v>
      </c>
      <c r="H145" s="740"/>
    </row>
    <row r="146" spans="1:8" x14ac:dyDescent="0.25">
      <c r="A146" s="641" t="s">
        <v>2245</v>
      </c>
      <c r="B146" s="642" t="s">
        <v>1856</v>
      </c>
      <c r="C146" s="553" t="s">
        <v>60</v>
      </c>
      <c r="D146" s="554">
        <v>11</v>
      </c>
      <c r="E146" s="555">
        <v>25</v>
      </c>
      <c r="F146" s="738">
        <v>275</v>
      </c>
      <c r="H146" s="740"/>
    </row>
    <row r="147" spans="1:8" x14ac:dyDescent="0.25">
      <c r="A147" s="542" t="s">
        <v>2246</v>
      </c>
      <c r="B147" s="521" t="s">
        <v>408</v>
      </c>
      <c r="C147" s="549"/>
      <c r="D147" s="554"/>
      <c r="E147" s="551"/>
      <c r="F147" s="738"/>
      <c r="H147" s="740"/>
    </row>
    <row r="148" spans="1:8" x14ac:dyDescent="0.25">
      <c r="A148" s="544" t="s">
        <v>151</v>
      </c>
      <c r="B148" s="524" t="s">
        <v>1858</v>
      </c>
      <c r="C148" s="549"/>
      <c r="D148" s="554"/>
      <c r="E148" s="551"/>
      <c r="F148" s="738"/>
      <c r="H148" s="740"/>
    </row>
    <row r="149" spans="1:8" x14ac:dyDescent="0.25">
      <c r="A149" s="641" t="s">
        <v>152</v>
      </c>
      <c r="B149" s="642" t="s">
        <v>1859</v>
      </c>
      <c r="C149" s="553" t="s">
        <v>60</v>
      </c>
      <c r="D149" s="554">
        <v>1</v>
      </c>
      <c r="E149" s="555">
        <v>1500</v>
      </c>
      <c r="F149" s="738">
        <v>1500</v>
      </c>
      <c r="H149" s="740"/>
    </row>
    <row r="150" spans="1:8" x14ac:dyDescent="0.25">
      <c r="A150" s="641" t="s">
        <v>154</v>
      </c>
      <c r="B150" s="642" t="s">
        <v>1860</v>
      </c>
      <c r="C150" s="553" t="s">
        <v>60</v>
      </c>
      <c r="D150" s="554">
        <v>1</v>
      </c>
      <c r="E150" s="555">
        <v>300</v>
      </c>
      <c r="F150" s="738">
        <v>300</v>
      </c>
      <c r="H150" s="740"/>
    </row>
    <row r="151" spans="1:8" x14ac:dyDescent="0.25">
      <c r="A151" s="641" t="s">
        <v>1488</v>
      </c>
      <c r="B151" s="642" t="s">
        <v>1861</v>
      </c>
      <c r="C151" s="553" t="s">
        <v>60</v>
      </c>
      <c r="D151" s="554">
        <v>1</v>
      </c>
      <c r="E151" s="555">
        <v>300</v>
      </c>
      <c r="F151" s="738">
        <v>300</v>
      </c>
      <c r="H151" s="740"/>
    </row>
    <row r="152" spans="1:8" x14ac:dyDescent="0.25">
      <c r="A152" s="641" t="s">
        <v>1490</v>
      </c>
      <c r="B152" s="642" t="s">
        <v>1862</v>
      </c>
      <c r="C152" s="553" t="s">
        <v>60</v>
      </c>
      <c r="D152" s="554">
        <v>1</v>
      </c>
      <c r="E152" s="555">
        <v>300</v>
      </c>
      <c r="F152" s="738">
        <v>300</v>
      </c>
      <c r="H152" s="740"/>
    </row>
    <row r="153" spans="1:8" x14ac:dyDescent="0.25">
      <c r="A153" s="641" t="s">
        <v>1492</v>
      </c>
      <c r="B153" s="642" t="s">
        <v>1863</v>
      </c>
      <c r="C153" s="553" t="s">
        <v>60</v>
      </c>
      <c r="D153" s="554">
        <v>1</v>
      </c>
      <c r="E153" s="555">
        <v>300</v>
      </c>
      <c r="F153" s="738">
        <v>300</v>
      </c>
      <c r="H153" s="740"/>
    </row>
    <row r="154" spans="1:8" x14ac:dyDescent="0.25">
      <c r="A154" s="641" t="s">
        <v>1494</v>
      </c>
      <c r="B154" s="642" t="s">
        <v>1864</v>
      </c>
      <c r="C154" s="553" t="s">
        <v>60</v>
      </c>
      <c r="D154" s="554">
        <v>1</v>
      </c>
      <c r="E154" s="555">
        <v>300</v>
      </c>
      <c r="F154" s="738">
        <v>300</v>
      </c>
      <c r="H154" s="740"/>
    </row>
    <row r="155" spans="1:8" x14ac:dyDescent="0.25">
      <c r="A155" s="641" t="s">
        <v>1496</v>
      </c>
      <c r="B155" s="642" t="s">
        <v>1868</v>
      </c>
      <c r="C155" s="553" t="s">
        <v>60</v>
      </c>
      <c r="D155" s="554">
        <v>1</v>
      </c>
      <c r="E155" s="555">
        <v>300</v>
      </c>
      <c r="F155" s="738">
        <v>300</v>
      </c>
      <c r="H155" s="740"/>
    </row>
    <row r="156" spans="1:8" x14ac:dyDescent="0.25">
      <c r="A156" s="641" t="s">
        <v>1498</v>
      </c>
      <c r="B156" s="642" t="s">
        <v>1876</v>
      </c>
      <c r="C156" s="553" t="s">
        <v>60</v>
      </c>
      <c r="D156" s="554">
        <v>1</v>
      </c>
      <c r="E156" s="555">
        <v>300</v>
      </c>
      <c r="F156" s="738">
        <v>300</v>
      </c>
      <c r="H156" s="740"/>
    </row>
    <row r="157" spans="1:8" x14ac:dyDescent="0.25">
      <c r="A157" s="542" t="s">
        <v>2247</v>
      </c>
      <c r="B157" s="521" t="s">
        <v>1880</v>
      </c>
      <c r="C157" s="549"/>
      <c r="D157" s="554"/>
      <c r="E157" s="551"/>
      <c r="F157" s="738"/>
      <c r="H157" s="740"/>
    </row>
    <row r="158" spans="1:8" x14ac:dyDescent="0.25">
      <c r="A158" s="544" t="s">
        <v>162</v>
      </c>
      <c r="B158" s="524" t="s">
        <v>1882</v>
      </c>
      <c r="C158" s="549"/>
      <c r="D158" s="554"/>
      <c r="E158" s="551"/>
      <c r="F158" s="738"/>
      <c r="H158" s="740"/>
    </row>
    <row r="159" spans="1:8" x14ac:dyDescent="0.25">
      <c r="A159" s="641" t="s">
        <v>163</v>
      </c>
      <c r="B159" s="642" t="s">
        <v>1884</v>
      </c>
      <c r="C159" s="553" t="s">
        <v>398</v>
      </c>
      <c r="D159" s="554">
        <v>23</v>
      </c>
      <c r="E159" s="555">
        <v>40</v>
      </c>
      <c r="F159" s="738">
        <v>920</v>
      </c>
      <c r="H159" s="740"/>
    </row>
    <row r="160" spans="1:8" x14ac:dyDescent="0.25">
      <c r="A160" s="641" t="s">
        <v>2248</v>
      </c>
      <c r="B160" s="642" t="s">
        <v>2249</v>
      </c>
      <c r="C160" s="553" t="s">
        <v>398</v>
      </c>
      <c r="D160" s="554">
        <v>8</v>
      </c>
      <c r="E160" s="555">
        <v>40</v>
      </c>
      <c r="F160" s="738">
        <v>320</v>
      </c>
      <c r="H160" s="740"/>
    </row>
    <row r="161" spans="1:8" x14ac:dyDescent="0.25">
      <c r="A161" s="641" t="s">
        <v>2250</v>
      </c>
      <c r="B161" s="642" t="s">
        <v>1904</v>
      </c>
      <c r="C161" s="553" t="s">
        <v>398</v>
      </c>
      <c r="D161" s="554">
        <v>3</v>
      </c>
      <c r="E161" s="555">
        <v>40</v>
      </c>
      <c r="F161" s="738">
        <v>120</v>
      </c>
      <c r="H161" s="740"/>
    </row>
    <row r="162" spans="1:8" x14ac:dyDescent="0.25">
      <c r="A162" s="641" t="s">
        <v>2251</v>
      </c>
      <c r="B162" s="642" t="s">
        <v>1906</v>
      </c>
      <c r="C162" s="553" t="s">
        <v>398</v>
      </c>
      <c r="D162" s="554">
        <v>2</v>
      </c>
      <c r="E162" s="555">
        <v>40</v>
      </c>
      <c r="F162" s="738">
        <v>80</v>
      </c>
      <c r="H162" s="740"/>
    </row>
    <row r="163" spans="1:8" x14ac:dyDescent="0.25">
      <c r="A163" s="641" t="s">
        <v>2252</v>
      </c>
      <c r="B163" s="642" t="s">
        <v>2253</v>
      </c>
      <c r="C163" s="553" t="s">
        <v>398</v>
      </c>
      <c r="D163" s="554">
        <v>2</v>
      </c>
      <c r="E163" s="555">
        <v>40</v>
      </c>
      <c r="F163" s="738">
        <v>80</v>
      </c>
      <c r="H163" s="740"/>
    </row>
    <row r="164" spans="1:8" x14ac:dyDescent="0.25">
      <c r="A164" s="641" t="s">
        <v>2254</v>
      </c>
      <c r="B164" s="642" t="s">
        <v>1908</v>
      </c>
      <c r="C164" s="553" t="s">
        <v>398</v>
      </c>
      <c r="D164" s="554">
        <v>1</v>
      </c>
      <c r="E164" s="555">
        <v>40</v>
      </c>
      <c r="F164" s="738">
        <v>40</v>
      </c>
      <c r="H164" s="740"/>
    </row>
    <row r="165" spans="1:8" x14ac:dyDescent="0.25">
      <c r="A165" s="641" t="s">
        <v>2256</v>
      </c>
      <c r="B165" s="642" t="s">
        <v>2255</v>
      </c>
      <c r="C165" s="553" t="s">
        <v>398</v>
      </c>
      <c r="D165" s="554">
        <v>4</v>
      </c>
      <c r="E165" s="555">
        <v>40</v>
      </c>
      <c r="F165" s="738">
        <v>160</v>
      </c>
      <c r="H165" s="740"/>
    </row>
    <row r="166" spans="1:8" x14ac:dyDescent="0.25">
      <c r="A166" s="641" t="s">
        <v>2257</v>
      </c>
      <c r="B166" s="642" t="s">
        <v>1910</v>
      </c>
      <c r="C166" s="553" t="s">
        <v>398</v>
      </c>
      <c r="D166" s="554">
        <v>1</v>
      </c>
      <c r="E166" s="555">
        <v>40</v>
      </c>
      <c r="F166" s="738">
        <v>40</v>
      </c>
      <c r="H166" s="740"/>
    </row>
    <row r="167" spans="1:8" x14ac:dyDescent="0.25">
      <c r="A167" s="641" t="s">
        <v>2258</v>
      </c>
      <c r="B167" s="642" t="s">
        <v>1912</v>
      </c>
      <c r="C167" s="553" t="s">
        <v>398</v>
      </c>
      <c r="D167" s="554">
        <v>1</v>
      </c>
      <c r="E167" s="555">
        <v>40</v>
      </c>
      <c r="F167" s="738">
        <v>40</v>
      </c>
      <c r="H167" s="740"/>
    </row>
    <row r="168" spans="1:8" x14ac:dyDescent="0.25">
      <c r="A168" s="641" t="s">
        <v>2259</v>
      </c>
      <c r="B168" s="642" t="s">
        <v>1914</v>
      </c>
      <c r="C168" s="553" t="s">
        <v>398</v>
      </c>
      <c r="D168" s="554">
        <v>1</v>
      </c>
      <c r="E168" s="555">
        <v>40</v>
      </c>
      <c r="F168" s="738">
        <v>40</v>
      </c>
      <c r="H168" s="740"/>
    </row>
    <row r="169" spans="1:8" x14ac:dyDescent="0.25">
      <c r="A169" s="641" t="s">
        <v>2260</v>
      </c>
      <c r="B169" s="642" t="s">
        <v>1918</v>
      </c>
      <c r="C169" s="553" t="s">
        <v>398</v>
      </c>
      <c r="D169" s="554">
        <v>1</v>
      </c>
      <c r="E169" s="555">
        <v>40</v>
      </c>
      <c r="F169" s="738">
        <v>40</v>
      </c>
      <c r="H169" s="740"/>
    </row>
    <row r="170" spans="1:8" x14ac:dyDescent="0.25">
      <c r="A170" s="641" t="s">
        <v>2262</v>
      </c>
      <c r="B170" s="642" t="s">
        <v>1920</v>
      </c>
      <c r="C170" s="553" t="s">
        <v>398</v>
      </c>
      <c r="D170" s="554">
        <v>1</v>
      </c>
      <c r="E170" s="555">
        <v>40</v>
      </c>
      <c r="F170" s="738">
        <v>40</v>
      </c>
      <c r="H170" s="740"/>
    </row>
    <row r="171" spans="1:8" x14ac:dyDescent="0.25">
      <c r="A171" s="641" t="s">
        <v>2263</v>
      </c>
      <c r="B171" s="642" t="s">
        <v>2261</v>
      </c>
      <c r="C171" s="553" t="s">
        <v>398</v>
      </c>
      <c r="D171" s="554">
        <v>4</v>
      </c>
      <c r="E171" s="555">
        <v>40</v>
      </c>
      <c r="F171" s="738">
        <v>160</v>
      </c>
      <c r="H171" s="740"/>
    </row>
    <row r="172" spans="1:8" x14ac:dyDescent="0.25">
      <c r="A172" s="641" t="s">
        <v>2264</v>
      </c>
      <c r="B172" s="642" t="s">
        <v>1922</v>
      </c>
      <c r="C172" s="553" t="s">
        <v>398</v>
      </c>
      <c r="D172" s="554">
        <v>1</v>
      </c>
      <c r="E172" s="555">
        <v>40</v>
      </c>
      <c r="F172" s="738">
        <v>40</v>
      </c>
      <c r="H172" s="740"/>
    </row>
    <row r="173" spans="1:8" x14ac:dyDescent="0.25">
      <c r="A173" s="641" t="s">
        <v>2265</v>
      </c>
      <c r="B173" s="642" t="s">
        <v>1926</v>
      </c>
      <c r="C173" s="553" t="s">
        <v>398</v>
      </c>
      <c r="D173" s="554">
        <v>2</v>
      </c>
      <c r="E173" s="555">
        <v>40</v>
      </c>
      <c r="F173" s="738">
        <v>80</v>
      </c>
      <c r="H173" s="740"/>
    </row>
    <row r="174" spans="1:8" x14ac:dyDescent="0.25">
      <c r="A174" s="641" t="s">
        <v>2266</v>
      </c>
      <c r="B174" s="642" t="s">
        <v>1928</v>
      </c>
      <c r="C174" s="553" t="s">
        <v>398</v>
      </c>
      <c r="D174" s="554">
        <v>1</v>
      </c>
      <c r="E174" s="555">
        <v>40</v>
      </c>
      <c r="F174" s="738">
        <v>40</v>
      </c>
      <c r="H174" s="740"/>
    </row>
    <row r="175" spans="1:8" x14ac:dyDescent="0.25">
      <c r="A175" s="641" t="s">
        <v>2267</v>
      </c>
      <c r="B175" s="642" t="s">
        <v>1930</v>
      </c>
      <c r="C175" s="553" t="s">
        <v>398</v>
      </c>
      <c r="D175" s="554">
        <v>1</v>
      </c>
      <c r="E175" s="555">
        <v>40</v>
      </c>
      <c r="F175" s="738">
        <v>40</v>
      </c>
      <c r="H175" s="740"/>
    </row>
    <row r="176" spans="1:8" x14ac:dyDescent="0.25">
      <c r="A176" s="641" t="s">
        <v>2268</v>
      </c>
      <c r="B176" s="642" t="s">
        <v>1932</v>
      </c>
      <c r="C176" s="553" t="s">
        <v>398</v>
      </c>
      <c r="D176" s="554">
        <v>1</v>
      </c>
      <c r="E176" s="555">
        <v>40</v>
      </c>
      <c r="F176" s="738">
        <v>40</v>
      </c>
      <c r="H176" s="740"/>
    </row>
    <row r="177" spans="1:8" x14ac:dyDescent="0.25">
      <c r="A177" s="641" t="s">
        <v>2269</v>
      </c>
      <c r="B177" s="642" t="s">
        <v>1934</v>
      </c>
      <c r="C177" s="553" t="s">
        <v>398</v>
      </c>
      <c r="D177" s="554">
        <v>1</v>
      </c>
      <c r="E177" s="555">
        <v>40</v>
      </c>
      <c r="F177" s="738">
        <v>40</v>
      </c>
      <c r="H177" s="740"/>
    </row>
    <row r="178" spans="1:8" x14ac:dyDescent="0.25">
      <c r="A178" s="641" t="s">
        <v>2270</v>
      </c>
      <c r="B178" s="642" t="s">
        <v>1936</v>
      </c>
      <c r="C178" s="553" t="s">
        <v>398</v>
      </c>
      <c r="D178" s="554">
        <v>1</v>
      </c>
      <c r="E178" s="555">
        <v>40</v>
      </c>
      <c r="F178" s="738">
        <v>40</v>
      </c>
      <c r="H178" s="740"/>
    </row>
    <row r="179" spans="1:8" x14ac:dyDescent="0.25">
      <c r="A179" s="641" t="s">
        <v>2271</v>
      </c>
      <c r="B179" s="642" t="s">
        <v>1938</v>
      </c>
      <c r="C179" s="553" t="s">
        <v>398</v>
      </c>
      <c r="D179" s="554">
        <v>1</v>
      </c>
      <c r="E179" s="555">
        <v>40</v>
      </c>
      <c r="F179" s="738">
        <v>40</v>
      </c>
      <c r="H179" s="740"/>
    </row>
    <row r="180" spans="1:8" x14ac:dyDescent="0.25">
      <c r="A180" s="641" t="s">
        <v>2272</v>
      </c>
      <c r="B180" s="642" t="s">
        <v>1940</v>
      </c>
      <c r="C180" s="553" t="s">
        <v>398</v>
      </c>
      <c r="D180" s="554">
        <v>1</v>
      </c>
      <c r="E180" s="555">
        <v>40</v>
      </c>
      <c r="F180" s="738">
        <v>40</v>
      </c>
      <c r="H180" s="740"/>
    </row>
    <row r="181" spans="1:8" x14ac:dyDescent="0.25">
      <c r="A181" s="641" t="s">
        <v>2273</v>
      </c>
      <c r="B181" s="642" t="s">
        <v>1942</v>
      </c>
      <c r="C181" s="553" t="s">
        <v>398</v>
      </c>
      <c r="D181" s="554">
        <v>1</v>
      </c>
      <c r="E181" s="555">
        <v>40</v>
      </c>
      <c r="F181" s="738">
        <v>40</v>
      </c>
      <c r="H181" s="740"/>
    </row>
    <row r="182" spans="1:8" x14ac:dyDescent="0.25">
      <c r="A182" s="641" t="s">
        <v>2274</v>
      </c>
      <c r="B182" s="642" t="s">
        <v>1944</v>
      </c>
      <c r="C182" s="553" t="s">
        <v>398</v>
      </c>
      <c r="D182" s="554">
        <v>1</v>
      </c>
      <c r="E182" s="555">
        <v>40</v>
      </c>
      <c r="F182" s="738">
        <v>40</v>
      </c>
      <c r="H182" s="740"/>
    </row>
    <row r="183" spans="1:8" x14ac:dyDescent="0.25">
      <c r="A183" s="641" t="s">
        <v>2275</v>
      </c>
      <c r="B183" s="642" t="s">
        <v>1946</v>
      </c>
      <c r="C183" s="553" t="s">
        <v>398</v>
      </c>
      <c r="D183" s="554">
        <v>4</v>
      </c>
      <c r="E183" s="555">
        <v>40</v>
      </c>
      <c r="F183" s="738">
        <v>160</v>
      </c>
      <c r="H183" s="740"/>
    </row>
    <row r="184" spans="1:8" x14ac:dyDescent="0.25">
      <c r="A184" s="641" t="s">
        <v>2276</v>
      </c>
      <c r="B184" s="642" t="s">
        <v>1948</v>
      </c>
      <c r="C184" s="553" t="s">
        <v>398</v>
      </c>
      <c r="D184" s="554">
        <v>5</v>
      </c>
      <c r="E184" s="555">
        <v>40</v>
      </c>
      <c r="F184" s="738">
        <v>200</v>
      </c>
      <c r="H184" s="740"/>
    </row>
    <row r="185" spans="1:8" x14ac:dyDescent="0.25">
      <c r="A185" s="641" t="s">
        <v>2277</v>
      </c>
      <c r="B185" s="642" t="s">
        <v>1950</v>
      </c>
      <c r="C185" s="553" t="s">
        <v>398</v>
      </c>
      <c r="D185" s="554">
        <v>3</v>
      </c>
      <c r="E185" s="555">
        <v>40</v>
      </c>
      <c r="F185" s="738">
        <v>120</v>
      </c>
      <c r="H185" s="740"/>
    </row>
    <row r="186" spans="1:8" x14ac:dyDescent="0.25">
      <c r="A186" s="641" t="s">
        <v>2278</v>
      </c>
      <c r="B186" s="642" t="s">
        <v>1952</v>
      </c>
      <c r="C186" s="553" t="s">
        <v>398</v>
      </c>
      <c r="D186" s="554">
        <v>3</v>
      </c>
      <c r="E186" s="555">
        <v>40</v>
      </c>
      <c r="F186" s="738">
        <v>120</v>
      </c>
      <c r="H186" s="740"/>
    </row>
    <row r="187" spans="1:8" x14ac:dyDescent="0.25">
      <c r="A187" s="641" t="s">
        <v>2279</v>
      </c>
      <c r="B187" s="642" t="s">
        <v>1954</v>
      </c>
      <c r="C187" s="553" t="s">
        <v>398</v>
      </c>
      <c r="D187" s="554">
        <v>1</v>
      </c>
      <c r="E187" s="555">
        <v>40</v>
      </c>
      <c r="F187" s="738">
        <v>40</v>
      </c>
      <c r="H187" s="740"/>
    </row>
    <row r="188" spans="1:8" x14ac:dyDescent="0.25">
      <c r="A188" s="641" t="s">
        <v>2280</v>
      </c>
      <c r="B188" s="642" t="s">
        <v>2423</v>
      </c>
      <c r="C188" s="553" t="s">
        <v>398</v>
      </c>
      <c r="D188" s="554">
        <v>1</v>
      </c>
      <c r="E188" s="555">
        <v>40</v>
      </c>
      <c r="F188" s="738">
        <v>40</v>
      </c>
      <c r="H188" s="740"/>
    </row>
    <row r="189" spans="1:8" x14ac:dyDescent="0.25">
      <c r="A189" s="641" t="s">
        <v>2424</v>
      </c>
      <c r="B189" s="642" t="s">
        <v>1956</v>
      </c>
      <c r="C189" s="553" t="s">
        <v>398</v>
      </c>
      <c r="D189" s="554">
        <v>1</v>
      </c>
      <c r="E189" s="555">
        <v>40</v>
      </c>
      <c r="F189" s="738">
        <v>40</v>
      </c>
      <c r="H189" s="740"/>
    </row>
    <row r="190" spans="1:8" x14ac:dyDescent="0.25">
      <c r="A190" s="641" t="s">
        <v>2425</v>
      </c>
      <c r="B190" s="642" t="s">
        <v>1958</v>
      </c>
      <c r="C190" s="553" t="s">
        <v>398</v>
      </c>
      <c r="D190" s="554">
        <v>1</v>
      </c>
      <c r="E190" s="555">
        <v>40</v>
      </c>
      <c r="F190" s="738">
        <v>40</v>
      </c>
      <c r="H190" s="740"/>
    </row>
    <row r="191" spans="1:8" x14ac:dyDescent="0.25">
      <c r="A191" s="641" t="s">
        <v>2426</v>
      </c>
      <c r="B191" s="642" t="s">
        <v>1960</v>
      </c>
      <c r="C191" s="553" t="s">
        <v>398</v>
      </c>
      <c r="D191" s="554">
        <v>8</v>
      </c>
      <c r="E191" s="555">
        <v>40</v>
      </c>
      <c r="F191" s="738">
        <v>320</v>
      </c>
      <c r="H191" s="740"/>
    </row>
    <row r="192" spans="1:8" x14ac:dyDescent="0.25">
      <c r="A192" s="544" t="s">
        <v>2281</v>
      </c>
      <c r="B192" s="524" t="s">
        <v>2427</v>
      </c>
      <c r="C192" s="549"/>
      <c r="D192" s="554"/>
      <c r="E192" s="551"/>
      <c r="F192" s="738"/>
      <c r="H192" s="740"/>
    </row>
    <row r="193" spans="1:8" x14ac:dyDescent="0.25">
      <c r="A193" s="545" t="s">
        <v>2282</v>
      </c>
      <c r="B193" s="526" t="s">
        <v>1964</v>
      </c>
      <c r="C193" s="549"/>
      <c r="D193" s="554"/>
      <c r="E193" s="551"/>
      <c r="F193" s="738"/>
      <c r="H193" s="740"/>
    </row>
    <row r="194" spans="1:8" x14ac:dyDescent="0.25">
      <c r="A194" s="641" t="s">
        <v>2283</v>
      </c>
      <c r="B194" s="642" t="s">
        <v>2284</v>
      </c>
      <c r="C194" s="553" t="s">
        <v>132</v>
      </c>
      <c r="D194" s="554">
        <v>200</v>
      </c>
      <c r="E194" s="555">
        <v>20</v>
      </c>
      <c r="F194" s="738">
        <v>4000</v>
      </c>
      <c r="H194" s="740"/>
    </row>
    <row r="195" spans="1:8" x14ac:dyDescent="0.25">
      <c r="A195" s="641" t="s">
        <v>2285</v>
      </c>
      <c r="B195" s="642" t="s">
        <v>2286</v>
      </c>
      <c r="C195" s="553" t="s">
        <v>132</v>
      </c>
      <c r="D195" s="554">
        <v>140</v>
      </c>
      <c r="E195" s="555">
        <v>20</v>
      </c>
      <c r="F195" s="738">
        <v>2800</v>
      </c>
      <c r="H195" s="740"/>
    </row>
    <row r="196" spans="1:8" x14ac:dyDescent="0.25">
      <c r="A196" s="641" t="s">
        <v>2287</v>
      </c>
      <c r="B196" s="642" t="s">
        <v>1970</v>
      </c>
      <c r="C196" s="553" t="s">
        <v>132</v>
      </c>
      <c r="D196" s="554">
        <v>60</v>
      </c>
      <c r="E196" s="555">
        <v>20</v>
      </c>
      <c r="F196" s="738">
        <v>1200</v>
      </c>
      <c r="H196" s="740"/>
    </row>
    <row r="197" spans="1:8" x14ac:dyDescent="0.25">
      <c r="A197" s="641" t="s">
        <v>2288</v>
      </c>
      <c r="B197" s="642" t="s">
        <v>2428</v>
      </c>
      <c r="C197" s="553" t="s">
        <v>132</v>
      </c>
      <c r="D197" s="644">
        <v>12</v>
      </c>
      <c r="E197" s="555">
        <v>4</v>
      </c>
      <c r="F197" s="738">
        <v>48</v>
      </c>
      <c r="H197" s="740"/>
    </row>
    <row r="198" spans="1:8" x14ac:dyDescent="0.25">
      <c r="A198" s="641" t="s">
        <v>2289</v>
      </c>
      <c r="B198" s="642" t="s">
        <v>2429</v>
      </c>
      <c r="C198" s="553" t="s">
        <v>132</v>
      </c>
      <c r="D198" s="554">
        <v>140</v>
      </c>
      <c r="E198" s="555">
        <v>4</v>
      </c>
      <c r="F198" s="738">
        <v>560</v>
      </c>
      <c r="H198" s="740"/>
    </row>
    <row r="199" spans="1:8" x14ac:dyDescent="0.25">
      <c r="A199" s="641" t="s">
        <v>2290</v>
      </c>
      <c r="B199" s="642" t="s">
        <v>2430</v>
      </c>
      <c r="C199" s="553" t="s">
        <v>132</v>
      </c>
      <c r="D199" s="554">
        <v>140</v>
      </c>
      <c r="E199" s="555">
        <v>4</v>
      </c>
      <c r="F199" s="738">
        <v>560</v>
      </c>
      <c r="H199" s="740"/>
    </row>
    <row r="200" spans="1:8" x14ac:dyDescent="0.25">
      <c r="A200" s="641" t="s">
        <v>2291</v>
      </c>
      <c r="B200" s="642" t="s">
        <v>2431</v>
      </c>
      <c r="C200" s="553" t="s">
        <v>132</v>
      </c>
      <c r="D200" s="554">
        <v>130</v>
      </c>
      <c r="E200" s="555">
        <v>4</v>
      </c>
      <c r="F200" s="738">
        <v>520</v>
      </c>
      <c r="H200" s="740"/>
    </row>
    <row r="201" spans="1:8" x14ac:dyDescent="0.25">
      <c r="A201" s="641" t="s">
        <v>2292</v>
      </c>
      <c r="B201" s="642" t="s">
        <v>2432</v>
      </c>
      <c r="C201" s="553" t="s">
        <v>132</v>
      </c>
      <c r="D201" s="554">
        <v>70</v>
      </c>
      <c r="E201" s="555">
        <v>4</v>
      </c>
      <c r="F201" s="738">
        <v>280</v>
      </c>
      <c r="H201" s="740"/>
    </row>
    <row r="202" spans="1:8" x14ac:dyDescent="0.25">
      <c r="A202" s="641" t="s">
        <v>2293</v>
      </c>
      <c r="B202" s="642" t="s">
        <v>2433</v>
      </c>
      <c r="C202" s="553" t="s">
        <v>132</v>
      </c>
      <c r="D202" s="554">
        <v>80</v>
      </c>
      <c r="E202" s="555">
        <v>4</v>
      </c>
      <c r="F202" s="738">
        <v>320</v>
      </c>
      <c r="H202" s="740"/>
    </row>
    <row r="203" spans="1:8" x14ac:dyDescent="0.25">
      <c r="A203" s="641" t="s">
        <v>2434</v>
      </c>
      <c r="B203" s="642" t="s">
        <v>2435</v>
      </c>
      <c r="C203" s="553" t="s">
        <v>132</v>
      </c>
      <c r="D203" s="554">
        <v>85</v>
      </c>
      <c r="E203" s="555">
        <v>4</v>
      </c>
      <c r="F203" s="738">
        <v>340</v>
      </c>
      <c r="H203" s="740"/>
    </row>
    <row r="204" spans="1:8" x14ac:dyDescent="0.25">
      <c r="A204" s="641" t="s">
        <v>2436</v>
      </c>
      <c r="B204" s="642" t="s">
        <v>1974</v>
      </c>
      <c r="C204" s="553" t="s">
        <v>132</v>
      </c>
      <c r="D204" s="554">
        <v>280</v>
      </c>
      <c r="E204" s="555">
        <v>6.5</v>
      </c>
      <c r="F204" s="738">
        <v>1820</v>
      </c>
      <c r="H204" s="740"/>
    </row>
    <row r="205" spans="1:8" x14ac:dyDescent="0.25">
      <c r="A205" s="641" t="s">
        <v>2437</v>
      </c>
      <c r="B205" s="642" t="s">
        <v>1976</v>
      </c>
      <c r="C205" s="553" t="s">
        <v>132</v>
      </c>
      <c r="D205" s="554">
        <v>360</v>
      </c>
      <c r="E205" s="555">
        <v>6.5</v>
      </c>
      <c r="F205" s="738">
        <v>2340</v>
      </c>
      <c r="H205" s="740"/>
    </row>
    <row r="206" spans="1:8" x14ac:dyDescent="0.25">
      <c r="A206" s="641" t="s">
        <v>2438</v>
      </c>
      <c r="B206" s="642" t="s">
        <v>1978</v>
      </c>
      <c r="C206" s="553" t="s">
        <v>132</v>
      </c>
      <c r="D206" s="554">
        <v>120</v>
      </c>
      <c r="E206" s="555">
        <v>6.5</v>
      </c>
      <c r="F206" s="738">
        <v>780</v>
      </c>
      <c r="H206" s="740"/>
    </row>
    <row r="207" spans="1:8" x14ac:dyDescent="0.25">
      <c r="A207" s="641" t="s">
        <v>2439</v>
      </c>
      <c r="B207" s="642" t="s">
        <v>1980</v>
      </c>
      <c r="C207" s="553" t="s">
        <v>132</v>
      </c>
      <c r="D207" s="554">
        <v>115.09</v>
      </c>
      <c r="E207" s="555">
        <v>6.5</v>
      </c>
      <c r="F207" s="738">
        <v>748.08500000000004</v>
      </c>
      <c r="H207" s="740"/>
    </row>
    <row r="208" spans="1:8" x14ac:dyDescent="0.25">
      <c r="A208" s="641" t="s">
        <v>2440</v>
      </c>
      <c r="B208" s="642" t="s">
        <v>1982</v>
      </c>
      <c r="C208" s="553" t="s">
        <v>132</v>
      </c>
      <c r="D208" s="554">
        <v>30.72</v>
      </c>
      <c r="E208" s="555">
        <v>4</v>
      </c>
      <c r="F208" s="738">
        <v>122.88</v>
      </c>
      <c r="H208" s="740"/>
    </row>
    <row r="209" spans="1:8" x14ac:dyDescent="0.25">
      <c r="A209" s="545" t="s">
        <v>2294</v>
      </c>
      <c r="B209" s="526" t="s">
        <v>1994</v>
      </c>
      <c r="C209" s="553"/>
      <c r="D209" s="554"/>
      <c r="E209" s="555"/>
      <c r="F209" s="738"/>
      <c r="H209" s="740"/>
    </row>
    <row r="210" spans="1:8" x14ac:dyDescent="0.25">
      <c r="A210" s="641" t="s">
        <v>2295</v>
      </c>
      <c r="B210" s="642" t="s">
        <v>1996</v>
      </c>
      <c r="C210" s="553" t="s">
        <v>132</v>
      </c>
      <c r="D210" s="554">
        <v>1500</v>
      </c>
      <c r="E210" s="555">
        <v>4</v>
      </c>
      <c r="F210" s="738">
        <v>6000</v>
      </c>
      <c r="H210" s="740"/>
    </row>
    <row r="211" spans="1:8" x14ac:dyDescent="0.25">
      <c r="A211" s="641" t="s">
        <v>2296</v>
      </c>
      <c r="B211" s="642" t="s">
        <v>1998</v>
      </c>
      <c r="C211" s="553" t="s">
        <v>132</v>
      </c>
      <c r="D211" s="554">
        <v>195.27</v>
      </c>
      <c r="E211" s="555">
        <v>4</v>
      </c>
      <c r="F211" s="738">
        <v>781.08</v>
      </c>
      <c r="H211" s="740"/>
    </row>
    <row r="212" spans="1:8" x14ac:dyDescent="0.25">
      <c r="A212" s="641" t="s">
        <v>2297</v>
      </c>
      <c r="B212" s="642" t="s">
        <v>2000</v>
      </c>
      <c r="C212" s="553" t="s">
        <v>132</v>
      </c>
      <c r="D212" s="554">
        <v>168</v>
      </c>
      <c r="E212" s="555">
        <v>4</v>
      </c>
      <c r="F212" s="738">
        <v>672</v>
      </c>
      <c r="H212" s="740"/>
    </row>
    <row r="213" spans="1:8" x14ac:dyDescent="0.25">
      <c r="A213" s="641" t="s">
        <v>2298</v>
      </c>
      <c r="B213" s="642" t="s">
        <v>2002</v>
      </c>
      <c r="C213" s="553" t="s">
        <v>132</v>
      </c>
      <c r="D213" s="554">
        <v>33.31</v>
      </c>
      <c r="E213" s="555">
        <v>4</v>
      </c>
      <c r="F213" s="738">
        <v>133.24</v>
      </c>
      <c r="H213" s="740"/>
    </row>
    <row r="214" spans="1:8" x14ac:dyDescent="0.25">
      <c r="A214" s="641" t="s">
        <v>2299</v>
      </c>
      <c r="B214" s="642" t="s">
        <v>2004</v>
      </c>
      <c r="C214" s="553" t="s">
        <v>132</v>
      </c>
      <c r="D214" s="554">
        <v>28.72</v>
      </c>
      <c r="E214" s="555">
        <v>4</v>
      </c>
      <c r="F214" s="738">
        <v>114.88</v>
      </c>
      <c r="H214" s="740"/>
    </row>
    <row r="215" spans="1:8" x14ac:dyDescent="0.25">
      <c r="A215" s="544" t="s">
        <v>1023</v>
      </c>
      <c r="B215" s="524" t="s">
        <v>2006</v>
      </c>
      <c r="C215" s="549"/>
      <c r="D215" s="554"/>
      <c r="E215" s="551"/>
      <c r="F215" s="738"/>
      <c r="H215" s="740"/>
    </row>
    <row r="216" spans="1:8" x14ac:dyDescent="0.25">
      <c r="A216" s="641" t="s">
        <v>2300</v>
      </c>
      <c r="B216" s="642" t="s">
        <v>2008</v>
      </c>
      <c r="C216" s="553" t="s">
        <v>132</v>
      </c>
      <c r="D216" s="554">
        <v>120</v>
      </c>
      <c r="E216" s="555">
        <v>8</v>
      </c>
      <c r="F216" s="738">
        <v>960</v>
      </c>
      <c r="H216" s="740"/>
    </row>
    <row r="217" spans="1:8" x14ac:dyDescent="0.25">
      <c r="A217" s="641" t="s">
        <v>2301</v>
      </c>
      <c r="B217" s="642" t="s">
        <v>2010</v>
      </c>
      <c r="C217" s="553" t="s">
        <v>132</v>
      </c>
      <c r="D217" s="554">
        <v>15</v>
      </c>
      <c r="E217" s="555">
        <v>8</v>
      </c>
      <c r="F217" s="738">
        <v>120</v>
      </c>
      <c r="H217" s="740"/>
    </row>
    <row r="218" spans="1:8" x14ac:dyDescent="0.25">
      <c r="A218" s="641" t="s">
        <v>2302</v>
      </c>
      <c r="B218" s="642" t="s">
        <v>2441</v>
      </c>
      <c r="C218" s="553" t="s">
        <v>132</v>
      </c>
      <c r="D218" s="554">
        <v>28</v>
      </c>
      <c r="E218" s="555">
        <v>8</v>
      </c>
      <c r="F218" s="738">
        <v>224</v>
      </c>
      <c r="H218" s="740"/>
    </row>
    <row r="219" spans="1:8" x14ac:dyDescent="0.25">
      <c r="A219" s="641" t="s">
        <v>2303</v>
      </c>
      <c r="B219" s="642" t="s">
        <v>2012</v>
      </c>
      <c r="C219" s="553" t="s">
        <v>132</v>
      </c>
      <c r="D219" s="554">
        <v>45</v>
      </c>
      <c r="E219" s="555">
        <v>8</v>
      </c>
      <c r="F219" s="738">
        <v>360</v>
      </c>
      <c r="H219" s="740"/>
    </row>
    <row r="220" spans="1:8" x14ac:dyDescent="0.25">
      <c r="A220" s="641" t="s">
        <v>2304</v>
      </c>
      <c r="B220" s="642" t="s">
        <v>2014</v>
      </c>
      <c r="C220" s="553" t="s">
        <v>132</v>
      </c>
      <c r="D220" s="554">
        <v>15</v>
      </c>
      <c r="E220" s="555">
        <v>6</v>
      </c>
      <c r="F220" s="738">
        <v>90</v>
      </c>
      <c r="H220" s="740"/>
    </row>
    <row r="221" spans="1:8" x14ac:dyDescent="0.25">
      <c r="A221" s="641" t="s">
        <v>2305</v>
      </c>
      <c r="B221" s="642" t="s">
        <v>2016</v>
      </c>
      <c r="C221" s="553" t="s">
        <v>132</v>
      </c>
      <c r="D221" s="554">
        <v>15</v>
      </c>
      <c r="E221" s="555">
        <v>6</v>
      </c>
      <c r="F221" s="738">
        <v>90</v>
      </c>
      <c r="H221" s="740"/>
    </row>
    <row r="222" spans="1:8" x14ac:dyDescent="0.25">
      <c r="A222" s="641" t="s">
        <v>2306</v>
      </c>
      <c r="B222" s="642" t="s">
        <v>2442</v>
      </c>
      <c r="C222" s="553" t="s">
        <v>132</v>
      </c>
      <c r="D222" s="554">
        <v>198</v>
      </c>
      <c r="E222" s="555">
        <v>6</v>
      </c>
      <c r="F222" s="738">
        <v>1188</v>
      </c>
      <c r="H222" s="740"/>
    </row>
    <row r="223" spans="1:8" x14ac:dyDescent="0.25">
      <c r="A223" s="641" t="s">
        <v>2307</v>
      </c>
      <c r="B223" s="642" t="s">
        <v>2018</v>
      </c>
      <c r="C223" s="553" t="s">
        <v>132</v>
      </c>
      <c r="D223" s="554">
        <v>78</v>
      </c>
      <c r="E223" s="555">
        <v>6</v>
      </c>
      <c r="F223" s="738">
        <v>468</v>
      </c>
      <c r="H223" s="740"/>
    </row>
    <row r="224" spans="1:8" x14ac:dyDescent="0.25">
      <c r="A224" s="641" t="s">
        <v>2308</v>
      </c>
      <c r="B224" s="642" t="s">
        <v>2020</v>
      </c>
      <c r="C224" s="553" t="s">
        <v>132</v>
      </c>
      <c r="D224" s="554">
        <v>191.74</v>
      </c>
      <c r="E224" s="555">
        <v>6</v>
      </c>
      <c r="F224" s="738">
        <v>1150.44</v>
      </c>
      <c r="H224" s="740"/>
    </row>
    <row r="225" spans="1:8" x14ac:dyDescent="0.25">
      <c r="A225" s="641" t="s">
        <v>2309</v>
      </c>
      <c r="B225" s="642" t="s">
        <v>2022</v>
      </c>
      <c r="C225" s="553" t="s">
        <v>132</v>
      </c>
      <c r="D225" s="554">
        <v>160.29</v>
      </c>
      <c r="E225" s="555">
        <v>6</v>
      </c>
      <c r="F225" s="738">
        <v>961.74</v>
      </c>
      <c r="H225" s="740"/>
    </row>
    <row r="226" spans="1:8" x14ac:dyDescent="0.25">
      <c r="A226" s="641" t="s">
        <v>2310</v>
      </c>
      <c r="B226" s="642" t="s">
        <v>2024</v>
      </c>
      <c r="C226" s="553" t="s">
        <v>132</v>
      </c>
      <c r="D226" s="554">
        <v>153</v>
      </c>
      <c r="E226" s="555">
        <v>6</v>
      </c>
      <c r="F226" s="738">
        <v>918</v>
      </c>
      <c r="H226" s="740"/>
    </row>
    <row r="227" spans="1:8" x14ac:dyDescent="0.25">
      <c r="A227" s="641" t="s">
        <v>2311</v>
      </c>
      <c r="B227" s="642" t="s">
        <v>2026</v>
      </c>
      <c r="C227" s="553" t="s">
        <v>132</v>
      </c>
      <c r="D227" s="554">
        <v>21.31</v>
      </c>
      <c r="E227" s="555">
        <v>6</v>
      </c>
      <c r="F227" s="738">
        <v>127.85999999999999</v>
      </c>
      <c r="H227" s="740"/>
    </row>
    <row r="228" spans="1:8" x14ac:dyDescent="0.25">
      <c r="A228" s="641" t="s">
        <v>2312</v>
      </c>
      <c r="B228" s="642" t="s">
        <v>2028</v>
      </c>
      <c r="C228" s="553" t="s">
        <v>132</v>
      </c>
      <c r="D228" s="554">
        <v>19.72</v>
      </c>
      <c r="E228" s="555">
        <v>6</v>
      </c>
      <c r="F228" s="738">
        <v>118.32</v>
      </c>
      <c r="H228" s="740"/>
    </row>
    <row r="229" spans="1:8" x14ac:dyDescent="0.25">
      <c r="A229" s="641" t="s">
        <v>2313</v>
      </c>
      <c r="B229" s="642" t="s">
        <v>2030</v>
      </c>
      <c r="C229" s="553" t="s">
        <v>132</v>
      </c>
      <c r="D229" s="554">
        <v>65</v>
      </c>
      <c r="E229" s="555">
        <v>6</v>
      </c>
      <c r="F229" s="738">
        <v>390</v>
      </c>
      <c r="H229" s="740"/>
    </row>
    <row r="230" spans="1:8" x14ac:dyDescent="0.25">
      <c r="A230" s="641" t="s">
        <v>2314</v>
      </c>
      <c r="B230" s="642" t="s">
        <v>2032</v>
      </c>
      <c r="C230" s="553" t="s">
        <v>132</v>
      </c>
      <c r="D230" s="554">
        <v>780</v>
      </c>
      <c r="E230" s="555">
        <v>6</v>
      </c>
      <c r="F230" s="738">
        <v>4680</v>
      </c>
      <c r="H230" s="740"/>
    </row>
    <row r="231" spans="1:8" x14ac:dyDescent="0.25">
      <c r="A231" s="641" t="s">
        <v>2315</v>
      </c>
      <c r="B231" s="642" t="s">
        <v>2038</v>
      </c>
      <c r="C231" s="553" t="s">
        <v>132</v>
      </c>
      <c r="D231" s="554">
        <v>30</v>
      </c>
      <c r="E231" s="555">
        <v>6</v>
      </c>
      <c r="F231" s="738">
        <v>180</v>
      </c>
      <c r="H231" s="740"/>
    </row>
    <row r="232" spans="1:8" x14ac:dyDescent="0.25">
      <c r="A232" s="641" t="s">
        <v>2443</v>
      </c>
      <c r="B232" s="642" t="s">
        <v>2040</v>
      </c>
      <c r="C232" s="553" t="s">
        <v>132</v>
      </c>
      <c r="D232" s="554">
        <v>30</v>
      </c>
      <c r="E232" s="555">
        <v>8</v>
      </c>
      <c r="F232" s="738">
        <v>240</v>
      </c>
      <c r="H232" s="740"/>
    </row>
    <row r="233" spans="1:8" x14ac:dyDescent="0.25">
      <c r="A233" s="641" t="s">
        <v>2444</v>
      </c>
      <c r="B233" s="642" t="s">
        <v>2042</v>
      </c>
      <c r="C233" s="553" t="s">
        <v>132</v>
      </c>
      <c r="D233" s="554">
        <v>148</v>
      </c>
      <c r="E233" s="555">
        <v>8</v>
      </c>
      <c r="F233" s="738">
        <v>1184</v>
      </c>
      <c r="H233" s="740"/>
    </row>
    <row r="234" spans="1:8" x14ac:dyDescent="0.25">
      <c r="A234" s="544" t="s">
        <v>2316</v>
      </c>
      <c r="B234" s="524" t="s">
        <v>2044</v>
      </c>
      <c r="C234" s="549"/>
      <c r="D234" s="554"/>
      <c r="E234" s="551"/>
      <c r="F234" s="738"/>
      <c r="H234" s="740"/>
    </row>
    <row r="235" spans="1:8" x14ac:dyDescent="0.25">
      <c r="A235" s="641" t="s">
        <v>2317</v>
      </c>
      <c r="B235" s="642" t="s">
        <v>2048</v>
      </c>
      <c r="C235" s="553" t="s">
        <v>60</v>
      </c>
      <c r="D235" s="554">
        <v>2</v>
      </c>
      <c r="E235" s="555">
        <v>25</v>
      </c>
      <c r="F235" s="738">
        <v>50</v>
      </c>
      <c r="H235" s="740"/>
    </row>
    <row r="236" spans="1:8" x14ac:dyDescent="0.25">
      <c r="A236" s="641" t="s">
        <v>2318</v>
      </c>
      <c r="B236" s="642" t="s">
        <v>2050</v>
      </c>
      <c r="C236" s="553" t="s">
        <v>60</v>
      </c>
      <c r="D236" s="554">
        <v>2</v>
      </c>
      <c r="E236" s="555">
        <v>25</v>
      </c>
      <c r="F236" s="738">
        <v>50</v>
      </c>
      <c r="H236" s="740"/>
    </row>
    <row r="237" spans="1:8" x14ac:dyDescent="0.25">
      <c r="A237" s="641" t="s">
        <v>2319</v>
      </c>
      <c r="B237" s="642" t="s">
        <v>2445</v>
      </c>
      <c r="C237" s="553" t="s">
        <v>60</v>
      </c>
      <c r="D237" s="554">
        <v>4</v>
      </c>
      <c r="E237" s="555">
        <v>25</v>
      </c>
      <c r="F237" s="738">
        <v>100</v>
      </c>
      <c r="H237" s="740"/>
    </row>
    <row r="238" spans="1:8" x14ac:dyDescent="0.25">
      <c r="A238" s="641" t="s">
        <v>2327</v>
      </c>
      <c r="B238" s="642" t="s">
        <v>2052</v>
      </c>
      <c r="C238" s="553" t="s">
        <v>60</v>
      </c>
      <c r="D238" s="554">
        <v>10</v>
      </c>
      <c r="E238" s="555">
        <v>25</v>
      </c>
      <c r="F238" s="738">
        <v>250</v>
      </c>
      <c r="H238" s="740"/>
    </row>
    <row r="239" spans="1:8" x14ac:dyDescent="0.25">
      <c r="A239" s="542" t="s">
        <v>2320</v>
      </c>
      <c r="B239" s="521" t="s">
        <v>2058</v>
      </c>
      <c r="C239" s="549"/>
      <c r="D239" s="554"/>
      <c r="E239" s="551"/>
      <c r="F239" s="738"/>
      <c r="H239" s="740"/>
    </row>
    <row r="240" spans="1:8" x14ac:dyDescent="0.25">
      <c r="A240" s="641" t="s">
        <v>2281</v>
      </c>
      <c r="B240" s="642" t="s">
        <v>2066</v>
      </c>
      <c r="C240" s="553" t="s">
        <v>132</v>
      </c>
      <c r="D240" s="554">
        <v>50</v>
      </c>
      <c r="E240" s="555">
        <v>60</v>
      </c>
      <c r="F240" s="738">
        <v>3000</v>
      </c>
      <c r="H240" s="740"/>
    </row>
    <row r="241" spans="1:8" x14ac:dyDescent="0.25">
      <c r="A241" s="641" t="s">
        <v>2321</v>
      </c>
      <c r="B241" s="642" t="s">
        <v>2072</v>
      </c>
      <c r="C241" s="553" t="s">
        <v>132</v>
      </c>
      <c r="D241" s="554">
        <v>210</v>
      </c>
      <c r="E241" s="555">
        <v>5</v>
      </c>
      <c r="F241" s="738">
        <v>1050</v>
      </c>
      <c r="H241" s="740"/>
    </row>
    <row r="242" spans="1:8" x14ac:dyDescent="0.25">
      <c r="A242" s="641" t="s">
        <v>2322</v>
      </c>
      <c r="B242" s="642" t="s">
        <v>2323</v>
      </c>
      <c r="C242" s="553" t="s">
        <v>132</v>
      </c>
      <c r="D242" s="554">
        <v>52.7</v>
      </c>
      <c r="E242" s="555">
        <v>5</v>
      </c>
      <c r="F242" s="738">
        <v>263.5</v>
      </c>
      <c r="H242" s="740"/>
    </row>
    <row r="243" spans="1:8" x14ac:dyDescent="0.25">
      <c r="A243" s="641" t="s">
        <v>2324</v>
      </c>
      <c r="B243" s="642" t="s">
        <v>2074</v>
      </c>
      <c r="C243" s="553" t="s">
        <v>60</v>
      </c>
      <c r="D243" s="554">
        <v>50</v>
      </c>
      <c r="E243" s="555">
        <v>5</v>
      </c>
      <c r="F243" s="738">
        <v>250</v>
      </c>
      <c r="H243" s="740"/>
    </row>
    <row r="244" spans="1:8" x14ac:dyDescent="0.25">
      <c r="A244" s="542" t="s">
        <v>2325</v>
      </c>
      <c r="B244" s="521" t="s">
        <v>2076</v>
      </c>
      <c r="C244" s="549"/>
      <c r="D244" s="554"/>
      <c r="E244" s="551"/>
      <c r="F244" s="738"/>
      <c r="H244" s="740"/>
    </row>
    <row r="245" spans="1:8" x14ac:dyDescent="0.25">
      <c r="A245" s="641" t="s">
        <v>1023</v>
      </c>
      <c r="B245" s="642" t="s">
        <v>2078</v>
      </c>
      <c r="C245" s="553" t="s">
        <v>60</v>
      </c>
      <c r="D245" s="554">
        <v>30</v>
      </c>
      <c r="E245" s="555">
        <v>8</v>
      </c>
      <c r="F245" s="738">
        <v>240</v>
      </c>
      <c r="H245" s="740"/>
    </row>
    <row r="246" spans="1:8" x14ac:dyDescent="0.25">
      <c r="A246" s="641" t="s">
        <v>2079</v>
      </c>
      <c r="B246" s="642" t="s">
        <v>2080</v>
      </c>
      <c r="C246" s="553" t="s">
        <v>60</v>
      </c>
      <c r="D246" s="554">
        <v>23</v>
      </c>
      <c r="E246" s="555">
        <v>8</v>
      </c>
      <c r="F246" s="738">
        <v>184</v>
      </c>
      <c r="H246" s="740"/>
    </row>
    <row r="247" spans="1:8" x14ac:dyDescent="0.25">
      <c r="A247" s="641" t="s">
        <v>2087</v>
      </c>
      <c r="B247" s="642" t="s">
        <v>2088</v>
      </c>
      <c r="C247" s="553" t="s">
        <v>60</v>
      </c>
      <c r="D247" s="554">
        <v>146</v>
      </c>
      <c r="E247" s="555">
        <v>23</v>
      </c>
      <c r="F247" s="738">
        <v>3358</v>
      </c>
      <c r="H247" s="740"/>
    </row>
    <row r="248" spans="1:8" x14ac:dyDescent="0.25">
      <c r="A248" s="641" t="s">
        <v>2224</v>
      </c>
      <c r="B248" s="642" t="s">
        <v>2092</v>
      </c>
      <c r="C248" s="553" t="s">
        <v>60</v>
      </c>
      <c r="D248" s="554">
        <v>50</v>
      </c>
      <c r="E248" s="555">
        <v>23</v>
      </c>
      <c r="F248" s="738">
        <v>1150</v>
      </c>
      <c r="H248" s="740"/>
    </row>
    <row r="249" spans="1:8" x14ac:dyDescent="0.25">
      <c r="A249" s="542" t="s">
        <v>2326</v>
      </c>
      <c r="B249" s="521" t="s">
        <v>208</v>
      </c>
      <c r="C249" s="549"/>
      <c r="D249" s="554"/>
      <c r="E249" s="551"/>
      <c r="F249" s="738"/>
      <c r="H249" s="740"/>
    </row>
    <row r="250" spans="1:8" x14ac:dyDescent="0.25">
      <c r="A250" s="544" t="s">
        <v>2316</v>
      </c>
      <c r="B250" s="524" t="s">
        <v>2095</v>
      </c>
      <c r="C250" s="549"/>
      <c r="D250" s="554"/>
      <c r="E250" s="551"/>
      <c r="F250" s="738"/>
      <c r="H250" s="740"/>
    </row>
    <row r="251" spans="1:8" x14ac:dyDescent="0.25">
      <c r="A251" s="641" t="s">
        <v>2317</v>
      </c>
      <c r="B251" s="642" t="s">
        <v>2097</v>
      </c>
      <c r="C251" s="553" t="s">
        <v>60</v>
      </c>
      <c r="D251" s="554">
        <v>4</v>
      </c>
      <c r="E251" s="555">
        <v>850</v>
      </c>
      <c r="F251" s="738">
        <v>3400</v>
      </c>
      <c r="H251" s="740"/>
    </row>
    <row r="252" spans="1:8" x14ac:dyDescent="0.25">
      <c r="A252" s="641" t="s">
        <v>2318</v>
      </c>
      <c r="B252" s="642" t="s">
        <v>2099</v>
      </c>
      <c r="C252" s="553" t="s">
        <v>60</v>
      </c>
      <c r="D252" s="554">
        <v>4</v>
      </c>
      <c r="E252" s="555">
        <v>60</v>
      </c>
      <c r="F252" s="738">
        <v>240</v>
      </c>
      <c r="H252" s="740"/>
    </row>
    <row r="253" spans="1:8" x14ac:dyDescent="0.25">
      <c r="A253" s="641" t="s">
        <v>2319</v>
      </c>
      <c r="B253" s="642" t="s">
        <v>2101</v>
      </c>
      <c r="C253" s="553" t="s">
        <v>145</v>
      </c>
      <c r="D253" s="554">
        <v>1</v>
      </c>
      <c r="E253" s="555">
        <v>120</v>
      </c>
      <c r="F253" s="738">
        <v>120</v>
      </c>
      <c r="H253" s="740"/>
    </row>
    <row r="254" spans="1:8" x14ac:dyDescent="0.25">
      <c r="A254" s="641" t="s">
        <v>2327</v>
      </c>
      <c r="B254" s="642" t="s">
        <v>2103</v>
      </c>
      <c r="C254" s="553" t="s">
        <v>193</v>
      </c>
      <c r="D254" s="554">
        <v>9.6</v>
      </c>
      <c r="E254" s="555">
        <v>75</v>
      </c>
      <c r="F254" s="738">
        <v>720</v>
      </c>
      <c r="H254" s="740"/>
    </row>
    <row r="255" spans="1:8" x14ac:dyDescent="0.25">
      <c r="A255" s="641" t="s">
        <v>2328</v>
      </c>
      <c r="B255" s="642" t="s">
        <v>2329</v>
      </c>
      <c r="C255" s="553" t="s">
        <v>193</v>
      </c>
      <c r="D255" s="554">
        <v>9.6</v>
      </c>
      <c r="E255" s="555">
        <v>75</v>
      </c>
      <c r="F255" s="738">
        <v>720</v>
      </c>
      <c r="H255" s="740"/>
    </row>
    <row r="256" spans="1:8" x14ac:dyDescent="0.25">
      <c r="A256" s="641" t="s">
        <v>2330</v>
      </c>
      <c r="B256" s="642" t="s">
        <v>2107</v>
      </c>
      <c r="C256" s="553" t="s">
        <v>193</v>
      </c>
      <c r="D256" s="554">
        <v>9.6</v>
      </c>
      <c r="E256" s="555">
        <v>75</v>
      </c>
      <c r="F256" s="738">
        <v>720</v>
      </c>
      <c r="H256" s="740"/>
    </row>
    <row r="257" spans="1:8" x14ac:dyDescent="0.25">
      <c r="A257" s="544" t="s">
        <v>2331</v>
      </c>
      <c r="B257" s="524" t="s">
        <v>2109</v>
      </c>
      <c r="C257" s="549"/>
      <c r="D257" s="554"/>
      <c r="E257" s="551"/>
      <c r="F257" s="738"/>
      <c r="H257" s="740"/>
    </row>
    <row r="258" spans="1:8" x14ac:dyDescent="0.25">
      <c r="A258" s="641" t="s">
        <v>2332</v>
      </c>
      <c r="B258" s="642" t="s">
        <v>2111</v>
      </c>
      <c r="C258" s="553" t="s">
        <v>132</v>
      </c>
      <c r="D258" s="554">
        <v>40</v>
      </c>
      <c r="E258" s="555">
        <v>20</v>
      </c>
      <c r="F258" s="738">
        <v>800</v>
      </c>
      <c r="H258" s="740"/>
    </row>
    <row r="259" spans="1:8" x14ac:dyDescent="0.25">
      <c r="A259" s="641" t="s">
        <v>2333</v>
      </c>
      <c r="B259" s="642" t="s">
        <v>2113</v>
      </c>
      <c r="C259" s="553" t="s">
        <v>132</v>
      </c>
      <c r="D259" s="554">
        <v>50</v>
      </c>
      <c r="E259" s="555">
        <v>20</v>
      </c>
      <c r="F259" s="738">
        <v>1000</v>
      </c>
      <c r="H259" s="740"/>
    </row>
    <row r="260" spans="1:8" x14ac:dyDescent="0.25">
      <c r="A260" s="641" t="s">
        <v>2334</v>
      </c>
      <c r="B260" s="642" t="s">
        <v>2115</v>
      </c>
      <c r="C260" s="553" t="s">
        <v>132</v>
      </c>
      <c r="D260" s="554">
        <v>15</v>
      </c>
      <c r="E260" s="555">
        <v>20</v>
      </c>
      <c r="F260" s="738">
        <v>300</v>
      </c>
      <c r="H260" s="740"/>
    </row>
    <row r="261" spans="1:8" x14ac:dyDescent="0.25">
      <c r="A261" s="641" t="s">
        <v>2335</v>
      </c>
      <c r="B261" s="642" t="s">
        <v>2117</v>
      </c>
      <c r="C261" s="553" t="s">
        <v>132</v>
      </c>
      <c r="D261" s="554">
        <v>240</v>
      </c>
      <c r="E261" s="555">
        <v>6.5</v>
      </c>
      <c r="F261" s="738">
        <v>1560</v>
      </c>
      <c r="H261" s="740"/>
    </row>
    <row r="262" spans="1:8" x14ac:dyDescent="0.25">
      <c r="A262" s="641" t="s">
        <v>2336</v>
      </c>
      <c r="B262" s="642" t="s">
        <v>2337</v>
      </c>
      <c r="C262" s="553" t="s">
        <v>132</v>
      </c>
      <c r="D262" s="554">
        <v>240</v>
      </c>
      <c r="E262" s="555">
        <v>6.5</v>
      </c>
      <c r="F262" s="738">
        <v>1560</v>
      </c>
      <c r="H262" s="740"/>
    </row>
    <row r="263" spans="1:8" x14ac:dyDescent="0.25">
      <c r="A263" s="544" t="s">
        <v>2338</v>
      </c>
      <c r="B263" s="524" t="s">
        <v>2119</v>
      </c>
      <c r="C263" s="549"/>
      <c r="D263" s="554"/>
      <c r="E263" s="551"/>
      <c r="F263" s="738"/>
      <c r="H263" s="740"/>
    </row>
    <row r="264" spans="1:8" x14ac:dyDescent="0.25">
      <c r="A264" s="641" t="s">
        <v>2339</v>
      </c>
      <c r="B264" s="642" t="s">
        <v>2121</v>
      </c>
      <c r="C264" s="553" t="s">
        <v>132</v>
      </c>
      <c r="D264" s="554">
        <v>210</v>
      </c>
      <c r="E264" s="555">
        <v>6</v>
      </c>
      <c r="F264" s="738">
        <v>1260</v>
      </c>
      <c r="H264" s="740"/>
    </row>
    <row r="265" spans="1:8" x14ac:dyDescent="0.25">
      <c r="A265" s="641" t="s">
        <v>2340</v>
      </c>
      <c r="B265" s="642" t="s">
        <v>2038</v>
      </c>
      <c r="C265" s="553" t="s">
        <v>132</v>
      </c>
      <c r="D265" s="554">
        <v>30</v>
      </c>
      <c r="E265" s="555">
        <v>6</v>
      </c>
      <c r="F265" s="738">
        <v>180</v>
      </c>
      <c r="H265" s="740"/>
    </row>
    <row r="266" spans="1:8" x14ac:dyDescent="0.25">
      <c r="A266" s="544" t="s">
        <v>2341</v>
      </c>
      <c r="B266" s="524" t="s">
        <v>2044</v>
      </c>
      <c r="C266" s="553"/>
      <c r="D266" s="554"/>
      <c r="E266" s="555"/>
      <c r="F266" s="738"/>
      <c r="H266" s="740"/>
    </row>
    <row r="267" spans="1:8" x14ac:dyDescent="0.25">
      <c r="A267" s="641" t="s">
        <v>2342</v>
      </c>
      <c r="B267" s="642" t="s">
        <v>2048</v>
      </c>
      <c r="C267" s="553" t="s">
        <v>60</v>
      </c>
      <c r="D267" s="554">
        <v>6</v>
      </c>
      <c r="E267" s="555">
        <v>25</v>
      </c>
      <c r="F267" s="738">
        <v>150</v>
      </c>
      <c r="H267" s="740"/>
    </row>
    <row r="268" spans="1:8" x14ac:dyDescent="0.25">
      <c r="A268" s="641" t="s">
        <v>2343</v>
      </c>
      <c r="B268" s="642" t="s">
        <v>2050</v>
      </c>
      <c r="C268" s="553" t="s">
        <v>60</v>
      </c>
      <c r="D268" s="554">
        <v>4</v>
      </c>
      <c r="E268" s="555">
        <v>25</v>
      </c>
      <c r="F268" s="738">
        <v>100</v>
      </c>
      <c r="H268" s="740"/>
    </row>
    <row r="269" spans="1:8" x14ac:dyDescent="0.25">
      <c r="A269" s="542" t="s">
        <v>2344</v>
      </c>
      <c r="B269" s="521" t="s">
        <v>2127</v>
      </c>
      <c r="C269" s="553"/>
      <c r="D269" s="554"/>
      <c r="E269" s="555"/>
      <c r="F269" s="738"/>
      <c r="H269" s="740"/>
    </row>
    <row r="270" spans="1:8" x14ac:dyDescent="0.25">
      <c r="A270" s="544" t="s">
        <v>2345</v>
      </c>
      <c r="B270" s="524" t="s">
        <v>2129</v>
      </c>
      <c r="C270" s="549"/>
      <c r="D270" s="554"/>
      <c r="E270" s="551"/>
      <c r="F270" s="738"/>
      <c r="H270" s="740"/>
    </row>
    <row r="271" spans="1:8" x14ac:dyDescent="0.25">
      <c r="A271" s="641" t="s">
        <v>2346</v>
      </c>
      <c r="B271" s="642" t="s">
        <v>2146</v>
      </c>
      <c r="C271" s="553" t="s">
        <v>2132</v>
      </c>
      <c r="D271" s="554">
        <v>6</v>
      </c>
      <c r="E271" s="555">
        <v>38</v>
      </c>
      <c r="F271" s="738">
        <v>228</v>
      </c>
      <c r="H271" s="740"/>
    </row>
    <row r="272" spans="1:8" x14ac:dyDescent="0.25">
      <c r="A272" s="641" t="s">
        <v>2347</v>
      </c>
      <c r="B272" s="642" t="s">
        <v>2150</v>
      </c>
      <c r="C272" s="553" t="s">
        <v>2132</v>
      </c>
      <c r="D272" s="554">
        <v>8</v>
      </c>
      <c r="E272" s="555">
        <v>38</v>
      </c>
      <c r="F272" s="738">
        <v>304</v>
      </c>
      <c r="H272" s="740"/>
    </row>
    <row r="273" spans="1:8" x14ac:dyDescent="0.25">
      <c r="A273" s="641" t="s">
        <v>2348</v>
      </c>
      <c r="B273" s="642" t="s">
        <v>2156</v>
      </c>
      <c r="C273" s="553" t="s">
        <v>2132</v>
      </c>
      <c r="D273" s="554">
        <v>8</v>
      </c>
      <c r="E273" s="555">
        <v>38</v>
      </c>
      <c r="F273" s="738">
        <v>304</v>
      </c>
      <c r="H273" s="740"/>
    </row>
    <row r="274" spans="1:8" x14ac:dyDescent="0.25">
      <c r="A274" s="641" t="s">
        <v>2349</v>
      </c>
      <c r="B274" s="642" t="s">
        <v>2142</v>
      </c>
      <c r="C274" s="553" t="s">
        <v>2132</v>
      </c>
      <c r="D274" s="554">
        <v>24</v>
      </c>
      <c r="E274" s="555">
        <v>38</v>
      </c>
      <c r="F274" s="738">
        <v>912</v>
      </c>
      <c r="H274" s="740"/>
    </row>
    <row r="275" spans="1:8" x14ac:dyDescent="0.25">
      <c r="A275" s="641" t="s">
        <v>2350</v>
      </c>
      <c r="B275" s="642" t="s">
        <v>2148</v>
      </c>
      <c r="C275" s="553" t="s">
        <v>2132</v>
      </c>
      <c r="D275" s="554">
        <v>5</v>
      </c>
      <c r="E275" s="555">
        <v>38</v>
      </c>
      <c r="F275" s="738">
        <v>190</v>
      </c>
      <c r="H275" s="740"/>
    </row>
    <row r="276" spans="1:8" x14ac:dyDescent="0.25">
      <c r="A276" s="641" t="s">
        <v>2351</v>
      </c>
      <c r="B276" s="642" t="s">
        <v>2352</v>
      </c>
      <c r="C276" s="553" t="s">
        <v>2132</v>
      </c>
      <c r="D276" s="554">
        <v>1</v>
      </c>
      <c r="E276" s="555">
        <v>38</v>
      </c>
      <c r="F276" s="738">
        <v>38</v>
      </c>
      <c r="H276" s="740"/>
    </row>
    <row r="277" spans="1:8" x14ac:dyDescent="0.25">
      <c r="A277" s="641" t="s">
        <v>2353</v>
      </c>
      <c r="B277" s="642" t="s">
        <v>2354</v>
      </c>
      <c r="C277" s="553" t="s">
        <v>2132</v>
      </c>
      <c r="D277" s="554">
        <v>1</v>
      </c>
      <c r="E277" s="555">
        <v>38</v>
      </c>
      <c r="F277" s="738">
        <v>38</v>
      </c>
      <c r="H277" s="740"/>
    </row>
    <row r="278" spans="1:8" x14ac:dyDescent="0.25">
      <c r="A278" s="641" t="s">
        <v>2355</v>
      </c>
      <c r="B278" s="642" t="s">
        <v>2356</v>
      </c>
      <c r="C278" s="553" t="s">
        <v>2132</v>
      </c>
      <c r="D278" s="554">
        <v>1</v>
      </c>
      <c r="E278" s="555">
        <v>38</v>
      </c>
      <c r="F278" s="738">
        <v>38</v>
      </c>
      <c r="H278" s="740"/>
    </row>
    <row r="279" spans="1:8" x14ac:dyDescent="0.25">
      <c r="A279" s="641" t="s">
        <v>2357</v>
      </c>
      <c r="B279" s="642" t="s">
        <v>2358</v>
      </c>
      <c r="C279" s="553" t="s">
        <v>2132</v>
      </c>
      <c r="D279" s="554">
        <v>1</v>
      </c>
      <c r="E279" s="555">
        <v>38</v>
      </c>
      <c r="F279" s="738">
        <v>38</v>
      </c>
      <c r="H279" s="740"/>
    </row>
    <row r="280" spans="1:8" x14ac:dyDescent="0.25">
      <c r="A280" s="641" t="s">
        <v>2359</v>
      </c>
      <c r="B280" s="642" t="s">
        <v>2154</v>
      </c>
      <c r="C280" s="553" t="s">
        <v>2132</v>
      </c>
      <c r="D280" s="554">
        <v>4</v>
      </c>
      <c r="E280" s="555">
        <v>38</v>
      </c>
      <c r="F280" s="738">
        <v>152</v>
      </c>
      <c r="H280" s="740"/>
    </row>
    <row r="281" spans="1:8" x14ac:dyDescent="0.25">
      <c r="A281" s="544" t="s">
        <v>2360</v>
      </c>
      <c r="B281" s="524" t="s">
        <v>2158</v>
      </c>
      <c r="C281" s="549"/>
      <c r="D281" s="554"/>
      <c r="E281" s="551"/>
      <c r="F281" s="738"/>
      <c r="H281" s="740"/>
    </row>
    <row r="282" spans="1:8" x14ac:dyDescent="0.25">
      <c r="A282" s="641" t="s">
        <v>2169</v>
      </c>
      <c r="B282" s="642" t="s">
        <v>2170</v>
      </c>
      <c r="C282" s="553" t="s">
        <v>60</v>
      </c>
      <c r="D282" s="554">
        <v>2</v>
      </c>
      <c r="E282" s="555">
        <v>25</v>
      </c>
      <c r="F282" s="738">
        <v>50</v>
      </c>
      <c r="H282" s="740"/>
    </row>
    <row r="283" spans="1:8" x14ac:dyDescent="0.25">
      <c r="A283" s="641" t="s">
        <v>2171</v>
      </c>
      <c r="B283" s="642" t="s">
        <v>2172</v>
      </c>
      <c r="C283" s="553" t="s">
        <v>60</v>
      </c>
      <c r="D283" s="554">
        <v>2</v>
      </c>
      <c r="E283" s="555">
        <v>25</v>
      </c>
      <c r="F283" s="738">
        <v>50</v>
      </c>
      <c r="H283" s="740"/>
    </row>
    <row r="284" spans="1:8" x14ac:dyDescent="0.25">
      <c r="A284" s="653"/>
      <c r="B284" s="653"/>
      <c r="C284" s="789" t="s">
        <v>232</v>
      </c>
      <c r="D284" s="790"/>
      <c r="E284" s="527"/>
      <c r="F284" s="530">
        <v>845612.70500000007</v>
      </c>
    </row>
    <row r="285" spans="1:8" x14ac:dyDescent="0.25">
      <c r="C285" s="789" t="s">
        <v>56</v>
      </c>
      <c r="D285" s="790"/>
      <c r="E285" s="527">
        <v>0.05</v>
      </c>
      <c r="F285" s="530">
        <v>42280.635250000007</v>
      </c>
    </row>
    <row r="286" spans="1:8" x14ac:dyDescent="0.25">
      <c r="C286" s="789" t="s">
        <v>233</v>
      </c>
      <c r="D286" s="790"/>
      <c r="E286" s="528"/>
      <c r="F286" s="530">
        <v>887893.34025000012</v>
      </c>
    </row>
    <row r="287" spans="1:8" x14ac:dyDescent="0.25">
      <c r="C287" s="789" t="s">
        <v>234</v>
      </c>
      <c r="D287" s="790"/>
      <c r="E287" s="527">
        <v>0.18</v>
      </c>
      <c r="F287" s="530">
        <v>159820.80124500001</v>
      </c>
    </row>
    <row r="288" spans="1:8" ht="15.75" thickBot="1" x14ac:dyDescent="0.3">
      <c r="C288" s="791" t="s">
        <v>235</v>
      </c>
      <c r="D288" s="792"/>
      <c r="E288" s="508"/>
      <c r="F288" s="531">
        <v>1047714.1414950001</v>
      </c>
    </row>
    <row r="291" spans="1:6" x14ac:dyDescent="0.25">
      <c r="A291" s="559" t="s">
        <v>336</v>
      </c>
      <c r="B291" s="560"/>
      <c r="C291" s="560"/>
      <c r="D291" s="560"/>
      <c r="E291" s="560"/>
      <c r="F291" s="561"/>
    </row>
    <row r="292" spans="1:6" x14ac:dyDescent="0.25">
      <c r="A292" s="562" t="s">
        <v>2197</v>
      </c>
      <c r="B292" s="563"/>
      <c r="C292" s="563"/>
      <c r="D292" s="563"/>
      <c r="E292" s="563"/>
      <c r="F292" s="563"/>
    </row>
    <row r="293" spans="1:6" x14ac:dyDescent="0.25">
      <c r="A293" s="562" t="s">
        <v>337</v>
      </c>
      <c r="B293" s="563"/>
      <c r="C293" s="563"/>
      <c r="D293" s="563"/>
      <c r="E293" s="563"/>
      <c r="F293" s="563"/>
    </row>
    <row r="294" spans="1:6" x14ac:dyDescent="0.25">
      <c r="A294" s="562" t="s">
        <v>2446</v>
      </c>
      <c r="B294" s="563"/>
      <c r="C294" s="563"/>
      <c r="D294" s="563"/>
      <c r="E294" s="563"/>
      <c r="F294" s="563"/>
    </row>
    <row r="295" spans="1:6" x14ac:dyDescent="0.25">
      <c r="A295" s="562" t="s">
        <v>339</v>
      </c>
      <c r="B295" s="563"/>
      <c r="C295" s="563"/>
      <c r="D295" s="563"/>
      <c r="E295" s="563"/>
      <c r="F295" s="563"/>
    </row>
    <row r="296" spans="1:6" x14ac:dyDescent="0.25">
      <c r="A296" s="562" t="s">
        <v>340</v>
      </c>
      <c r="B296" s="563"/>
      <c r="C296" s="563"/>
      <c r="D296" s="563"/>
      <c r="E296" s="563"/>
      <c r="F296" s="563"/>
    </row>
    <row r="297" spans="1:6" x14ac:dyDescent="0.25">
      <c r="A297" s="562" t="s">
        <v>341</v>
      </c>
      <c r="B297" s="563"/>
      <c r="C297" s="563"/>
      <c r="D297" s="563"/>
      <c r="E297" s="563"/>
      <c r="F297" s="563"/>
    </row>
    <row r="298" spans="1:6" x14ac:dyDescent="0.25">
      <c r="A298" s="564"/>
      <c r="B298" s="563"/>
      <c r="C298" s="563"/>
      <c r="D298" s="563"/>
      <c r="E298" s="563"/>
      <c r="F298" s="563"/>
    </row>
    <row r="299" spans="1:6" x14ac:dyDescent="0.25">
      <c r="A299" s="559" t="s">
        <v>342</v>
      </c>
      <c r="B299" s="560"/>
      <c r="C299" s="560"/>
      <c r="D299" s="560"/>
      <c r="E299" s="560"/>
      <c r="F299" s="560"/>
    </row>
    <row r="300" spans="1:6" x14ac:dyDescent="0.25">
      <c r="A300" s="562" t="s">
        <v>343</v>
      </c>
      <c r="B300" s="563"/>
      <c r="C300" s="563"/>
      <c r="D300" s="563"/>
      <c r="E300" s="563"/>
      <c r="F300" s="563"/>
    </row>
    <row r="301" spans="1:6" x14ac:dyDescent="0.25">
      <c r="A301" s="562" t="s">
        <v>344</v>
      </c>
      <c r="B301" s="563"/>
      <c r="C301" s="563"/>
      <c r="D301" s="563"/>
      <c r="E301" s="563"/>
      <c r="F301" s="563"/>
    </row>
    <row r="302" spans="1:6" x14ac:dyDescent="0.25">
      <c r="A302" s="562" t="s">
        <v>345</v>
      </c>
      <c r="B302" s="563"/>
      <c r="C302" s="563"/>
      <c r="D302" s="563"/>
      <c r="E302" s="563"/>
      <c r="F302" s="563"/>
    </row>
    <row r="303" spans="1:6" x14ac:dyDescent="0.25">
      <c r="A303" s="562" t="s">
        <v>346</v>
      </c>
      <c r="B303" s="563"/>
      <c r="C303" s="563"/>
      <c r="D303" s="563"/>
      <c r="E303" s="563"/>
      <c r="F303" s="563"/>
    </row>
    <row r="304" spans="1:6" x14ac:dyDescent="0.25">
      <c r="A304" s="562" t="s">
        <v>347</v>
      </c>
      <c r="B304" s="563"/>
      <c r="C304" s="563"/>
      <c r="D304" s="563"/>
      <c r="E304" s="563"/>
      <c r="F304" s="563"/>
    </row>
    <row r="305" spans="1:6" x14ac:dyDescent="0.25">
      <c r="A305" s="562" t="s">
        <v>348</v>
      </c>
      <c r="B305" s="563"/>
      <c r="C305" s="563"/>
      <c r="D305" s="563"/>
      <c r="E305" s="563"/>
      <c r="F305" s="563"/>
    </row>
    <row r="306" spans="1:6" x14ac:dyDescent="0.25">
      <c r="A306" s="562" t="s">
        <v>2198</v>
      </c>
      <c r="B306" s="563"/>
      <c r="C306" s="563"/>
      <c r="D306" s="563"/>
      <c r="E306" s="563"/>
      <c r="F306" s="563"/>
    </row>
    <row r="307" spans="1:6" x14ac:dyDescent="0.25">
      <c r="A307" s="562" t="s">
        <v>350</v>
      </c>
      <c r="B307" s="563"/>
      <c r="C307" s="563"/>
      <c r="D307" s="563"/>
      <c r="E307" s="563"/>
      <c r="F307" s="563"/>
    </row>
    <row r="308" spans="1:6" x14ac:dyDescent="0.25">
      <c r="A308" s="562" t="s">
        <v>351</v>
      </c>
      <c r="B308" s="563"/>
      <c r="C308" s="563"/>
      <c r="D308" s="563"/>
      <c r="E308" s="563"/>
      <c r="F308" s="563"/>
    </row>
    <row r="309" spans="1:6" x14ac:dyDescent="0.25">
      <c r="A309" s="562" t="s">
        <v>352</v>
      </c>
      <c r="B309" s="563"/>
      <c r="C309" s="563"/>
      <c r="D309" s="563"/>
      <c r="E309" s="563"/>
      <c r="F309" s="563"/>
    </row>
    <row r="310" spans="1:6" x14ac:dyDescent="0.25">
      <c r="A310" s="562" t="s">
        <v>2199</v>
      </c>
      <c r="B310" s="563"/>
      <c r="C310" s="563"/>
      <c r="D310" s="563"/>
      <c r="E310" s="563"/>
      <c r="F310" s="563"/>
    </row>
    <row r="311" spans="1:6" x14ac:dyDescent="0.25">
      <c r="A311" s="563" t="s">
        <v>2200</v>
      </c>
      <c r="B311" s="563"/>
      <c r="C311" s="563"/>
      <c r="D311" s="563"/>
      <c r="E311" s="563"/>
      <c r="F311" s="563"/>
    </row>
    <row r="312" spans="1:6" x14ac:dyDescent="0.25">
      <c r="A312" s="563" t="s">
        <v>2201</v>
      </c>
      <c r="B312" s="563"/>
      <c r="C312" s="563"/>
      <c r="D312" s="563"/>
      <c r="E312" s="563"/>
      <c r="F312" s="563"/>
    </row>
    <row r="313" spans="1:6" x14ac:dyDescent="0.25">
      <c r="A313" s="563" t="s">
        <v>357</v>
      </c>
      <c r="B313" s="563"/>
      <c r="C313" s="563"/>
      <c r="D313" s="563"/>
      <c r="E313" s="563"/>
      <c r="F313" s="563"/>
    </row>
    <row r="314" spans="1:6" x14ac:dyDescent="0.25">
      <c r="A314" s="563" t="s">
        <v>2202</v>
      </c>
      <c r="B314" s="563"/>
      <c r="C314" s="563"/>
      <c r="D314" s="563"/>
      <c r="E314" s="563"/>
      <c r="F314" s="563"/>
    </row>
    <row r="315" spans="1:6" x14ac:dyDescent="0.25">
      <c r="A315" s="563" t="s">
        <v>2203</v>
      </c>
      <c r="B315" s="563"/>
      <c r="C315" s="563"/>
      <c r="D315" s="563"/>
      <c r="E315" s="563"/>
      <c r="F315" s="563"/>
    </row>
    <row r="316" spans="1:6" x14ac:dyDescent="0.25">
      <c r="A316" s="563" t="s">
        <v>2204</v>
      </c>
      <c r="B316" s="563"/>
      <c r="C316" s="563"/>
      <c r="D316" s="563"/>
      <c r="E316" s="563"/>
      <c r="F316" s="563"/>
    </row>
    <row r="317" spans="1:6" x14ac:dyDescent="0.25">
      <c r="A317" s="563" t="s">
        <v>361</v>
      </c>
      <c r="B317" s="563"/>
      <c r="C317" s="563"/>
      <c r="D317" s="563"/>
      <c r="E317" s="563"/>
      <c r="F317" s="563"/>
    </row>
    <row r="318" spans="1:6" x14ac:dyDescent="0.25">
      <c r="A318" s="563" t="s">
        <v>2205</v>
      </c>
      <c r="B318" s="563"/>
      <c r="C318" s="563"/>
      <c r="D318" s="563"/>
      <c r="E318" s="563"/>
      <c r="F318" s="563"/>
    </row>
    <row r="319" spans="1:6" x14ac:dyDescent="0.25">
      <c r="A319" s="565" t="s">
        <v>363</v>
      </c>
      <c r="B319" s="563"/>
      <c r="C319" s="563"/>
      <c r="D319" s="563"/>
      <c r="E319" s="563"/>
      <c r="F319" s="563"/>
    </row>
    <row r="320" spans="1:6" x14ac:dyDescent="0.25">
      <c r="A320" s="565" t="s">
        <v>364</v>
      </c>
      <c r="B320" s="563"/>
      <c r="C320" s="563"/>
      <c r="D320" s="563"/>
      <c r="E320" s="563"/>
      <c r="F320" s="563"/>
    </row>
    <row r="321" spans="1:6" x14ac:dyDescent="0.25">
      <c r="A321" s="565" t="s">
        <v>365</v>
      </c>
      <c r="B321" s="563"/>
      <c r="C321" s="563"/>
      <c r="D321" s="563"/>
      <c r="E321" s="563"/>
      <c r="F321" s="563"/>
    </row>
    <row r="322" spans="1:6" x14ac:dyDescent="0.25">
      <c r="A322" s="565" t="s">
        <v>366</v>
      </c>
      <c r="B322" s="563"/>
      <c r="C322" s="563"/>
      <c r="D322" s="563"/>
      <c r="E322" s="563"/>
      <c r="F322" s="563"/>
    </row>
    <row r="323" spans="1:6" x14ac:dyDescent="0.25">
      <c r="A323" s="565" t="s">
        <v>367</v>
      </c>
      <c r="B323" s="563"/>
      <c r="C323" s="563"/>
      <c r="D323" s="563"/>
      <c r="E323" s="563"/>
      <c r="F323" s="563"/>
    </row>
    <row r="324" spans="1:6" x14ac:dyDescent="0.25">
      <c r="A324" s="563"/>
      <c r="B324" s="563"/>
      <c r="C324" s="563"/>
      <c r="D324" s="563"/>
      <c r="E324" s="563"/>
      <c r="F324" s="563"/>
    </row>
    <row r="325" spans="1:6" x14ac:dyDescent="0.25">
      <c r="A325" s="559" t="s">
        <v>368</v>
      </c>
      <c r="B325" s="560"/>
      <c r="C325" s="560"/>
      <c r="D325" s="560"/>
      <c r="E325" s="560"/>
      <c r="F325" s="560"/>
    </row>
    <row r="326" spans="1:6" x14ac:dyDescent="0.25">
      <c r="A326" s="562" t="s">
        <v>2361</v>
      </c>
      <c r="B326" s="563"/>
      <c r="C326" s="563"/>
      <c r="D326" s="563"/>
      <c r="E326" s="563"/>
      <c r="F326" s="563"/>
    </row>
    <row r="327" spans="1:6" x14ac:dyDescent="0.25">
      <c r="A327" s="563" t="s">
        <v>2362</v>
      </c>
      <c r="B327" s="563"/>
      <c r="C327" s="563"/>
      <c r="D327" s="563"/>
      <c r="E327" s="563"/>
      <c r="F327" s="563"/>
    </row>
    <row r="328" spans="1:6" x14ac:dyDescent="0.25">
      <c r="A328" s="563" t="s">
        <v>2363</v>
      </c>
      <c r="B328" s="563"/>
      <c r="C328" s="563"/>
      <c r="D328" s="563"/>
      <c r="E328" s="563"/>
      <c r="F328" s="563"/>
    </row>
    <row r="329" spans="1:6" x14ac:dyDescent="0.25">
      <c r="A329" s="566" t="s">
        <v>2364</v>
      </c>
      <c r="B329" s="563"/>
      <c r="C329" s="563"/>
      <c r="D329" s="563"/>
      <c r="E329" s="563"/>
      <c r="F329" s="563"/>
    </row>
    <row r="330" spans="1:6" x14ac:dyDescent="0.25">
      <c r="A330" s="562" t="s">
        <v>2365</v>
      </c>
      <c r="B330" s="563"/>
      <c r="C330" s="563"/>
      <c r="D330" s="563"/>
      <c r="E330" s="563"/>
      <c r="F330" s="563"/>
    </row>
    <row r="331" spans="1:6" x14ac:dyDescent="0.25">
      <c r="A331" s="562" t="s">
        <v>2366</v>
      </c>
      <c r="B331" s="563"/>
      <c r="C331" s="563"/>
      <c r="D331" s="563"/>
      <c r="E331" s="563"/>
      <c r="F331" s="563"/>
    </row>
    <row r="332" spans="1:6" x14ac:dyDescent="0.25">
      <c r="A332" s="562" t="s">
        <v>2367</v>
      </c>
      <c r="B332" s="563"/>
      <c r="C332" s="563"/>
      <c r="D332" s="563"/>
      <c r="E332" s="563"/>
      <c r="F332" s="563"/>
    </row>
    <row r="333" spans="1:6" x14ac:dyDescent="0.25">
      <c r="A333" s="566" t="s">
        <v>2368</v>
      </c>
      <c r="B333" s="563"/>
      <c r="C333" s="563"/>
      <c r="D333" s="563"/>
      <c r="E333" s="563"/>
      <c r="F333" s="563"/>
    </row>
    <row r="334" spans="1:6" x14ac:dyDescent="0.25">
      <c r="A334" s="566" t="s">
        <v>2369</v>
      </c>
      <c r="B334" s="563"/>
      <c r="C334" s="563"/>
      <c r="D334" s="563"/>
      <c r="E334" s="563"/>
      <c r="F334" s="563"/>
    </row>
    <row r="335" spans="1:6" x14ac:dyDescent="0.25">
      <c r="A335" s="566" t="s">
        <v>2370</v>
      </c>
      <c r="B335" s="563"/>
      <c r="C335" s="563"/>
      <c r="D335" s="563"/>
      <c r="E335" s="563"/>
      <c r="F335" s="563"/>
    </row>
    <row r="336" spans="1:6" x14ac:dyDescent="0.25">
      <c r="A336" s="566" t="s">
        <v>2371</v>
      </c>
      <c r="B336" s="563"/>
      <c r="C336" s="563"/>
      <c r="D336" s="563"/>
      <c r="E336" s="563"/>
      <c r="F336" s="563"/>
    </row>
    <row r="337" spans="1:6" x14ac:dyDescent="0.25">
      <c r="A337" s="566" t="s">
        <v>2372</v>
      </c>
      <c r="B337" s="563"/>
      <c r="C337" s="563"/>
      <c r="D337" s="563"/>
      <c r="E337" s="563"/>
      <c r="F337" s="563"/>
    </row>
    <row r="338" spans="1:6" x14ac:dyDescent="0.25">
      <c r="A338" s="566" t="s">
        <v>2373</v>
      </c>
      <c r="B338" s="563"/>
      <c r="C338" s="563"/>
      <c r="D338" s="563"/>
      <c r="E338" s="563"/>
      <c r="F338" s="563"/>
    </row>
    <row r="339" spans="1:6" x14ac:dyDescent="0.25">
      <c r="A339" s="566" t="s">
        <v>2374</v>
      </c>
      <c r="B339" s="563"/>
      <c r="C339" s="563"/>
      <c r="D339" s="563"/>
      <c r="E339" s="563"/>
      <c r="F339" s="563"/>
    </row>
    <row r="340" spans="1:6" x14ac:dyDescent="0.25">
      <c r="A340" s="563" t="s">
        <v>2375</v>
      </c>
      <c r="B340" s="563"/>
      <c r="C340" s="563"/>
      <c r="D340" s="563"/>
      <c r="E340" s="563"/>
      <c r="F340" s="563"/>
    </row>
  </sheetData>
  <mergeCells count="6">
    <mergeCell ref="C284:D284"/>
    <mergeCell ref="C288:D288"/>
    <mergeCell ref="A2:F2"/>
    <mergeCell ref="C285:D285"/>
    <mergeCell ref="C286:D286"/>
    <mergeCell ref="C287:D2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C646-73EE-4C43-BB82-E303C58217E2}">
  <sheetPr>
    <tabColor theme="1"/>
  </sheetPr>
  <dimension ref="A2:I268"/>
  <sheetViews>
    <sheetView topLeftCell="A25" workbookViewId="0">
      <selection activeCell="B7" sqref="B7"/>
    </sheetView>
  </sheetViews>
  <sheetFormatPr baseColWidth="10" defaultRowHeight="15" x14ac:dyDescent="0.25"/>
  <cols>
    <col min="2" max="2" width="55.7109375" customWidth="1"/>
    <col min="6" max="6" width="37.85546875" customWidth="1"/>
  </cols>
  <sheetData>
    <row r="2" spans="1:9" ht="18" x14ac:dyDescent="0.25">
      <c r="A2" s="793" t="s">
        <v>1823</v>
      </c>
      <c r="B2" s="793"/>
      <c r="C2" s="793"/>
      <c r="D2" s="793"/>
      <c r="E2" s="793"/>
      <c r="F2" s="793"/>
    </row>
    <row r="3" spans="1:9" x14ac:dyDescent="0.25">
      <c r="A3" s="509"/>
      <c r="B3" s="510"/>
      <c r="C3" s="511"/>
      <c r="D3" s="512"/>
      <c r="E3" s="513"/>
      <c r="F3" s="513"/>
    </row>
    <row r="4" spans="1:9" x14ac:dyDescent="0.25">
      <c r="A4" s="509" t="s">
        <v>1824</v>
      </c>
      <c r="B4" s="567" t="s">
        <v>1825</v>
      </c>
      <c r="C4" s="511"/>
      <c r="D4" s="512"/>
      <c r="E4" s="513"/>
      <c r="F4" s="513"/>
    </row>
    <row r="5" spans="1:9" x14ac:dyDescent="0.25">
      <c r="A5" s="514" t="s">
        <v>1826</v>
      </c>
      <c r="B5" s="547"/>
      <c r="C5" s="511"/>
      <c r="D5" s="512"/>
      <c r="E5" s="513"/>
      <c r="F5" s="513"/>
    </row>
    <row r="6" spans="1:9" x14ac:dyDescent="0.25">
      <c r="A6" s="514" t="s">
        <v>1827</v>
      </c>
      <c r="B6" s="515" t="s">
        <v>58</v>
      </c>
      <c r="C6" s="511"/>
      <c r="D6" s="512"/>
      <c r="E6" s="513"/>
      <c r="F6" s="513"/>
    </row>
    <row r="7" spans="1:9" x14ac:dyDescent="0.25">
      <c r="A7" s="514" t="s">
        <v>1828</v>
      </c>
      <c r="B7" s="515"/>
      <c r="C7" s="511" t="s">
        <v>1829</v>
      </c>
      <c r="D7" s="529">
        <v>45669</v>
      </c>
      <c r="E7" s="513"/>
      <c r="F7" s="520"/>
    </row>
    <row r="8" spans="1:9" ht="15.75" thickBot="1" x14ac:dyDescent="0.3">
      <c r="A8" s="514"/>
      <c r="B8" s="515"/>
      <c r="C8" s="511"/>
      <c r="D8" s="512"/>
      <c r="E8" s="513"/>
      <c r="F8" s="513"/>
    </row>
    <row r="9" spans="1:9" x14ac:dyDescent="0.25">
      <c r="A9" s="534" t="s">
        <v>59</v>
      </c>
      <c r="B9" s="535" t="s">
        <v>245</v>
      </c>
      <c r="C9" s="536" t="s">
        <v>60</v>
      </c>
      <c r="D9" s="537" t="s">
        <v>61</v>
      </c>
      <c r="E9" s="538" t="s">
        <v>1830</v>
      </c>
      <c r="F9" s="539" t="s">
        <v>1831</v>
      </c>
    </row>
    <row r="10" spans="1:9" x14ac:dyDescent="0.25">
      <c r="A10" s="540" t="s">
        <v>421</v>
      </c>
      <c r="B10" s="516" t="s">
        <v>1823</v>
      </c>
      <c r="C10" s="517"/>
      <c r="D10" s="518"/>
      <c r="E10" s="523"/>
      <c r="F10" s="541">
        <v>863572.55999999971</v>
      </c>
    </row>
    <row r="11" spans="1:9" x14ac:dyDescent="0.25">
      <c r="A11" s="542" t="s">
        <v>1832</v>
      </c>
      <c r="B11" s="521" t="s">
        <v>1833</v>
      </c>
      <c r="C11" s="522"/>
      <c r="D11" s="519"/>
      <c r="E11" s="548"/>
      <c r="F11" s="543"/>
    </row>
    <row r="12" spans="1:9" x14ac:dyDescent="0.25">
      <c r="A12" s="544" t="s">
        <v>64</v>
      </c>
      <c r="B12" s="524" t="s">
        <v>1834</v>
      </c>
      <c r="C12" s="549"/>
      <c r="D12" s="550"/>
      <c r="E12" s="551"/>
      <c r="F12" s="552"/>
    </row>
    <row r="13" spans="1:9" x14ac:dyDescent="0.25">
      <c r="A13" s="576" t="s">
        <v>65</v>
      </c>
      <c r="B13" s="579" t="s">
        <v>1835</v>
      </c>
      <c r="C13" s="577" t="s">
        <v>398</v>
      </c>
      <c r="D13" s="580">
        <v>2800</v>
      </c>
      <c r="E13" s="578">
        <v>40</v>
      </c>
      <c r="F13" s="581">
        <v>112000</v>
      </c>
      <c r="I13" s="575">
        <v>2990</v>
      </c>
    </row>
    <row r="14" spans="1:9" x14ac:dyDescent="0.25">
      <c r="A14" s="576" t="s">
        <v>1260</v>
      </c>
      <c r="B14" s="579" t="s">
        <v>1836</v>
      </c>
      <c r="C14" s="577" t="s">
        <v>398</v>
      </c>
      <c r="D14" s="580">
        <v>160</v>
      </c>
      <c r="E14" s="578">
        <v>40</v>
      </c>
      <c r="F14" s="581">
        <v>6400</v>
      </c>
    </row>
    <row r="15" spans="1:9" x14ac:dyDescent="0.25">
      <c r="A15" s="576" t="s">
        <v>1263</v>
      </c>
      <c r="B15" s="579" t="s">
        <v>1837</v>
      </c>
      <c r="C15" s="577" t="s">
        <v>398</v>
      </c>
      <c r="D15" s="580">
        <v>272</v>
      </c>
      <c r="E15" s="578">
        <v>40</v>
      </c>
      <c r="F15" s="581">
        <v>10880</v>
      </c>
    </row>
    <row r="16" spans="1:9" x14ac:dyDescent="0.25">
      <c r="A16" s="576" t="s">
        <v>1838</v>
      </c>
      <c r="B16" s="579" t="s">
        <v>1839</v>
      </c>
      <c r="C16" s="577" t="s">
        <v>398</v>
      </c>
      <c r="D16" s="580">
        <v>30</v>
      </c>
      <c r="E16" s="578">
        <v>40</v>
      </c>
      <c r="F16" s="581">
        <v>1200</v>
      </c>
    </row>
    <row r="17" spans="1:6" x14ac:dyDescent="0.25">
      <c r="A17" s="544" t="s">
        <v>69</v>
      </c>
      <c r="B17" s="524" t="s">
        <v>1840</v>
      </c>
      <c r="C17" s="553"/>
      <c r="D17" s="554"/>
      <c r="E17" s="551"/>
      <c r="F17" s="556"/>
    </row>
    <row r="18" spans="1:6" x14ac:dyDescent="0.25">
      <c r="A18" s="576" t="s">
        <v>70</v>
      </c>
      <c r="B18" s="579" t="s">
        <v>1841</v>
      </c>
      <c r="C18" s="577" t="s">
        <v>398</v>
      </c>
      <c r="D18" s="580">
        <v>1325</v>
      </c>
      <c r="E18" s="578">
        <v>40</v>
      </c>
      <c r="F18" s="581">
        <v>53000</v>
      </c>
    </row>
    <row r="19" spans="1:6" x14ac:dyDescent="0.25">
      <c r="A19" s="576" t="s">
        <v>71</v>
      </c>
      <c r="B19" s="579" t="s">
        <v>1842</v>
      </c>
      <c r="C19" s="577" t="s">
        <v>398</v>
      </c>
      <c r="D19" s="580">
        <v>175</v>
      </c>
      <c r="E19" s="578">
        <v>40</v>
      </c>
      <c r="F19" s="581">
        <v>7000</v>
      </c>
    </row>
    <row r="20" spans="1:6" x14ac:dyDescent="0.25">
      <c r="A20" s="576" t="s">
        <v>72</v>
      </c>
      <c r="B20" s="579" t="s">
        <v>1843</v>
      </c>
      <c r="C20" s="577" t="s">
        <v>398</v>
      </c>
      <c r="D20" s="580">
        <v>175</v>
      </c>
      <c r="E20" s="578">
        <v>40</v>
      </c>
      <c r="F20" s="581">
        <v>7000</v>
      </c>
    </row>
    <row r="21" spans="1:6" x14ac:dyDescent="0.25">
      <c r="A21" s="544" t="s">
        <v>82</v>
      </c>
      <c r="B21" s="525" t="s">
        <v>1844</v>
      </c>
      <c r="C21" s="553"/>
      <c r="D21" s="554"/>
      <c r="E21" s="555"/>
      <c r="F21" s="556"/>
    </row>
    <row r="22" spans="1:6" x14ac:dyDescent="0.25">
      <c r="A22" s="573" t="s">
        <v>83</v>
      </c>
      <c r="B22" s="568" t="s">
        <v>1845</v>
      </c>
      <c r="C22" s="569" t="s">
        <v>132</v>
      </c>
      <c r="D22" s="570">
        <v>1840</v>
      </c>
      <c r="E22" s="571">
        <v>6</v>
      </c>
      <c r="F22" s="572">
        <v>11040</v>
      </c>
    </row>
    <row r="23" spans="1:6" x14ac:dyDescent="0.25">
      <c r="A23" s="544" t="s">
        <v>97</v>
      </c>
      <c r="B23" s="525" t="s">
        <v>1846</v>
      </c>
      <c r="C23" s="553"/>
      <c r="D23" s="554"/>
      <c r="E23" s="555"/>
      <c r="F23" s="556"/>
    </row>
    <row r="24" spans="1:6" x14ac:dyDescent="0.25">
      <c r="A24" s="576" t="s">
        <v>101</v>
      </c>
      <c r="B24" s="579" t="s">
        <v>1847</v>
      </c>
      <c r="C24" s="577" t="s">
        <v>60</v>
      </c>
      <c r="D24" s="580">
        <v>20</v>
      </c>
      <c r="E24" s="578">
        <v>25</v>
      </c>
      <c r="F24" s="581">
        <v>500</v>
      </c>
    </row>
    <row r="25" spans="1:6" x14ac:dyDescent="0.25">
      <c r="A25" s="576" t="s">
        <v>103</v>
      </c>
      <c r="B25" s="579" t="s">
        <v>1848</v>
      </c>
      <c r="C25" s="577" t="s">
        <v>60</v>
      </c>
      <c r="D25" s="580">
        <v>10</v>
      </c>
      <c r="E25" s="578">
        <v>25</v>
      </c>
      <c r="F25" s="581">
        <v>250</v>
      </c>
    </row>
    <row r="26" spans="1:6" x14ac:dyDescent="0.25">
      <c r="A26" s="576" t="s">
        <v>104</v>
      </c>
      <c r="B26" s="579" t="s">
        <v>1849</v>
      </c>
      <c r="C26" s="577" t="s">
        <v>60</v>
      </c>
      <c r="D26" s="580">
        <v>10</v>
      </c>
      <c r="E26" s="578">
        <v>25</v>
      </c>
      <c r="F26" s="581">
        <v>250</v>
      </c>
    </row>
    <row r="27" spans="1:6" x14ac:dyDescent="0.25">
      <c r="A27" s="544" t="s">
        <v>105</v>
      </c>
      <c r="B27" s="546" t="s">
        <v>223</v>
      </c>
      <c r="C27" s="553"/>
      <c r="D27" s="554"/>
      <c r="E27" s="555"/>
      <c r="F27" s="556"/>
    </row>
    <row r="28" spans="1:6" x14ac:dyDescent="0.25">
      <c r="A28" s="573" t="s">
        <v>106</v>
      </c>
      <c r="B28" s="568" t="s">
        <v>1850</v>
      </c>
      <c r="C28" s="569" t="s">
        <v>60</v>
      </c>
      <c r="D28" s="570">
        <v>1</v>
      </c>
      <c r="E28" s="571">
        <v>40</v>
      </c>
      <c r="F28" s="572">
        <v>40</v>
      </c>
    </row>
    <row r="29" spans="1:6" x14ac:dyDescent="0.25">
      <c r="A29" s="573" t="s">
        <v>107</v>
      </c>
      <c r="B29" s="568" t="s">
        <v>1851</v>
      </c>
      <c r="C29" s="569" t="s">
        <v>60</v>
      </c>
      <c r="D29" s="570">
        <v>1</v>
      </c>
      <c r="E29" s="571">
        <v>40</v>
      </c>
      <c r="F29" s="572">
        <v>40</v>
      </c>
    </row>
    <row r="30" spans="1:6" x14ac:dyDescent="0.25">
      <c r="A30" s="573" t="s">
        <v>108</v>
      </c>
      <c r="B30" s="568" t="s">
        <v>1852</v>
      </c>
      <c r="C30" s="569" t="s">
        <v>60</v>
      </c>
      <c r="D30" s="570">
        <v>2</v>
      </c>
      <c r="E30" s="571">
        <v>40</v>
      </c>
      <c r="F30" s="572">
        <v>80</v>
      </c>
    </row>
    <row r="31" spans="1:6" x14ac:dyDescent="0.25">
      <c r="A31" s="573" t="s">
        <v>109</v>
      </c>
      <c r="B31" s="568" t="s">
        <v>1853</v>
      </c>
      <c r="C31" s="569" t="s">
        <v>132</v>
      </c>
      <c r="D31" s="570">
        <v>71</v>
      </c>
      <c r="E31" s="571">
        <v>8</v>
      </c>
      <c r="F31" s="596">
        <v>568</v>
      </c>
    </row>
    <row r="32" spans="1:6" x14ac:dyDescent="0.25">
      <c r="A32" s="573" t="s">
        <v>110</v>
      </c>
      <c r="B32" s="568" t="s">
        <v>1854</v>
      </c>
      <c r="C32" s="569" t="s">
        <v>132</v>
      </c>
      <c r="D32" s="570">
        <v>31.34</v>
      </c>
      <c r="E32" s="571">
        <v>8</v>
      </c>
      <c r="F32" s="572">
        <v>250.72</v>
      </c>
    </row>
    <row r="33" spans="1:6" x14ac:dyDescent="0.25">
      <c r="A33" s="573" t="s">
        <v>111</v>
      </c>
      <c r="B33" s="568" t="s">
        <v>1855</v>
      </c>
      <c r="C33" s="569" t="s">
        <v>132</v>
      </c>
      <c r="D33" s="570">
        <v>15</v>
      </c>
      <c r="E33" s="571">
        <v>8</v>
      </c>
      <c r="F33" s="572">
        <v>120</v>
      </c>
    </row>
    <row r="34" spans="1:6" x14ac:dyDescent="0.25">
      <c r="A34" s="573" t="s">
        <v>113</v>
      </c>
      <c r="B34" s="568" t="s">
        <v>1856</v>
      </c>
      <c r="C34" s="569" t="s">
        <v>60</v>
      </c>
      <c r="D34" s="570">
        <v>11</v>
      </c>
      <c r="E34" s="571">
        <v>25</v>
      </c>
      <c r="F34" s="572">
        <v>275</v>
      </c>
    </row>
    <row r="35" spans="1:6" x14ac:dyDescent="0.25">
      <c r="A35" s="542" t="s">
        <v>1857</v>
      </c>
      <c r="B35" s="521" t="s">
        <v>408</v>
      </c>
      <c r="C35" s="549"/>
      <c r="D35" s="554"/>
      <c r="E35" s="551"/>
      <c r="F35" s="556"/>
    </row>
    <row r="36" spans="1:6" x14ac:dyDescent="0.25">
      <c r="A36" s="544" t="s">
        <v>123</v>
      </c>
      <c r="B36" s="524" t="s">
        <v>1858</v>
      </c>
      <c r="C36" s="549"/>
      <c r="D36" s="554"/>
      <c r="E36" s="551"/>
      <c r="F36" s="556"/>
    </row>
    <row r="37" spans="1:6" x14ac:dyDescent="0.25">
      <c r="A37" s="576" t="s">
        <v>269</v>
      </c>
      <c r="B37" s="579" t="s">
        <v>1859</v>
      </c>
      <c r="C37" s="577" t="s">
        <v>60</v>
      </c>
      <c r="D37" s="580">
        <v>1</v>
      </c>
      <c r="E37" s="578">
        <v>1400</v>
      </c>
      <c r="F37" s="581">
        <v>1400</v>
      </c>
    </row>
    <row r="38" spans="1:6" x14ac:dyDescent="0.25">
      <c r="A38" s="576" t="s">
        <v>271</v>
      </c>
      <c r="B38" s="579" t="s">
        <v>1860</v>
      </c>
      <c r="C38" s="577" t="s">
        <v>60</v>
      </c>
      <c r="D38" s="580">
        <v>1</v>
      </c>
      <c r="E38" s="578">
        <v>300</v>
      </c>
      <c r="F38" s="581">
        <v>300</v>
      </c>
    </row>
    <row r="39" spans="1:6" x14ac:dyDescent="0.25">
      <c r="A39" s="576" t="s">
        <v>273</v>
      </c>
      <c r="B39" s="579" t="s">
        <v>1861</v>
      </c>
      <c r="C39" s="577" t="s">
        <v>60</v>
      </c>
      <c r="D39" s="580">
        <v>1</v>
      </c>
      <c r="E39" s="578">
        <v>300</v>
      </c>
      <c r="F39" s="581">
        <v>300</v>
      </c>
    </row>
    <row r="40" spans="1:6" x14ac:dyDescent="0.25">
      <c r="A40" s="576" t="s">
        <v>274</v>
      </c>
      <c r="B40" s="579" t="s">
        <v>1862</v>
      </c>
      <c r="C40" s="577" t="s">
        <v>60</v>
      </c>
      <c r="D40" s="580">
        <v>1</v>
      </c>
      <c r="E40" s="578">
        <v>300</v>
      </c>
      <c r="F40" s="581">
        <v>300</v>
      </c>
    </row>
    <row r="41" spans="1:6" x14ac:dyDescent="0.25">
      <c r="A41" s="576" t="s">
        <v>276</v>
      </c>
      <c r="B41" s="579" t="s">
        <v>1863</v>
      </c>
      <c r="C41" s="577" t="s">
        <v>60</v>
      </c>
      <c r="D41" s="580">
        <v>1</v>
      </c>
      <c r="E41" s="578">
        <v>300</v>
      </c>
      <c r="F41" s="581">
        <v>300</v>
      </c>
    </row>
    <row r="42" spans="1:6" x14ac:dyDescent="0.25">
      <c r="A42" s="576" t="s">
        <v>277</v>
      </c>
      <c r="B42" s="579" t="s">
        <v>1864</v>
      </c>
      <c r="C42" s="577" t="s">
        <v>60</v>
      </c>
      <c r="D42" s="580">
        <v>1</v>
      </c>
      <c r="E42" s="578">
        <v>300</v>
      </c>
      <c r="F42" s="581">
        <v>300</v>
      </c>
    </row>
    <row r="43" spans="1:6" x14ac:dyDescent="0.25">
      <c r="A43" s="576" t="s">
        <v>279</v>
      </c>
      <c r="B43" s="579" t="s">
        <v>1865</v>
      </c>
      <c r="C43" s="577" t="s">
        <v>60</v>
      </c>
      <c r="D43" s="580">
        <v>7</v>
      </c>
      <c r="E43" s="578">
        <v>300</v>
      </c>
      <c r="F43" s="581">
        <v>2100</v>
      </c>
    </row>
    <row r="44" spans="1:6" x14ac:dyDescent="0.25">
      <c r="A44" s="576" t="s">
        <v>280</v>
      </c>
      <c r="B44" s="579" t="s">
        <v>1866</v>
      </c>
      <c r="C44" s="577" t="s">
        <v>60</v>
      </c>
      <c r="D44" s="580">
        <v>1</v>
      </c>
      <c r="E44" s="578">
        <v>300</v>
      </c>
      <c r="F44" s="581">
        <v>300</v>
      </c>
    </row>
    <row r="45" spans="1:6" x14ac:dyDescent="0.25">
      <c r="A45" s="576" t="s">
        <v>1867</v>
      </c>
      <c r="B45" s="579" t="s">
        <v>1868</v>
      </c>
      <c r="C45" s="577" t="s">
        <v>60</v>
      </c>
      <c r="D45" s="580">
        <v>1</v>
      </c>
      <c r="E45" s="578">
        <v>300</v>
      </c>
      <c r="F45" s="581">
        <v>300</v>
      </c>
    </row>
    <row r="46" spans="1:6" x14ac:dyDescent="0.25">
      <c r="A46" s="576" t="s">
        <v>1869</v>
      </c>
      <c r="B46" s="579" t="s">
        <v>1870</v>
      </c>
      <c r="C46" s="577" t="s">
        <v>60</v>
      </c>
      <c r="D46" s="580">
        <v>1</v>
      </c>
      <c r="E46" s="578">
        <v>300</v>
      </c>
      <c r="F46" s="581">
        <v>300</v>
      </c>
    </row>
    <row r="47" spans="1:6" x14ac:dyDescent="0.25">
      <c r="A47" s="576" t="s">
        <v>1871</v>
      </c>
      <c r="B47" s="579" t="s">
        <v>1872</v>
      </c>
      <c r="C47" s="577" t="s">
        <v>60</v>
      </c>
      <c r="D47" s="580">
        <v>2</v>
      </c>
      <c r="E47" s="578">
        <v>300</v>
      </c>
      <c r="F47" s="581">
        <v>600</v>
      </c>
    </row>
    <row r="48" spans="1:6" x14ac:dyDescent="0.25">
      <c r="A48" s="576" t="s">
        <v>1873</v>
      </c>
      <c r="B48" s="579" t="s">
        <v>1874</v>
      </c>
      <c r="C48" s="577" t="s">
        <v>60</v>
      </c>
      <c r="D48" s="580">
        <v>1</v>
      </c>
      <c r="E48" s="578">
        <v>300</v>
      </c>
      <c r="F48" s="581">
        <v>300</v>
      </c>
    </row>
    <row r="49" spans="1:8" x14ac:dyDescent="0.25">
      <c r="A49" s="576" t="s">
        <v>1875</v>
      </c>
      <c r="B49" s="579" t="s">
        <v>1876</v>
      </c>
      <c r="C49" s="577" t="s">
        <v>60</v>
      </c>
      <c r="D49" s="580">
        <v>1</v>
      </c>
      <c r="E49" s="578">
        <v>300</v>
      </c>
      <c r="F49" s="581">
        <v>300</v>
      </c>
    </row>
    <row r="50" spans="1:8" x14ac:dyDescent="0.25">
      <c r="A50" s="576" t="s">
        <v>1877</v>
      </c>
      <c r="B50" s="579" t="s">
        <v>1878</v>
      </c>
      <c r="C50" s="577" t="s">
        <v>60</v>
      </c>
      <c r="D50" s="580">
        <v>175</v>
      </c>
      <c r="E50" s="578">
        <v>150</v>
      </c>
      <c r="F50" s="581">
        <v>26250</v>
      </c>
    </row>
    <row r="51" spans="1:8" x14ac:dyDescent="0.25">
      <c r="A51" s="542" t="s">
        <v>1879</v>
      </c>
      <c r="B51" s="521" t="s">
        <v>1880</v>
      </c>
      <c r="C51" s="549"/>
      <c r="D51" s="554"/>
      <c r="E51" s="551"/>
      <c r="F51" s="556"/>
    </row>
    <row r="52" spans="1:8" ht="15.75" thickBot="1" x14ac:dyDescent="0.3">
      <c r="A52" s="544" t="s">
        <v>1881</v>
      </c>
      <c r="B52" s="524" t="s">
        <v>1882</v>
      </c>
      <c r="C52" s="549"/>
      <c r="D52" s="554"/>
      <c r="E52" s="551"/>
      <c r="F52" s="556"/>
    </row>
    <row r="53" spans="1:8" ht="15.75" thickBot="1" x14ac:dyDescent="0.3">
      <c r="A53" s="576" t="s">
        <v>1883</v>
      </c>
      <c r="B53" s="579" t="s">
        <v>1884</v>
      </c>
      <c r="C53" s="577" t="s">
        <v>398</v>
      </c>
      <c r="D53" s="580">
        <v>3060</v>
      </c>
      <c r="E53" s="578">
        <v>40</v>
      </c>
      <c r="F53" s="581">
        <v>122400</v>
      </c>
      <c r="H53" s="574"/>
    </row>
    <row r="54" spans="1:8" ht="15.75" thickBot="1" x14ac:dyDescent="0.3">
      <c r="A54" s="576" t="s">
        <v>1885</v>
      </c>
      <c r="B54" s="579" t="s">
        <v>1886</v>
      </c>
      <c r="C54" s="577" t="s">
        <v>398</v>
      </c>
      <c r="D54" s="580">
        <v>10</v>
      </c>
      <c r="E54" s="578">
        <v>40</v>
      </c>
      <c r="F54" s="581">
        <v>400</v>
      </c>
      <c r="H54" s="574"/>
    </row>
    <row r="55" spans="1:8" ht="15.75" thickBot="1" x14ac:dyDescent="0.3">
      <c r="A55" s="576" t="s">
        <v>1887</v>
      </c>
      <c r="B55" s="579" t="s">
        <v>1888</v>
      </c>
      <c r="C55" s="577" t="s">
        <v>398</v>
      </c>
      <c r="D55" s="580">
        <v>175</v>
      </c>
      <c r="E55" s="578">
        <v>40</v>
      </c>
      <c r="F55" s="581">
        <v>7000</v>
      </c>
    </row>
    <row r="56" spans="1:8" ht="15.75" thickBot="1" x14ac:dyDescent="0.3">
      <c r="A56" s="576" t="s">
        <v>1889</v>
      </c>
      <c r="B56" s="579" t="s">
        <v>1890</v>
      </c>
      <c r="C56" s="577" t="s">
        <v>398</v>
      </c>
      <c r="D56" s="580">
        <v>175</v>
      </c>
      <c r="E56" s="578">
        <v>40</v>
      </c>
      <c r="F56" s="581">
        <v>7000</v>
      </c>
      <c r="H56" s="574"/>
    </row>
    <row r="57" spans="1:8" x14ac:dyDescent="0.25">
      <c r="A57" s="576" t="s">
        <v>1891</v>
      </c>
      <c r="B57" s="579" t="s">
        <v>1892</v>
      </c>
      <c r="C57" s="577" t="s">
        <v>398</v>
      </c>
      <c r="D57" s="580">
        <v>175</v>
      </c>
      <c r="E57" s="578">
        <v>40</v>
      </c>
      <c r="F57" s="581">
        <v>7000</v>
      </c>
    </row>
    <row r="58" spans="1:8" x14ac:dyDescent="0.25">
      <c r="A58" s="576" t="s">
        <v>1893</v>
      </c>
      <c r="B58" s="579" t="s">
        <v>1894</v>
      </c>
      <c r="C58" s="577" t="s">
        <v>398</v>
      </c>
      <c r="D58" s="580">
        <v>1</v>
      </c>
      <c r="E58" s="578">
        <v>40</v>
      </c>
      <c r="F58" s="581">
        <v>40</v>
      </c>
    </row>
    <row r="59" spans="1:8" x14ac:dyDescent="0.25">
      <c r="A59" s="576" t="s">
        <v>1895</v>
      </c>
      <c r="B59" s="579" t="s">
        <v>1896</v>
      </c>
      <c r="C59" s="577" t="s">
        <v>398</v>
      </c>
      <c r="D59" s="580">
        <v>175</v>
      </c>
      <c r="E59" s="578">
        <v>40</v>
      </c>
      <c r="F59" s="581">
        <v>7000</v>
      </c>
    </row>
    <row r="60" spans="1:8" x14ac:dyDescent="0.25">
      <c r="A60" s="576" t="s">
        <v>1897</v>
      </c>
      <c r="B60" s="579" t="s">
        <v>1898</v>
      </c>
      <c r="C60" s="577" t="s">
        <v>398</v>
      </c>
      <c r="D60" s="580">
        <v>2</v>
      </c>
      <c r="E60" s="578">
        <v>42</v>
      </c>
      <c r="F60" s="581">
        <v>84</v>
      </c>
    </row>
    <row r="61" spans="1:8" x14ac:dyDescent="0.25">
      <c r="A61" s="582" t="s">
        <v>1899</v>
      </c>
      <c r="B61" s="583" t="s">
        <v>1900</v>
      </c>
      <c r="C61" s="584" t="s">
        <v>398</v>
      </c>
      <c r="D61" s="585">
        <v>4</v>
      </c>
      <c r="E61" s="586">
        <v>42</v>
      </c>
      <c r="F61" s="587">
        <v>168</v>
      </c>
    </row>
    <row r="62" spans="1:8" x14ac:dyDescent="0.25">
      <c r="A62" s="582" t="s">
        <v>1901</v>
      </c>
      <c r="B62" s="583" t="s">
        <v>1902</v>
      </c>
      <c r="C62" s="584" t="s">
        <v>398</v>
      </c>
      <c r="D62" s="585">
        <v>4</v>
      </c>
      <c r="E62" s="586">
        <v>42</v>
      </c>
      <c r="F62" s="587">
        <v>168</v>
      </c>
    </row>
    <row r="63" spans="1:8" x14ac:dyDescent="0.25">
      <c r="A63" s="582" t="s">
        <v>1903</v>
      </c>
      <c r="B63" s="583" t="s">
        <v>1904</v>
      </c>
      <c r="C63" s="584" t="s">
        <v>398</v>
      </c>
      <c r="D63" s="585">
        <v>3</v>
      </c>
      <c r="E63" s="586">
        <v>42</v>
      </c>
      <c r="F63" s="587">
        <v>126</v>
      </c>
    </row>
    <row r="64" spans="1:8" x14ac:dyDescent="0.25">
      <c r="A64" s="576" t="s">
        <v>1905</v>
      </c>
      <c r="B64" s="579" t="s">
        <v>1906</v>
      </c>
      <c r="C64" s="577" t="s">
        <v>398</v>
      </c>
      <c r="D64" s="580">
        <v>2</v>
      </c>
      <c r="E64" s="578">
        <v>42</v>
      </c>
      <c r="F64" s="581">
        <v>84</v>
      </c>
    </row>
    <row r="65" spans="1:6" x14ac:dyDescent="0.25">
      <c r="A65" s="576" t="s">
        <v>1907</v>
      </c>
      <c r="B65" s="579" t="s">
        <v>1908</v>
      </c>
      <c r="C65" s="577" t="s">
        <v>398</v>
      </c>
      <c r="D65" s="580">
        <v>1</v>
      </c>
      <c r="E65" s="578">
        <v>42</v>
      </c>
      <c r="F65" s="581">
        <v>42</v>
      </c>
    </row>
    <row r="66" spans="1:6" x14ac:dyDescent="0.25">
      <c r="A66" s="582" t="s">
        <v>1909</v>
      </c>
      <c r="B66" s="583" t="s">
        <v>1910</v>
      </c>
      <c r="C66" s="584" t="s">
        <v>398</v>
      </c>
      <c r="D66" s="585">
        <v>1</v>
      </c>
      <c r="E66" s="586">
        <v>40</v>
      </c>
      <c r="F66" s="587">
        <v>40</v>
      </c>
    </row>
    <row r="67" spans="1:6" x14ac:dyDescent="0.25">
      <c r="A67" s="573" t="s">
        <v>1911</v>
      </c>
      <c r="B67" s="568" t="s">
        <v>1912</v>
      </c>
      <c r="C67" s="569" t="s">
        <v>398</v>
      </c>
      <c r="D67" s="570">
        <v>1</v>
      </c>
      <c r="E67" s="571">
        <v>40</v>
      </c>
      <c r="F67" s="572">
        <v>40</v>
      </c>
    </row>
    <row r="68" spans="1:6" x14ac:dyDescent="0.25">
      <c r="A68" s="573" t="s">
        <v>1913</v>
      </c>
      <c r="B68" s="568" t="s">
        <v>1914</v>
      </c>
      <c r="C68" s="569" t="s">
        <v>398</v>
      </c>
      <c r="D68" s="570">
        <v>1</v>
      </c>
      <c r="E68" s="571">
        <v>40</v>
      </c>
      <c r="F68" s="572">
        <v>40</v>
      </c>
    </row>
    <row r="69" spans="1:6" x14ac:dyDescent="0.25">
      <c r="A69" s="573" t="s">
        <v>1915</v>
      </c>
      <c r="B69" s="568" t="s">
        <v>1916</v>
      </c>
      <c r="C69" s="569" t="s">
        <v>398</v>
      </c>
      <c r="D69" s="570">
        <v>1</v>
      </c>
      <c r="E69" s="571">
        <v>40</v>
      </c>
      <c r="F69" s="572">
        <v>40</v>
      </c>
    </row>
    <row r="70" spans="1:6" x14ac:dyDescent="0.25">
      <c r="A70" s="573" t="s">
        <v>1917</v>
      </c>
      <c r="B70" s="568" t="s">
        <v>1918</v>
      </c>
      <c r="C70" s="569" t="s">
        <v>398</v>
      </c>
      <c r="D70" s="570">
        <v>1</v>
      </c>
      <c r="E70" s="571">
        <v>40</v>
      </c>
      <c r="F70" s="572">
        <v>40</v>
      </c>
    </row>
    <row r="71" spans="1:6" x14ac:dyDescent="0.25">
      <c r="A71" s="573" t="s">
        <v>1919</v>
      </c>
      <c r="B71" s="568" t="s">
        <v>1920</v>
      </c>
      <c r="C71" s="569" t="s">
        <v>398</v>
      </c>
      <c r="D71" s="570">
        <v>1</v>
      </c>
      <c r="E71" s="571">
        <v>40</v>
      </c>
      <c r="F71" s="572">
        <v>40</v>
      </c>
    </row>
    <row r="72" spans="1:6" x14ac:dyDescent="0.25">
      <c r="A72" s="573" t="s">
        <v>1921</v>
      </c>
      <c r="B72" s="568" t="s">
        <v>1922</v>
      </c>
      <c r="C72" s="569" t="s">
        <v>398</v>
      </c>
      <c r="D72" s="570">
        <v>1</v>
      </c>
      <c r="E72" s="571">
        <v>40</v>
      </c>
      <c r="F72" s="572">
        <v>40</v>
      </c>
    </row>
    <row r="73" spans="1:6" x14ac:dyDescent="0.25">
      <c r="A73" s="573" t="s">
        <v>1923</v>
      </c>
      <c r="B73" s="568" t="s">
        <v>1924</v>
      </c>
      <c r="C73" s="569" t="s">
        <v>398</v>
      </c>
      <c r="D73" s="570">
        <v>1</v>
      </c>
      <c r="E73" s="571">
        <v>40</v>
      </c>
      <c r="F73" s="572">
        <v>40</v>
      </c>
    </row>
    <row r="74" spans="1:6" x14ac:dyDescent="0.25">
      <c r="A74" s="573" t="s">
        <v>1925</v>
      </c>
      <c r="B74" s="568" t="s">
        <v>1926</v>
      </c>
      <c r="C74" s="569" t="s">
        <v>398</v>
      </c>
      <c r="D74" s="570">
        <v>2</v>
      </c>
      <c r="E74" s="571">
        <v>40</v>
      </c>
      <c r="F74" s="572">
        <v>80</v>
      </c>
    </row>
    <row r="75" spans="1:6" x14ac:dyDescent="0.25">
      <c r="A75" s="573" t="s">
        <v>1927</v>
      </c>
      <c r="B75" s="568" t="s">
        <v>1928</v>
      </c>
      <c r="C75" s="569" t="s">
        <v>398</v>
      </c>
      <c r="D75" s="570">
        <v>1</v>
      </c>
      <c r="E75" s="571">
        <v>40</v>
      </c>
      <c r="F75" s="572">
        <v>40</v>
      </c>
    </row>
    <row r="76" spans="1:6" x14ac:dyDescent="0.25">
      <c r="A76" s="573" t="s">
        <v>1929</v>
      </c>
      <c r="B76" s="568" t="s">
        <v>1930</v>
      </c>
      <c r="C76" s="569" t="s">
        <v>398</v>
      </c>
      <c r="D76" s="570">
        <v>1</v>
      </c>
      <c r="E76" s="571">
        <v>40</v>
      </c>
      <c r="F76" s="572">
        <v>40</v>
      </c>
    </row>
    <row r="77" spans="1:6" x14ac:dyDescent="0.25">
      <c r="A77" s="573" t="s">
        <v>1931</v>
      </c>
      <c r="B77" s="568" t="s">
        <v>1932</v>
      </c>
      <c r="C77" s="569" t="s">
        <v>398</v>
      </c>
      <c r="D77" s="570">
        <v>1</v>
      </c>
      <c r="E77" s="571">
        <v>40</v>
      </c>
      <c r="F77" s="572">
        <v>40</v>
      </c>
    </row>
    <row r="78" spans="1:6" x14ac:dyDescent="0.25">
      <c r="A78" s="573" t="s">
        <v>1933</v>
      </c>
      <c r="B78" s="568" t="s">
        <v>1934</v>
      </c>
      <c r="C78" s="569" t="s">
        <v>398</v>
      </c>
      <c r="D78" s="570">
        <v>1</v>
      </c>
      <c r="E78" s="571">
        <v>40</v>
      </c>
      <c r="F78" s="572">
        <v>40</v>
      </c>
    </row>
    <row r="79" spans="1:6" x14ac:dyDescent="0.25">
      <c r="A79" s="573" t="s">
        <v>1935</v>
      </c>
      <c r="B79" s="568" t="s">
        <v>1936</v>
      </c>
      <c r="C79" s="569" t="s">
        <v>398</v>
      </c>
      <c r="D79" s="570">
        <v>1</v>
      </c>
      <c r="E79" s="571">
        <v>40</v>
      </c>
      <c r="F79" s="572">
        <v>40</v>
      </c>
    </row>
    <row r="80" spans="1:6" x14ac:dyDescent="0.25">
      <c r="A80" s="573" t="s">
        <v>1937</v>
      </c>
      <c r="B80" s="568" t="s">
        <v>1938</v>
      </c>
      <c r="C80" s="569" t="s">
        <v>398</v>
      </c>
      <c r="D80" s="570">
        <v>1</v>
      </c>
      <c r="E80" s="571">
        <v>42</v>
      </c>
      <c r="F80" s="572">
        <v>42</v>
      </c>
    </row>
    <row r="81" spans="1:6" x14ac:dyDescent="0.25">
      <c r="A81" s="573" t="s">
        <v>1939</v>
      </c>
      <c r="B81" s="568" t="s">
        <v>1940</v>
      </c>
      <c r="C81" s="569" t="s">
        <v>398</v>
      </c>
      <c r="D81" s="570">
        <v>1</v>
      </c>
      <c r="E81" s="571">
        <v>42</v>
      </c>
      <c r="F81" s="572">
        <v>42</v>
      </c>
    </row>
    <row r="82" spans="1:6" x14ac:dyDescent="0.25">
      <c r="A82" s="573" t="s">
        <v>1941</v>
      </c>
      <c r="B82" s="568" t="s">
        <v>1942</v>
      </c>
      <c r="C82" s="569" t="s">
        <v>398</v>
      </c>
      <c r="D82" s="570">
        <v>1</v>
      </c>
      <c r="E82" s="571">
        <v>42</v>
      </c>
      <c r="F82" s="572">
        <v>42</v>
      </c>
    </row>
    <row r="83" spans="1:6" x14ac:dyDescent="0.25">
      <c r="A83" s="573" t="s">
        <v>1943</v>
      </c>
      <c r="B83" s="568" t="s">
        <v>1944</v>
      </c>
      <c r="C83" s="569" t="s">
        <v>398</v>
      </c>
      <c r="D83" s="570">
        <v>1</v>
      </c>
      <c r="E83" s="571">
        <v>42</v>
      </c>
      <c r="F83" s="572">
        <v>42</v>
      </c>
    </row>
    <row r="84" spans="1:6" x14ac:dyDescent="0.25">
      <c r="A84" s="573" t="s">
        <v>1945</v>
      </c>
      <c r="B84" s="568" t="s">
        <v>1946</v>
      </c>
      <c r="C84" s="569" t="s">
        <v>398</v>
      </c>
      <c r="D84" s="570">
        <v>4</v>
      </c>
      <c r="E84" s="571">
        <v>42</v>
      </c>
      <c r="F84" s="572">
        <v>168</v>
      </c>
    </row>
    <row r="85" spans="1:6" x14ac:dyDescent="0.25">
      <c r="A85" s="573" t="s">
        <v>1947</v>
      </c>
      <c r="B85" s="568" t="s">
        <v>1948</v>
      </c>
      <c r="C85" s="569" t="s">
        <v>398</v>
      </c>
      <c r="D85" s="570">
        <v>5</v>
      </c>
      <c r="E85" s="571">
        <v>42</v>
      </c>
      <c r="F85" s="572">
        <v>210</v>
      </c>
    </row>
    <row r="86" spans="1:6" x14ac:dyDescent="0.25">
      <c r="A86" s="573" t="s">
        <v>1949</v>
      </c>
      <c r="B86" s="568" t="s">
        <v>1950</v>
      </c>
      <c r="C86" s="569" t="s">
        <v>398</v>
      </c>
      <c r="D86" s="570">
        <v>3</v>
      </c>
      <c r="E86" s="571">
        <v>42</v>
      </c>
      <c r="F86" s="572">
        <v>126</v>
      </c>
    </row>
    <row r="87" spans="1:6" x14ac:dyDescent="0.25">
      <c r="A87" s="573" t="s">
        <v>1951</v>
      </c>
      <c r="B87" s="568" t="s">
        <v>1952</v>
      </c>
      <c r="C87" s="569" t="s">
        <v>398</v>
      </c>
      <c r="D87" s="570">
        <v>3</v>
      </c>
      <c r="E87" s="571">
        <v>42</v>
      </c>
      <c r="F87" s="572">
        <v>126</v>
      </c>
    </row>
    <row r="88" spans="1:6" x14ac:dyDescent="0.25">
      <c r="A88" s="573" t="s">
        <v>1953</v>
      </c>
      <c r="B88" s="568" t="s">
        <v>1954</v>
      </c>
      <c r="C88" s="569" t="s">
        <v>398</v>
      </c>
      <c r="D88" s="570">
        <v>1</v>
      </c>
      <c r="E88" s="571">
        <v>42</v>
      </c>
      <c r="F88" s="572">
        <v>42</v>
      </c>
    </row>
    <row r="89" spans="1:6" x14ac:dyDescent="0.25">
      <c r="A89" s="573" t="s">
        <v>1955</v>
      </c>
      <c r="B89" s="568" t="s">
        <v>1956</v>
      </c>
      <c r="C89" s="569" t="s">
        <v>398</v>
      </c>
      <c r="D89" s="570">
        <v>1</v>
      </c>
      <c r="E89" s="571">
        <v>42</v>
      </c>
      <c r="F89" s="572">
        <v>42</v>
      </c>
    </row>
    <row r="90" spans="1:6" x14ac:dyDescent="0.25">
      <c r="A90" s="573" t="s">
        <v>1957</v>
      </c>
      <c r="B90" s="568" t="s">
        <v>1958</v>
      </c>
      <c r="C90" s="569" t="s">
        <v>398</v>
      </c>
      <c r="D90" s="570">
        <v>1</v>
      </c>
      <c r="E90" s="571">
        <v>42</v>
      </c>
      <c r="F90" s="572">
        <v>42</v>
      </c>
    </row>
    <row r="91" spans="1:6" x14ac:dyDescent="0.25">
      <c r="A91" s="573" t="s">
        <v>1959</v>
      </c>
      <c r="B91" s="568" t="s">
        <v>1960</v>
      </c>
      <c r="C91" s="569" t="s">
        <v>398</v>
      </c>
      <c r="D91" s="570">
        <v>8</v>
      </c>
      <c r="E91" s="571">
        <v>42</v>
      </c>
      <c r="F91" s="572">
        <v>336</v>
      </c>
    </row>
    <row r="92" spans="1:6" x14ac:dyDescent="0.25">
      <c r="A92" s="544" t="s">
        <v>1961</v>
      </c>
      <c r="B92" s="524" t="s">
        <v>1962</v>
      </c>
      <c r="C92" s="549"/>
      <c r="D92" s="554"/>
      <c r="E92" s="551"/>
      <c r="F92" s="556"/>
    </row>
    <row r="93" spans="1:6" x14ac:dyDescent="0.25">
      <c r="A93" s="545" t="s">
        <v>1963</v>
      </c>
      <c r="B93" s="526" t="s">
        <v>1964</v>
      </c>
      <c r="C93" s="549"/>
      <c r="D93" s="554"/>
      <c r="E93" s="551"/>
      <c r="F93" s="556"/>
    </row>
    <row r="94" spans="1:6" x14ac:dyDescent="0.25">
      <c r="A94" s="573" t="s">
        <v>1965</v>
      </c>
      <c r="B94" s="568" t="s">
        <v>1966</v>
      </c>
      <c r="C94" s="569" t="s">
        <v>132</v>
      </c>
      <c r="D94" s="570">
        <v>200</v>
      </c>
      <c r="E94" s="571">
        <v>20</v>
      </c>
      <c r="F94" s="596">
        <v>4000</v>
      </c>
    </row>
    <row r="95" spans="1:6" x14ac:dyDescent="0.25">
      <c r="A95" s="573" t="s">
        <v>1967</v>
      </c>
      <c r="B95" s="568" t="s">
        <v>1968</v>
      </c>
      <c r="C95" s="569" t="s">
        <v>132</v>
      </c>
      <c r="D95" s="570">
        <v>140</v>
      </c>
      <c r="E95" s="571">
        <v>20</v>
      </c>
      <c r="F95" s="596">
        <v>2800</v>
      </c>
    </row>
    <row r="96" spans="1:6" x14ac:dyDescent="0.25">
      <c r="A96" s="573" t="s">
        <v>1969</v>
      </c>
      <c r="B96" s="568" t="s">
        <v>1970</v>
      </c>
      <c r="C96" s="569" t="s">
        <v>132</v>
      </c>
      <c r="D96" s="570">
        <v>60</v>
      </c>
      <c r="E96" s="571">
        <v>20</v>
      </c>
      <c r="F96" s="596">
        <v>1200</v>
      </c>
    </row>
    <row r="97" spans="1:6" x14ac:dyDescent="0.25">
      <c r="A97" s="573" t="s">
        <v>1971</v>
      </c>
      <c r="B97" s="568" t="s">
        <v>1972</v>
      </c>
      <c r="C97" s="569" t="s">
        <v>132</v>
      </c>
      <c r="D97" s="570">
        <v>610</v>
      </c>
      <c r="E97" s="571">
        <v>8</v>
      </c>
      <c r="F97" s="596">
        <v>4880</v>
      </c>
    </row>
    <row r="98" spans="1:6" x14ac:dyDescent="0.25">
      <c r="A98" s="573" t="s">
        <v>1973</v>
      </c>
      <c r="B98" s="568" t="s">
        <v>1974</v>
      </c>
      <c r="C98" s="569" t="s">
        <v>132</v>
      </c>
      <c r="D98" s="570">
        <v>280</v>
      </c>
      <c r="E98" s="571">
        <v>8</v>
      </c>
      <c r="F98" s="596">
        <v>2240</v>
      </c>
    </row>
    <row r="99" spans="1:6" x14ac:dyDescent="0.25">
      <c r="A99" s="573" t="s">
        <v>1975</v>
      </c>
      <c r="B99" s="568" t="s">
        <v>1976</v>
      </c>
      <c r="C99" s="569" t="s">
        <v>132</v>
      </c>
      <c r="D99" s="570">
        <v>760</v>
      </c>
      <c r="E99" s="571">
        <v>8</v>
      </c>
      <c r="F99" s="596">
        <v>6080</v>
      </c>
    </row>
    <row r="100" spans="1:6" x14ac:dyDescent="0.25">
      <c r="A100" s="573" t="s">
        <v>1977</v>
      </c>
      <c r="B100" s="568" t="s">
        <v>1978</v>
      </c>
      <c r="C100" s="569" t="s">
        <v>132</v>
      </c>
      <c r="D100" s="570">
        <v>120</v>
      </c>
      <c r="E100" s="571">
        <v>8</v>
      </c>
      <c r="F100" s="596">
        <v>960</v>
      </c>
    </row>
    <row r="101" spans="1:6" x14ac:dyDescent="0.25">
      <c r="A101" s="573" t="s">
        <v>1979</v>
      </c>
      <c r="B101" s="568" t="s">
        <v>1980</v>
      </c>
      <c r="C101" s="569" t="s">
        <v>132</v>
      </c>
      <c r="D101" s="570">
        <v>115.09</v>
      </c>
      <c r="E101" s="571">
        <v>8</v>
      </c>
      <c r="F101" s="596">
        <v>920.72</v>
      </c>
    </row>
    <row r="102" spans="1:6" x14ac:dyDescent="0.25">
      <c r="A102" s="573" t="s">
        <v>1981</v>
      </c>
      <c r="B102" s="568" t="s">
        <v>1982</v>
      </c>
      <c r="C102" s="569" t="s">
        <v>132</v>
      </c>
      <c r="D102" s="570">
        <v>30.72</v>
      </c>
      <c r="E102" s="571">
        <v>8</v>
      </c>
      <c r="F102" s="596">
        <v>245.76</v>
      </c>
    </row>
    <row r="103" spans="1:6" x14ac:dyDescent="0.25">
      <c r="A103" s="545" t="s">
        <v>1983</v>
      </c>
      <c r="B103" s="526" t="s">
        <v>1984</v>
      </c>
      <c r="C103" s="549"/>
      <c r="D103" s="554"/>
      <c r="E103" s="551"/>
      <c r="F103" s="556"/>
    </row>
    <row r="104" spans="1:6" x14ac:dyDescent="0.25">
      <c r="A104" s="573" t="s">
        <v>1985</v>
      </c>
      <c r="B104" s="568" t="s">
        <v>1986</v>
      </c>
      <c r="C104" s="569" t="s">
        <v>132</v>
      </c>
      <c r="D104" s="570">
        <v>4180</v>
      </c>
      <c r="E104" s="571">
        <v>8</v>
      </c>
      <c r="F104" s="596">
        <v>33440</v>
      </c>
    </row>
    <row r="105" spans="1:6" x14ac:dyDescent="0.25">
      <c r="A105" s="573" t="s">
        <v>1987</v>
      </c>
      <c r="B105" s="568" t="s">
        <v>1988</v>
      </c>
      <c r="C105" s="569" t="s">
        <v>132</v>
      </c>
      <c r="D105" s="570">
        <v>8320</v>
      </c>
      <c r="E105" s="571">
        <v>8</v>
      </c>
      <c r="F105" s="596">
        <v>66560</v>
      </c>
    </row>
    <row r="106" spans="1:6" x14ac:dyDescent="0.25">
      <c r="A106" s="573" t="s">
        <v>1989</v>
      </c>
      <c r="B106" s="568" t="s">
        <v>1990</v>
      </c>
      <c r="C106" s="569" t="s">
        <v>132</v>
      </c>
      <c r="D106" s="570">
        <v>110</v>
      </c>
      <c r="E106" s="571">
        <v>8</v>
      </c>
      <c r="F106" s="596">
        <v>880</v>
      </c>
    </row>
    <row r="107" spans="1:6" x14ac:dyDescent="0.25">
      <c r="A107" s="573" t="s">
        <v>1991</v>
      </c>
      <c r="B107" s="568" t="s">
        <v>1992</v>
      </c>
      <c r="C107" s="569" t="s">
        <v>132</v>
      </c>
      <c r="D107" s="570">
        <v>1600</v>
      </c>
      <c r="E107" s="571">
        <v>8</v>
      </c>
      <c r="F107" s="596">
        <v>12800</v>
      </c>
    </row>
    <row r="108" spans="1:6" x14ac:dyDescent="0.25">
      <c r="A108" s="545" t="s">
        <v>1993</v>
      </c>
      <c r="B108" s="526" t="s">
        <v>1994</v>
      </c>
      <c r="C108" s="553"/>
      <c r="D108" s="554"/>
      <c r="E108" s="555"/>
      <c r="F108" s="556"/>
    </row>
    <row r="109" spans="1:6" x14ac:dyDescent="0.25">
      <c r="A109" s="573" t="s">
        <v>1995</v>
      </c>
      <c r="B109" s="568" t="s">
        <v>1996</v>
      </c>
      <c r="C109" s="569" t="s">
        <v>132</v>
      </c>
      <c r="D109" s="570">
        <v>7500</v>
      </c>
      <c r="E109" s="571">
        <v>6</v>
      </c>
      <c r="F109" s="572">
        <v>45000</v>
      </c>
    </row>
    <row r="110" spans="1:6" x14ac:dyDescent="0.25">
      <c r="A110" s="573" t="s">
        <v>1997</v>
      </c>
      <c r="B110" s="568" t="s">
        <v>1998</v>
      </c>
      <c r="C110" s="569" t="s">
        <v>132</v>
      </c>
      <c r="D110" s="570">
        <v>195.27</v>
      </c>
      <c r="E110" s="571">
        <v>6</v>
      </c>
      <c r="F110" s="572">
        <v>1171.6200000000001</v>
      </c>
    </row>
    <row r="111" spans="1:6" x14ac:dyDescent="0.25">
      <c r="A111" s="573" t="s">
        <v>1999</v>
      </c>
      <c r="B111" s="568" t="s">
        <v>2000</v>
      </c>
      <c r="C111" s="569" t="s">
        <v>132</v>
      </c>
      <c r="D111" s="570">
        <v>168</v>
      </c>
      <c r="E111" s="571">
        <v>6</v>
      </c>
      <c r="F111" s="572">
        <v>1008</v>
      </c>
    </row>
    <row r="112" spans="1:6" x14ac:dyDescent="0.25">
      <c r="A112" s="573" t="s">
        <v>2001</v>
      </c>
      <c r="B112" s="568" t="s">
        <v>2002</v>
      </c>
      <c r="C112" s="569" t="s">
        <v>132</v>
      </c>
      <c r="D112" s="570">
        <v>33.31</v>
      </c>
      <c r="E112" s="571">
        <v>6</v>
      </c>
      <c r="F112" s="572">
        <v>199.86</v>
      </c>
    </row>
    <row r="113" spans="1:6" x14ac:dyDescent="0.25">
      <c r="A113" s="573" t="s">
        <v>2003</v>
      </c>
      <c r="B113" s="568" t="s">
        <v>2004</v>
      </c>
      <c r="C113" s="569" t="s">
        <v>132</v>
      </c>
      <c r="D113" s="570">
        <v>28.72</v>
      </c>
      <c r="E113" s="571">
        <v>6</v>
      </c>
      <c r="F113" s="572">
        <v>172.32</v>
      </c>
    </row>
    <row r="114" spans="1:6" x14ac:dyDescent="0.25">
      <c r="A114" s="544" t="s">
        <v>2005</v>
      </c>
      <c r="B114" s="524" t="s">
        <v>2006</v>
      </c>
      <c r="C114" s="549"/>
      <c r="D114" s="554"/>
      <c r="E114" s="551"/>
      <c r="F114" s="556"/>
    </row>
    <row r="115" spans="1:6" x14ac:dyDescent="0.25">
      <c r="A115" s="573" t="s">
        <v>2007</v>
      </c>
      <c r="B115" s="568" t="s">
        <v>2008</v>
      </c>
      <c r="C115" s="569" t="s">
        <v>132</v>
      </c>
      <c r="D115" s="570">
        <v>120</v>
      </c>
      <c r="E115" s="571">
        <v>14</v>
      </c>
      <c r="F115" s="572">
        <v>1680</v>
      </c>
    </row>
    <row r="116" spans="1:6" x14ac:dyDescent="0.25">
      <c r="A116" s="573" t="s">
        <v>2009</v>
      </c>
      <c r="B116" s="568" t="s">
        <v>2010</v>
      </c>
      <c r="C116" s="569" t="s">
        <v>132</v>
      </c>
      <c r="D116" s="570">
        <v>15</v>
      </c>
      <c r="E116" s="571">
        <v>8</v>
      </c>
      <c r="F116" s="572">
        <v>120</v>
      </c>
    </row>
    <row r="117" spans="1:6" x14ac:dyDescent="0.25">
      <c r="A117" s="573" t="s">
        <v>2011</v>
      </c>
      <c r="B117" s="568" t="s">
        <v>2012</v>
      </c>
      <c r="C117" s="569" t="s">
        <v>132</v>
      </c>
      <c r="D117" s="570">
        <v>45</v>
      </c>
      <c r="E117" s="571">
        <v>8</v>
      </c>
      <c r="F117" s="572">
        <v>360</v>
      </c>
    </row>
    <row r="118" spans="1:6" x14ac:dyDescent="0.25">
      <c r="A118" s="573" t="s">
        <v>2013</v>
      </c>
      <c r="B118" s="568" t="s">
        <v>2014</v>
      </c>
      <c r="C118" s="569" t="s">
        <v>132</v>
      </c>
      <c r="D118" s="570">
        <v>15</v>
      </c>
      <c r="E118" s="571">
        <v>8</v>
      </c>
      <c r="F118" s="572">
        <v>120</v>
      </c>
    </row>
    <row r="119" spans="1:6" x14ac:dyDescent="0.25">
      <c r="A119" s="573" t="s">
        <v>2015</v>
      </c>
      <c r="B119" s="568" t="s">
        <v>2016</v>
      </c>
      <c r="C119" s="569" t="s">
        <v>132</v>
      </c>
      <c r="D119" s="570">
        <v>15</v>
      </c>
      <c r="E119" s="571">
        <v>8</v>
      </c>
      <c r="F119" s="572">
        <v>120</v>
      </c>
    </row>
    <row r="120" spans="1:6" x14ac:dyDescent="0.25">
      <c r="A120" s="573" t="s">
        <v>2017</v>
      </c>
      <c r="B120" s="568" t="s">
        <v>2018</v>
      </c>
      <c r="C120" s="569" t="s">
        <v>132</v>
      </c>
      <c r="D120" s="570">
        <v>78</v>
      </c>
      <c r="E120" s="571">
        <v>8</v>
      </c>
      <c r="F120" s="572">
        <v>624</v>
      </c>
    </row>
    <row r="121" spans="1:6" x14ac:dyDescent="0.25">
      <c r="A121" s="573" t="s">
        <v>2019</v>
      </c>
      <c r="B121" s="568" t="s">
        <v>2020</v>
      </c>
      <c r="C121" s="569" t="s">
        <v>132</v>
      </c>
      <c r="D121" s="570">
        <v>191.74</v>
      </c>
      <c r="E121" s="571">
        <v>6</v>
      </c>
      <c r="F121" s="572">
        <v>1150.44</v>
      </c>
    </row>
    <row r="122" spans="1:6" x14ac:dyDescent="0.25">
      <c r="A122" s="573" t="s">
        <v>2021</v>
      </c>
      <c r="B122" s="568" t="s">
        <v>2022</v>
      </c>
      <c r="C122" s="569" t="s">
        <v>132</v>
      </c>
      <c r="D122" s="570">
        <v>160.29</v>
      </c>
      <c r="E122" s="571">
        <v>6</v>
      </c>
      <c r="F122" s="572">
        <v>961.74</v>
      </c>
    </row>
    <row r="123" spans="1:6" x14ac:dyDescent="0.25">
      <c r="A123" s="573" t="s">
        <v>2023</v>
      </c>
      <c r="B123" s="568" t="s">
        <v>2024</v>
      </c>
      <c r="C123" s="569" t="s">
        <v>132</v>
      </c>
      <c r="D123" s="570">
        <v>153</v>
      </c>
      <c r="E123" s="571">
        <v>6</v>
      </c>
      <c r="F123" s="572">
        <v>918</v>
      </c>
    </row>
    <row r="124" spans="1:6" x14ac:dyDescent="0.25">
      <c r="A124" s="573" t="s">
        <v>2025</v>
      </c>
      <c r="B124" s="568" t="s">
        <v>2026</v>
      </c>
      <c r="C124" s="569" t="s">
        <v>132</v>
      </c>
      <c r="D124" s="570">
        <v>21.31</v>
      </c>
      <c r="E124" s="571">
        <v>6</v>
      </c>
      <c r="F124" s="572">
        <v>127.85999999999999</v>
      </c>
    </row>
    <row r="125" spans="1:6" x14ac:dyDescent="0.25">
      <c r="A125" s="573" t="s">
        <v>2027</v>
      </c>
      <c r="B125" s="568" t="s">
        <v>2028</v>
      </c>
      <c r="C125" s="569" t="s">
        <v>132</v>
      </c>
      <c r="D125" s="570">
        <v>19.72</v>
      </c>
      <c r="E125" s="571">
        <v>6</v>
      </c>
      <c r="F125" s="572">
        <v>118.32</v>
      </c>
    </row>
    <row r="126" spans="1:6" x14ac:dyDescent="0.25">
      <c r="A126" s="573" t="s">
        <v>2029</v>
      </c>
      <c r="B126" s="568" t="s">
        <v>2030</v>
      </c>
      <c r="C126" s="569" t="s">
        <v>132</v>
      </c>
      <c r="D126" s="570">
        <v>65</v>
      </c>
      <c r="E126" s="571">
        <v>6</v>
      </c>
      <c r="F126" s="572">
        <v>390</v>
      </c>
    </row>
    <row r="127" spans="1:6" x14ac:dyDescent="0.25">
      <c r="A127" s="573" t="s">
        <v>2031</v>
      </c>
      <c r="B127" s="568" t="s">
        <v>2032</v>
      </c>
      <c r="C127" s="569" t="s">
        <v>132</v>
      </c>
      <c r="D127" s="570">
        <v>3640</v>
      </c>
      <c r="E127" s="571">
        <v>6</v>
      </c>
      <c r="F127" s="572">
        <v>21840</v>
      </c>
    </row>
    <row r="128" spans="1:6" x14ac:dyDescent="0.25">
      <c r="A128" s="573" t="s">
        <v>2033</v>
      </c>
      <c r="B128" s="568" t="s">
        <v>2034</v>
      </c>
      <c r="C128" s="569" t="s">
        <v>132</v>
      </c>
      <c r="D128" s="570">
        <v>1480</v>
      </c>
      <c r="E128" s="571">
        <v>6</v>
      </c>
      <c r="F128" s="572">
        <v>8880</v>
      </c>
    </row>
    <row r="129" spans="1:6" x14ac:dyDescent="0.25">
      <c r="A129" s="573" t="s">
        <v>2035</v>
      </c>
      <c r="B129" s="568" t="s">
        <v>2036</v>
      </c>
      <c r="C129" s="569" t="s">
        <v>132</v>
      </c>
      <c r="D129" s="570">
        <v>1520</v>
      </c>
      <c r="E129" s="571">
        <v>6</v>
      </c>
      <c r="F129" s="572">
        <v>9120</v>
      </c>
    </row>
    <row r="130" spans="1:6" x14ac:dyDescent="0.25">
      <c r="A130" s="573" t="s">
        <v>2037</v>
      </c>
      <c r="B130" s="568" t="s">
        <v>2038</v>
      </c>
      <c r="C130" s="569" t="s">
        <v>132</v>
      </c>
      <c r="D130" s="570">
        <v>30</v>
      </c>
      <c r="E130" s="571">
        <v>6</v>
      </c>
      <c r="F130" s="572">
        <v>180</v>
      </c>
    </row>
    <row r="131" spans="1:6" x14ac:dyDescent="0.25">
      <c r="A131" s="573" t="s">
        <v>2039</v>
      </c>
      <c r="B131" s="568" t="s">
        <v>2040</v>
      </c>
      <c r="C131" s="569" t="s">
        <v>132</v>
      </c>
      <c r="D131" s="570">
        <v>30</v>
      </c>
      <c r="E131" s="571">
        <v>8</v>
      </c>
      <c r="F131" s="572">
        <v>240</v>
      </c>
    </row>
    <row r="132" spans="1:6" x14ac:dyDescent="0.25">
      <c r="A132" s="573" t="s">
        <v>2041</v>
      </c>
      <c r="B132" s="568" t="s">
        <v>2042</v>
      </c>
      <c r="C132" s="569" t="s">
        <v>132</v>
      </c>
      <c r="D132" s="570">
        <v>148</v>
      </c>
      <c r="E132" s="571">
        <v>12</v>
      </c>
      <c r="F132" s="572">
        <v>1776</v>
      </c>
    </row>
    <row r="133" spans="1:6" x14ac:dyDescent="0.25">
      <c r="A133" s="544" t="s">
        <v>2043</v>
      </c>
      <c r="B133" s="524" t="s">
        <v>2044</v>
      </c>
      <c r="C133" s="549"/>
      <c r="D133" s="554"/>
      <c r="E133" s="551"/>
      <c r="F133" s="556"/>
    </row>
    <row r="134" spans="1:6" x14ac:dyDescent="0.25">
      <c r="A134" s="573" t="s">
        <v>2045</v>
      </c>
      <c r="B134" s="568" t="s">
        <v>2046</v>
      </c>
      <c r="C134" s="569" t="s">
        <v>60</v>
      </c>
      <c r="D134" s="570">
        <v>20</v>
      </c>
      <c r="E134" s="571">
        <v>25</v>
      </c>
      <c r="F134" s="596">
        <v>500</v>
      </c>
    </row>
    <row r="135" spans="1:6" x14ac:dyDescent="0.25">
      <c r="A135" s="573" t="s">
        <v>2047</v>
      </c>
      <c r="B135" s="568" t="s">
        <v>2048</v>
      </c>
      <c r="C135" s="569" t="s">
        <v>60</v>
      </c>
      <c r="D135" s="570">
        <v>10</v>
      </c>
      <c r="E135" s="571">
        <v>25</v>
      </c>
      <c r="F135" s="596">
        <v>250</v>
      </c>
    </row>
    <row r="136" spans="1:6" x14ac:dyDescent="0.25">
      <c r="A136" s="573" t="s">
        <v>2049</v>
      </c>
      <c r="B136" s="568" t="s">
        <v>2050</v>
      </c>
      <c r="C136" s="569" t="s">
        <v>60</v>
      </c>
      <c r="D136" s="570">
        <v>10</v>
      </c>
      <c r="E136" s="571">
        <v>25</v>
      </c>
      <c r="F136" s="596">
        <v>250</v>
      </c>
    </row>
    <row r="137" spans="1:6" x14ac:dyDescent="0.25">
      <c r="A137" s="573" t="s">
        <v>2051</v>
      </c>
      <c r="B137" s="568" t="s">
        <v>2052</v>
      </c>
      <c r="C137" s="569" t="s">
        <v>60</v>
      </c>
      <c r="D137" s="570">
        <v>60</v>
      </c>
      <c r="E137" s="571">
        <v>25</v>
      </c>
      <c r="F137" s="596">
        <v>1500</v>
      </c>
    </row>
    <row r="138" spans="1:6" x14ac:dyDescent="0.25">
      <c r="A138" s="573" t="s">
        <v>2053</v>
      </c>
      <c r="B138" s="568" t="s">
        <v>2054</v>
      </c>
      <c r="C138" s="569" t="s">
        <v>60</v>
      </c>
      <c r="D138" s="570">
        <v>6</v>
      </c>
      <c r="E138" s="571">
        <v>25</v>
      </c>
      <c r="F138" s="572">
        <v>150</v>
      </c>
    </row>
    <row r="139" spans="1:6" x14ac:dyDescent="0.25">
      <c r="A139" s="573" t="s">
        <v>2055</v>
      </c>
      <c r="B139" s="568" t="s">
        <v>2056</v>
      </c>
      <c r="C139" s="569" t="s">
        <v>60</v>
      </c>
      <c r="D139" s="570">
        <v>2</v>
      </c>
      <c r="E139" s="571">
        <v>25</v>
      </c>
      <c r="F139" s="572">
        <v>50</v>
      </c>
    </row>
    <row r="140" spans="1:6" x14ac:dyDescent="0.25">
      <c r="A140" s="542" t="s">
        <v>2057</v>
      </c>
      <c r="B140" s="521" t="s">
        <v>2058</v>
      </c>
      <c r="C140" s="549"/>
      <c r="D140" s="554"/>
      <c r="E140" s="551"/>
      <c r="F140" s="556"/>
    </row>
    <row r="141" spans="1:6" x14ac:dyDescent="0.25">
      <c r="A141" s="573" t="s">
        <v>2059</v>
      </c>
      <c r="B141" s="568" t="s">
        <v>2060</v>
      </c>
      <c r="C141" s="569" t="s">
        <v>132</v>
      </c>
      <c r="D141" s="570">
        <v>52.7</v>
      </c>
      <c r="E141" s="571">
        <v>30</v>
      </c>
      <c r="F141" s="572">
        <v>1581</v>
      </c>
    </row>
    <row r="142" spans="1:6" x14ac:dyDescent="0.25">
      <c r="A142" s="573" t="s">
        <v>2061</v>
      </c>
      <c r="B142" s="568" t="s">
        <v>2062</v>
      </c>
      <c r="C142" s="569" t="s">
        <v>132</v>
      </c>
      <c r="D142" s="570">
        <v>10</v>
      </c>
      <c r="E142" s="571">
        <v>30</v>
      </c>
      <c r="F142" s="572">
        <v>300</v>
      </c>
    </row>
    <row r="143" spans="1:6" x14ac:dyDescent="0.25">
      <c r="A143" s="573" t="s">
        <v>2063</v>
      </c>
      <c r="B143" s="568" t="s">
        <v>2064</v>
      </c>
      <c r="C143" s="569" t="s">
        <v>132</v>
      </c>
      <c r="D143" s="570">
        <v>40</v>
      </c>
      <c r="E143" s="571">
        <v>30</v>
      </c>
      <c r="F143" s="572">
        <v>1200</v>
      </c>
    </row>
    <row r="144" spans="1:6" x14ac:dyDescent="0.25">
      <c r="A144" s="573" t="s">
        <v>2065</v>
      </c>
      <c r="B144" s="568" t="s">
        <v>2066</v>
      </c>
      <c r="C144" s="569" t="s">
        <v>132</v>
      </c>
      <c r="D144" s="570">
        <v>50</v>
      </c>
      <c r="E144" s="571">
        <v>30</v>
      </c>
      <c r="F144" s="572">
        <v>1500</v>
      </c>
    </row>
    <row r="145" spans="1:6" x14ac:dyDescent="0.25">
      <c r="A145" s="573" t="s">
        <v>2067</v>
      </c>
      <c r="B145" s="568" t="s">
        <v>2068</v>
      </c>
      <c r="C145" s="569" t="s">
        <v>132</v>
      </c>
      <c r="D145" s="570">
        <v>110</v>
      </c>
      <c r="E145" s="571">
        <v>30</v>
      </c>
      <c r="F145" s="572">
        <v>3300</v>
      </c>
    </row>
    <row r="146" spans="1:6" x14ac:dyDescent="0.25">
      <c r="A146" s="573" t="s">
        <v>2069</v>
      </c>
      <c r="B146" s="568" t="s">
        <v>2070</v>
      </c>
      <c r="C146" s="569" t="s">
        <v>132</v>
      </c>
      <c r="D146" s="570">
        <v>153</v>
      </c>
      <c r="E146" s="571">
        <v>7</v>
      </c>
      <c r="F146" s="572">
        <v>1071</v>
      </c>
    </row>
    <row r="147" spans="1:6" x14ac:dyDescent="0.25">
      <c r="A147" s="573" t="s">
        <v>2071</v>
      </c>
      <c r="B147" s="568" t="s">
        <v>2072</v>
      </c>
      <c r="C147" s="569" t="s">
        <v>132</v>
      </c>
      <c r="D147" s="570">
        <v>210</v>
      </c>
      <c r="E147" s="571">
        <v>7</v>
      </c>
      <c r="F147" s="572">
        <v>1470</v>
      </c>
    </row>
    <row r="148" spans="1:6" x14ac:dyDescent="0.25">
      <c r="A148" s="573" t="s">
        <v>2073</v>
      </c>
      <c r="B148" s="568" t="s">
        <v>2074</v>
      </c>
      <c r="C148" s="569" t="s">
        <v>60</v>
      </c>
      <c r="D148" s="570">
        <v>120</v>
      </c>
      <c r="E148" s="571">
        <v>7</v>
      </c>
      <c r="F148" s="572">
        <v>840</v>
      </c>
    </row>
    <row r="149" spans="1:6" x14ac:dyDescent="0.25">
      <c r="A149" s="542" t="s">
        <v>2075</v>
      </c>
      <c r="B149" s="521" t="s">
        <v>2076</v>
      </c>
      <c r="C149" s="549"/>
      <c r="D149" s="554"/>
      <c r="E149" s="551"/>
      <c r="F149" s="556"/>
    </row>
    <row r="150" spans="1:6" x14ac:dyDescent="0.25">
      <c r="A150" s="573" t="s">
        <v>2077</v>
      </c>
      <c r="B150" s="568" t="s">
        <v>2078</v>
      </c>
      <c r="C150" s="569" t="s">
        <v>60</v>
      </c>
      <c r="D150" s="570">
        <v>1675</v>
      </c>
      <c r="E150" s="571">
        <v>10</v>
      </c>
      <c r="F150" s="572">
        <v>16750</v>
      </c>
    </row>
    <row r="151" spans="1:6" x14ac:dyDescent="0.25">
      <c r="A151" s="573" t="s">
        <v>2079</v>
      </c>
      <c r="B151" s="568" t="s">
        <v>2080</v>
      </c>
      <c r="C151" s="569" t="s">
        <v>60</v>
      </c>
      <c r="D151" s="570">
        <v>3060</v>
      </c>
      <c r="E151" s="571">
        <v>10</v>
      </c>
      <c r="F151" s="572">
        <v>30600</v>
      </c>
    </row>
    <row r="152" spans="1:6" x14ac:dyDescent="0.25">
      <c r="A152" s="573" t="s">
        <v>2081</v>
      </c>
      <c r="B152" s="568" t="s">
        <v>2082</v>
      </c>
      <c r="C152" s="569" t="s">
        <v>60</v>
      </c>
      <c r="D152" s="570">
        <v>10</v>
      </c>
      <c r="E152" s="571">
        <v>10</v>
      </c>
      <c r="F152" s="572">
        <v>100</v>
      </c>
    </row>
    <row r="153" spans="1:6" x14ac:dyDescent="0.25">
      <c r="A153" s="573" t="s">
        <v>2083</v>
      </c>
      <c r="B153" s="568" t="s">
        <v>2084</v>
      </c>
      <c r="C153" s="569" t="s">
        <v>60</v>
      </c>
      <c r="D153" s="570">
        <v>175</v>
      </c>
      <c r="E153" s="571">
        <v>10</v>
      </c>
      <c r="F153" s="572">
        <v>1750</v>
      </c>
    </row>
    <row r="154" spans="1:6" x14ac:dyDescent="0.25">
      <c r="A154" s="573" t="s">
        <v>2085</v>
      </c>
      <c r="B154" s="568" t="s">
        <v>2086</v>
      </c>
      <c r="C154" s="569" t="s">
        <v>60</v>
      </c>
      <c r="D154" s="570">
        <v>175</v>
      </c>
      <c r="E154" s="571">
        <v>10</v>
      </c>
      <c r="F154" s="572">
        <v>1750</v>
      </c>
    </row>
    <row r="155" spans="1:6" x14ac:dyDescent="0.25">
      <c r="A155" s="573" t="s">
        <v>2087</v>
      </c>
      <c r="B155" s="568" t="s">
        <v>2088</v>
      </c>
      <c r="C155" s="569" t="s">
        <v>60</v>
      </c>
      <c r="D155" s="570">
        <v>426</v>
      </c>
      <c r="E155" s="571">
        <v>20</v>
      </c>
      <c r="F155" s="572">
        <v>8520</v>
      </c>
    </row>
    <row r="156" spans="1:6" x14ac:dyDescent="0.25">
      <c r="A156" s="573" t="s">
        <v>2089</v>
      </c>
      <c r="B156" s="568" t="s">
        <v>2090</v>
      </c>
      <c r="C156" s="569" t="s">
        <v>60</v>
      </c>
      <c r="D156" s="570">
        <v>30</v>
      </c>
      <c r="E156" s="571">
        <v>20</v>
      </c>
      <c r="F156" s="572">
        <v>600</v>
      </c>
    </row>
    <row r="157" spans="1:6" x14ac:dyDescent="0.25">
      <c r="A157" s="573" t="s">
        <v>2091</v>
      </c>
      <c r="B157" s="568" t="s">
        <v>2092</v>
      </c>
      <c r="C157" s="569" t="s">
        <v>60</v>
      </c>
      <c r="D157" s="570">
        <v>155</v>
      </c>
      <c r="E157" s="571">
        <v>20</v>
      </c>
      <c r="F157" s="572">
        <v>3100</v>
      </c>
    </row>
    <row r="158" spans="1:6" x14ac:dyDescent="0.25">
      <c r="A158" s="542" t="s">
        <v>2093</v>
      </c>
      <c r="B158" s="521" t="s">
        <v>208</v>
      </c>
      <c r="C158" s="549"/>
      <c r="D158" s="554"/>
      <c r="E158" s="551"/>
      <c r="F158" s="556"/>
    </row>
    <row r="159" spans="1:6" x14ac:dyDescent="0.25">
      <c r="A159" s="544" t="s">
        <v>2094</v>
      </c>
      <c r="B159" s="524" t="s">
        <v>2095</v>
      </c>
      <c r="C159" s="549"/>
      <c r="D159" s="554"/>
      <c r="E159" s="551"/>
      <c r="F159" s="556"/>
    </row>
    <row r="160" spans="1:6" x14ac:dyDescent="0.25">
      <c r="A160" s="573" t="s">
        <v>2096</v>
      </c>
      <c r="B160" s="568" t="s">
        <v>2097</v>
      </c>
      <c r="C160" s="569" t="s">
        <v>60</v>
      </c>
      <c r="D160" s="570">
        <v>4</v>
      </c>
      <c r="E160" s="571">
        <v>600</v>
      </c>
      <c r="F160" s="572">
        <v>2400</v>
      </c>
    </row>
    <row r="161" spans="1:6" x14ac:dyDescent="0.25">
      <c r="A161" s="573" t="s">
        <v>2098</v>
      </c>
      <c r="B161" s="568" t="s">
        <v>2099</v>
      </c>
      <c r="C161" s="569" t="s">
        <v>60</v>
      </c>
      <c r="D161" s="570">
        <v>4</v>
      </c>
      <c r="E161" s="571">
        <v>120</v>
      </c>
      <c r="F161" s="572">
        <v>480</v>
      </c>
    </row>
    <row r="162" spans="1:6" x14ac:dyDescent="0.25">
      <c r="A162" s="573" t="s">
        <v>2100</v>
      </c>
      <c r="B162" s="568" t="s">
        <v>2101</v>
      </c>
      <c r="C162" s="569" t="s">
        <v>145</v>
      </c>
      <c r="D162" s="570">
        <v>1</v>
      </c>
      <c r="E162" s="571">
        <v>120</v>
      </c>
      <c r="F162" s="572">
        <v>120</v>
      </c>
    </row>
    <row r="163" spans="1:6" x14ac:dyDescent="0.25">
      <c r="A163" s="573" t="s">
        <v>2102</v>
      </c>
      <c r="B163" s="568" t="s">
        <v>2103</v>
      </c>
      <c r="C163" s="569" t="s">
        <v>132</v>
      </c>
      <c r="D163" s="570">
        <v>40</v>
      </c>
      <c r="E163" s="571">
        <v>15</v>
      </c>
      <c r="F163" s="572">
        <v>600</v>
      </c>
    </row>
    <row r="164" spans="1:6" x14ac:dyDescent="0.25">
      <c r="A164" s="573" t="s">
        <v>2104</v>
      </c>
      <c r="B164" s="568" t="s">
        <v>2105</v>
      </c>
      <c r="C164" s="569" t="s">
        <v>132</v>
      </c>
      <c r="D164" s="570">
        <v>40</v>
      </c>
      <c r="E164" s="571">
        <v>12</v>
      </c>
      <c r="F164" s="572">
        <v>480</v>
      </c>
    </row>
    <row r="165" spans="1:6" x14ac:dyDescent="0.25">
      <c r="A165" s="573" t="s">
        <v>2106</v>
      </c>
      <c r="B165" s="568" t="s">
        <v>2107</v>
      </c>
      <c r="C165" s="569" t="s">
        <v>145</v>
      </c>
      <c r="D165" s="570">
        <v>1</v>
      </c>
      <c r="E165" s="571">
        <v>250</v>
      </c>
      <c r="F165" s="572">
        <v>250</v>
      </c>
    </row>
    <row r="166" spans="1:6" x14ac:dyDescent="0.25">
      <c r="A166" s="544" t="s">
        <v>2108</v>
      </c>
      <c r="B166" s="524" t="s">
        <v>2109</v>
      </c>
      <c r="C166" s="549"/>
      <c r="D166" s="554"/>
      <c r="E166" s="551"/>
      <c r="F166" s="556"/>
    </row>
    <row r="167" spans="1:6" x14ac:dyDescent="0.25">
      <c r="A167" s="573" t="s">
        <v>2110</v>
      </c>
      <c r="B167" s="568" t="s">
        <v>2111</v>
      </c>
      <c r="C167" s="569" t="s">
        <v>132</v>
      </c>
      <c r="D167" s="570">
        <v>40</v>
      </c>
      <c r="E167" s="571">
        <v>20</v>
      </c>
      <c r="F167" s="572">
        <v>800</v>
      </c>
    </row>
    <row r="168" spans="1:6" x14ac:dyDescent="0.25">
      <c r="A168" s="573" t="s">
        <v>2112</v>
      </c>
      <c r="B168" s="568" t="s">
        <v>2113</v>
      </c>
      <c r="C168" s="569" t="s">
        <v>132</v>
      </c>
      <c r="D168" s="570">
        <v>50</v>
      </c>
      <c r="E168" s="571">
        <v>20</v>
      </c>
      <c r="F168" s="572">
        <v>1000</v>
      </c>
    </row>
    <row r="169" spans="1:6" x14ac:dyDescent="0.25">
      <c r="A169" s="573" t="s">
        <v>2114</v>
      </c>
      <c r="B169" s="568" t="s">
        <v>2115</v>
      </c>
      <c r="C169" s="569" t="s">
        <v>132</v>
      </c>
      <c r="D169" s="570">
        <v>15</v>
      </c>
      <c r="E169" s="571">
        <v>20</v>
      </c>
      <c r="F169" s="572">
        <v>300</v>
      </c>
    </row>
    <row r="170" spans="1:6" x14ac:dyDescent="0.25">
      <c r="A170" s="573" t="s">
        <v>2116</v>
      </c>
      <c r="B170" s="568" t="s">
        <v>2117</v>
      </c>
      <c r="C170" s="569" t="s">
        <v>132</v>
      </c>
      <c r="D170" s="570">
        <v>240</v>
      </c>
      <c r="E170" s="571">
        <v>8</v>
      </c>
      <c r="F170" s="572">
        <v>1920</v>
      </c>
    </row>
    <row r="171" spans="1:6" x14ac:dyDescent="0.25">
      <c r="A171" s="544" t="s">
        <v>2118</v>
      </c>
      <c r="B171" s="524" t="s">
        <v>2119</v>
      </c>
      <c r="C171" s="549"/>
      <c r="D171" s="554"/>
      <c r="E171" s="551"/>
      <c r="F171" s="556"/>
    </row>
    <row r="172" spans="1:6" x14ac:dyDescent="0.25">
      <c r="A172" s="573" t="s">
        <v>2120</v>
      </c>
      <c r="B172" s="568" t="s">
        <v>2121</v>
      </c>
      <c r="C172" s="569" t="s">
        <v>132</v>
      </c>
      <c r="D172" s="570">
        <v>210</v>
      </c>
      <c r="E172" s="571">
        <v>8</v>
      </c>
      <c r="F172" s="572">
        <v>1680</v>
      </c>
    </row>
    <row r="173" spans="1:6" x14ac:dyDescent="0.25">
      <c r="A173" s="573" t="s">
        <v>2122</v>
      </c>
      <c r="B173" s="568" t="s">
        <v>2038</v>
      </c>
      <c r="C173" s="569" t="s">
        <v>132</v>
      </c>
      <c r="D173" s="570">
        <v>30</v>
      </c>
      <c r="E173" s="571">
        <v>6</v>
      </c>
      <c r="F173" s="572">
        <v>180</v>
      </c>
    </row>
    <row r="174" spans="1:6" x14ac:dyDescent="0.25">
      <c r="A174" s="544" t="s">
        <v>2123</v>
      </c>
      <c r="B174" s="524" t="s">
        <v>2044</v>
      </c>
      <c r="C174" s="553"/>
      <c r="D174" s="554"/>
      <c r="E174" s="555"/>
      <c r="F174" s="556"/>
    </row>
    <row r="175" spans="1:6" x14ac:dyDescent="0.25">
      <c r="A175" s="573" t="s">
        <v>2124</v>
      </c>
      <c r="B175" s="568" t="s">
        <v>2048</v>
      </c>
      <c r="C175" s="569" t="s">
        <v>60</v>
      </c>
      <c r="D175" s="570">
        <v>6</v>
      </c>
      <c r="E175" s="571">
        <v>25</v>
      </c>
      <c r="F175" s="572">
        <v>150</v>
      </c>
    </row>
    <row r="176" spans="1:6" x14ac:dyDescent="0.25">
      <c r="A176" s="573" t="s">
        <v>2125</v>
      </c>
      <c r="B176" s="568" t="s">
        <v>2050</v>
      </c>
      <c r="C176" s="569" t="s">
        <v>60</v>
      </c>
      <c r="D176" s="570">
        <v>4</v>
      </c>
      <c r="E176" s="571">
        <v>25</v>
      </c>
      <c r="F176" s="572">
        <v>100</v>
      </c>
    </row>
    <row r="177" spans="1:6" x14ac:dyDescent="0.25">
      <c r="A177" s="542" t="s">
        <v>2126</v>
      </c>
      <c r="B177" s="521" t="s">
        <v>2127</v>
      </c>
      <c r="C177" s="553"/>
      <c r="D177" s="554"/>
      <c r="E177" s="555"/>
      <c r="F177" s="556"/>
    </row>
    <row r="178" spans="1:6" x14ac:dyDescent="0.25">
      <c r="A178" s="544" t="s">
        <v>2128</v>
      </c>
      <c r="B178" s="524" t="s">
        <v>2129</v>
      </c>
      <c r="C178" s="549"/>
      <c r="D178" s="554"/>
      <c r="E178" s="551"/>
      <c r="F178" s="556"/>
    </row>
    <row r="179" spans="1:6" x14ac:dyDescent="0.25">
      <c r="A179" s="573" t="s">
        <v>2130</v>
      </c>
      <c r="B179" s="568" t="s">
        <v>2131</v>
      </c>
      <c r="C179" s="569" t="s">
        <v>2132</v>
      </c>
      <c r="D179" s="570">
        <v>505</v>
      </c>
      <c r="E179" s="571">
        <v>38</v>
      </c>
      <c r="F179" s="572">
        <v>19190</v>
      </c>
    </row>
    <row r="180" spans="1:6" x14ac:dyDescent="0.25">
      <c r="A180" s="573" t="s">
        <v>2133</v>
      </c>
      <c r="B180" s="568" t="s">
        <v>2134</v>
      </c>
      <c r="C180" s="569" t="s">
        <v>2132</v>
      </c>
      <c r="D180" s="570">
        <v>1</v>
      </c>
      <c r="E180" s="571">
        <v>38</v>
      </c>
      <c r="F180" s="572">
        <v>38</v>
      </c>
    </row>
    <row r="181" spans="1:6" x14ac:dyDescent="0.25">
      <c r="A181" s="573" t="s">
        <v>2135</v>
      </c>
      <c r="B181" s="568" t="s">
        <v>2136</v>
      </c>
      <c r="C181" s="569" t="s">
        <v>2132</v>
      </c>
      <c r="D181" s="570">
        <v>1</v>
      </c>
      <c r="E181" s="571">
        <v>38</v>
      </c>
      <c r="F181" s="572">
        <v>38</v>
      </c>
    </row>
    <row r="182" spans="1:6" x14ac:dyDescent="0.25">
      <c r="A182" s="573" t="s">
        <v>2137</v>
      </c>
      <c r="B182" s="568" t="s">
        <v>2138</v>
      </c>
      <c r="C182" s="569" t="s">
        <v>2132</v>
      </c>
      <c r="D182" s="570">
        <v>72</v>
      </c>
      <c r="E182" s="571">
        <v>38</v>
      </c>
      <c r="F182" s="572">
        <v>2736</v>
      </c>
    </row>
    <row r="183" spans="1:6" x14ac:dyDescent="0.25">
      <c r="A183" s="573" t="s">
        <v>2139</v>
      </c>
      <c r="B183" s="568" t="s">
        <v>2140</v>
      </c>
      <c r="C183" s="569" t="s">
        <v>2132</v>
      </c>
      <c r="D183" s="570">
        <v>476</v>
      </c>
      <c r="E183" s="571">
        <v>38</v>
      </c>
      <c r="F183" s="572">
        <v>18088</v>
      </c>
    </row>
    <row r="184" spans="1:6" x14ac:dyDescent="0.25">
      <c r="A184" s="573" t="s">
        <v>2141</v>
      </c>
      <c r="B184" s="568" t="s">
        <v>2142</v>
      </c>
      <c r="C184" s="569" t="s">
        <v>2132</v>
      </c>
      <c r="D184" s="570">
        <v>519</v>
      </c>
      <c r="E184" s="571">
        <v>38</v>
      </c>
      <c r="F184" s="572">
        <v>19722</v>
      </c>
    </row>
    <row r="185" spans="1:6" x14ac:dyDescent="0.25">
      <c r="A185" s="573" t="s">
        <v>2143</v>
      </c>
      <c r="B185" s="568" t="s">
        <v>2144</v>
      </c>
      <c r="C185" s="569" t="s">
        <v>2132</v>
      </c>
      <c r="D185" s="570">
        <v>471</v>
      </c>
      <c r="E185" s="571">
        <v>38</v>
      </c>
      <c r="F185" s="572">
        <v>17898</v>
      </c>
    </row>
    <row r="186" spans="1:6" x14ac:dyDescent="0.25">
      <c r="A186" s="573" t="s">
        <v>2145</v>
      </c>
      <c r="B186" s="568" t="s">
        <v>2146</v>
      </c>
      <c r="C186" s="569" t="s">
        <v>2132</v>
      </c>
      <c r="D186" s="570">
        <v>6</v>
      </c>
      <c r="E186" s="571">
        <v>38</v>
      </c>
      <c r="F186" s="572">
        <v>228</v>
      </c>
    </row>
    <row r="187" spans="1:6" x14ac:dyDescent="0.25">
      <c r="A187" s="573" t="s">
        <v>2147</v>
      </c>
      <c r="B187" s="568" t="s">
        <v>2148</v>
      </c>
      <c r="C187" s="569" t="s">
        <v>2132</v>
      </c>
      <c r="D187" s="570">
        <v>5</v>
      </c>
      <c r="E187" s="571">
        <v>38</v>
      </c>
      <c r="F187" s="572">
        <v>190</v>
      </c>
    </row>
    <row r="188" spans="1:6" x14ac:dyDescent="0.25">
      <c r="A188" s="573" t="s">
        <v>2149</v>
      </c>
      <c r="B188" s="568" t="s">
        <v>2150</v>
      </c>
      <c r="C188" s="569" t="s">
        <v>2132</v>
      </c>
      <c r="D188" s="570">
        <v>8</v>
      </c>
      <c r="E188" s="571">
        <v>38</v>
      </c>
      <c r="F188" s="572">
        <v>304</v>
      </c>
    </row>
    <row r="189" spans="1:6" x14ac:dyDescent="0.25">
      <c r="A189" s="573" t="s">
        <v>2151</v>
      </c>
      <c r="B189" s="568" t="s">
        <v>2152</v>
      </c>
      <c r="C189" s="569" t="s">
        <v>2132</v>
      </c>
      <c r="D189" s="570">
        <v>23</v>
      </c>
      <c r="E189" s="571">
        <v>38</v>
      </c>
      <c r="F189" s="572">
        <v>874</v>
      </c>
    </row>
    <row r="190" spans="1:6" x14ac:dyDescent="0.25">
      <c r="A190" s="573" t="s">
        <v>2153</v>
      </c>
      <c r="B190" s="568" t="s">
        <v>2154</v>
      </c>
      <c r="C190" s="569" t="s">
        <v>2132</v>
      </c>
      <c r="D190" s="570">
        <v>38</v>
      </c>
      <c r="E190" s="571">
        <v>38</v>
      </c>
      <c r="F190" s="572">
        <v>1444</v>
      </c>
    </row>
    <row r="191" spans="1:6" x14ac:dyDescent="0.25">
      <c r="A191" s="573" t="s">
        <v>2155</v>
      </c>
      <c r="B191" s="568" t="s">
        <v>2156</v>
      </c>
      <c r="C191" s="569" t="s">
        <v>2132</v>
      </c>
      <c r="D191" s="570">
        <v>8</v>
      </c>
      <c r="E191" s="571">
        <v>38</v>
      </c>
      <c r="F191" s="572">
        <v>304</v>
      </c>
    </row>
    <row r="192" spans="1:6" x14ac:dyDescent="0.25">
      <c r="A192" s="544" t="s">
        <v>2157</v>
      </c>
      <c r="B192" s="524" t="s">
        <v>2158</v>
      </c>
      <c r="C192" s="549"/>
      <c r="D192" s="554"/>
      <c r="E192" s="551"/>
      <c r="F192" s="556"/>
    </row>
    <row r="193" spans="1:6" x14ac:dyDescent="0.25">
      <c r="A193" s="573" t="s">
        <v>2159</v>
      </c>
      <c r="B193" s="568" t="s">
        <v>2160</v>
      </c>
      <c r="C193" s="569" t="s">
        <v>60</v>
      </c>
      <c r="D193" s="570">
        <v>20</v>
      </c>
      <c r="E193" s="571">
        <v>25</v>
      </c>
      <c r="F193" s="572">
        <v>500</v>
      </c>
    </row>
    <row r="194" spans="1:6" x14ac:dyDescent="0.25">
      <c r="A194" s="573" t="s">
        <v>2161</v>
      </c>
      <c r="B194" s="568" t="s">
        <v>2162</v>
      </c>
      <c r="C194" s="569" t="s">
        <v>60</v>
      </c>
      <c r="D194" s="570">
        <v>17</v>
      </c>
      <c r="E194" s="571">
        <v>25</v>
      </c>
      <c r="F194" s="572">
        <v>425</v>
      </c>
    </row>
    <row r="195" spans="1:6" x14ac:dyDescent="0.25">
      <c r="A195" s="573" t="s">
        <v>2163</v>
      </c>
      <c r="B195" s="568" t="s">
        <v>2164</v>
      </c>
      <c r="C195" s="569" t="s">
        <v>60</v>
      </c>
      <c r="D195" s="570">
        <v>363</v>
      </c>
      <c r="E195" s="571">
        <v>25</v>
      </c>
      <c r="F195" s="572">
        <v>9075</v>
      </c>
    </row>
    <row r="196" spans="1:6" x14ac:dyDescent="0.25">
      <c r="A196" s="573" t="s">
        <v>2165</v>
      </c>
      <c r="B196" s="568" t="s">
        <v>2166</v>
      </c>
      <c r="C196" s="569" t="s">
        <v>60</v>
      </c>
      <c r="D196" s="570">
        <v>2</v>
      </c>
      <c r="E196" s="571">
        <v>25</v>
      </c>
      <c r="F196" s="572">
        <v>50</v>
      </c>
    </row>
    <row r="197" spans="1:6" x14ac:dyDescent="0.25">
      <c r="A197" s="573" t="s">
        <v>2167</v>
      </c>
      <c r="B197" s="568" t="s">
        <v>2168</v>
      </c>
      <c r="C197" s="569" t="s">
        <v>60</v>
      </c>
      <c r="D197" s="570">
        <v>34</v>
      </c>
      <c r="E197" s="571">
        <v>25</v>
      </c>
      <c r="F197" s="572">
        <v>850</v>
      </c>
    </row>
    <row r="198" spans="1:6" x14ac:dyDescent="0.25">
      <c r="A198" s="573" t="s">
        <v>2169</v>
      </c>
      <c r="B198" s="568" t="s">
        <v>2170</v>
      </c>
      <c r="C198" s="569" t="s">
        <v>60</v>
      </c>
      <c r="D198" s="570">
        <v>2</v>
      </c>
      <c r="E198" s="571">
        <v>25</v>
      </c>
      <c r="F198" s="572">
        <v>50</v>
      </c>
    </row>
    <row r="199" spans="1:6" x14ac:dyDescent="0.25">
      <c r="A199" s="573" t="s">
        <v>2171</v>
      </c>
      <c r="B199" s="568" t="s">
        <v>2172</v>
      </c>
      <c r="C199" s="569" t="s">
        <v>60</v>
      </c>
      <c r="D199" s="570">
        <v>2</v>
      </c>
      <c r="E199" s="571">
        <v>25</v>
      </c>
      <c r="F199" s="572">
        <v>50</v>
      </c>
    </row>
    <row r="200" spans="1:6" x14ac:dyDescent="0.25">
      <c r="A200" s="573" t="s">
        <v>2173</v>
      </c>
      <c r="B200" s="568" t="s">
        <v>2174</v>
      </c>
      <c r="C200" s="569" t="s">
        <v>60</v>
      </c>
      <c r="D200" s="570">
        <v>17</v>
      </c>
      <c r="E200" s="571">
        <v>25</v>
      </c>
      <c r="F200" s="572">
        <v>425</v>
      </c>
    </row>
    <row r="201" spans="1:6" x14ac:dyDescent="0.25">
      <c r="A201" s="544" t="s">
        <v>2175</v>
      </c>
      <c r="B201" s="524" t="s">
        <v>2176</v>
      </c>
      <c r="C201" s="549"/>
      <c r="D201" s="554"/>
      <c r="E201" s="551"/>
      <c r="F201" s="556"/>
    </row>
    <row r="202" spans="1:6" x14ac:dyDescent="0.25">
      <c r="A202" s="594" t="s">
        <v>2177</v>
      </c>
      <c r="B202" s="568" t="s">
        <v>2178</v>
      </c>
      <c r="C202" s="595" t="s">
        <v>132</v>
      </c>
      <c r="D202" s="570">
        <v>1928</v>
      </c>
      <c r="E202" s="571">
        <v>6</v>
      </c>
      <c r="F202" s="572">
        <v>11568</v>
      </c>
    </row>
    <row r="203" spans="1:6" x14ac:dyDescent="0.25">
      <c r="A203" s="594" t="s">
        <v>2179</v>
      </c>
      <c r="B203" s="568" t="s">
        <v>2180</v>
      </c>
      <c r="C203" s="595" t="s">
        <v>132</v>
      </c>
      <c r="D203" s="570">
        <v>2357</v>
      </c>
      <c r="E203" s="571">
        <v>6</v>
      </c>
      <c r="F203" s="572">
        <v>14142</v>
      </c>
    </row>
    <row r="204" spans="1:6" x14ac:dyDescent="0.25">
      <c r="A204" s="594" t="s">
        <v>2181</v>
      </c>
      <c r="B204" s="568" t="s">
        <v>2182</v>
      </c>
      <c r="C204" s="595" t="s">
        <v>132</v>
      </c>
      <c r="D204" s="570">
        <v>817</v>
      </c>
      <c r="E204" s="571">
        <v>6</v>
      </c>
      <c r="F204" s="572">
        <v>4902</v>
      </c>
    </row>
    <row r="205" spans="1:6" x14ac:dyDescent="0.25">
      <c r="A205" s="594" t="s">
        <v>2183</v>
      </c>
      <c r="B205" s="568" t="s">
        <v>2184</v>
      </c>
      <c r="C205" s="595" t="s">
        <v>132</v>
      </c>
      <c r="D205" s="570">
        <v>1971</v>
      </c>
      <c r="E205" s="571">
        <v>6</v>
      </c>
      <c r="F205" s="572">
        <v>11826</v>
      </c>
    </row>
    <row r="206" spans="1:6" x14ac:dyDescent="0.25">
      <c r="A206" s="594" t="s">
        <v>2185</v>
      </c>
      <c r="B206" s="568" t="s">
        <v>2186</v>
      </c>
      <c r="C206" s="595" t="s">
        <v>132</v>
      </c>
      <c r="D206" s="570">
        <v>61.2</v>
      </c>
      <c r="E206" s="571">
        <v>10</v>
      </c>
      <c r="F206" s="572">
        <v>612</v>
      </c>
    </row>
    <row r="207" spans="1:6" x14ac:dyDescent="0.25">
      <c r="A207" s="594" t="s">
        <v>2187</v>
      </c>
      <c r="B207" s="568" t="s">
        <v>2188</v>
      </c>
      <c r="C207" s="595" t="s">
        <v>132</v>
      </c>
      <c r="D207" s="570">
        <v>106.4</v>
      </c>
      <c r="E207" s="571">
        <v>8</v>
      </c>
      <c r="F207" s="572">
        <v>851.2</v>
      </c>
    </row>
    <row r="208" spans="1:6" x14ac:dyDescent="0.25">
      <c r="A208" s="542" t="s">
        <v>2189</v>
      </c>
      <c r="B208" s="521" t="s">
        <v>2190</v>
      </c>
      <c r="C208" s="557"/>
      <c r="D208" s="554"/>
      <c r="E208" s="558"/>
      <c r="F208" s="556"/>
    </row>
    <row r="209" spans="1:6" x14ac:dyDescent="0.25">
      <c r="A209" s="573" t="s">
        <v>2191</v>
      </c>
      <c r="B209" s="568" t="s">
        <v>2192</v>
      </c>
      <c r="C209" s="588" t="s">
        <v>145</v>
      </c>
      <c r="D209" s="570">
        <v>1</v>
      </c>
      <c r="E209" s="571">
        <v>3100</v>
      </c>
      <c r="F209" s="572">
        <v>3100</v>
      </c>
    </row>
    <row r="210" spans="1:6" x14ac:dyDescent="0.25">
      <c r="A210" s="573" t="s">
        <v>2193</v>
      </c>
      <c r="B210" s="568" t="s">
        <v>2194</v>
      </c>
      <c r="C210" s="588" t="s">
        <v>145</v>
      </c>
      <c r="D210" s="570">
        <v>1</v>
      </c>
      <c r="E210" s="571">
        <v>3100</v>
      </c>
      <c r="F210" s="572">
        <v>3100</v>
      </c>
    </row>
    <row r="211" spans="1:6" ht="15.75" thickBot="1" x14ac:dyDescent="0.3">
      <c r="A211" s="573" t="s">
        <v>2195</v>
      </c>
      <c r="B211" s="589" t="s">
        <v>2196</v>
      </c>
      <c r="C211" s="590" t="s">
        <v>145</v>
      </c>
      <c r="D211" s="591">
        <v>1</v>
      </c>
      <c r="E211" s="592">
        <v>2500</v>
      </c>
      <c r="F211" s="593">
        <v>2500</v>
      </c>
    </row>
    <row r="212" spans="1:6" x14ac:dyDescent="0.25">
      <c r="C212" s="794" t="s">
        <v>232</v>
      </c>
      <c r="D212" s="795"/>
      <c r="E212" s="532"/>
      <c r="F212" s="533">
        <v>863572.55999999971</v>
      </c>
    </row>
    <row r="213" spans="1:6" x14ac:dyDescent="0.25">
      <c r="C213" s="789" t="s">
        <v>56</v>
      </c>
      <c r="D213" s="790"/>
      <c r="E213" s="527">
        <v>0.05</v>
      </c>
      <c r="F213" s="530">
        <v>43178.62799999999</v>
      </c>
    </row>
    <row r="214" spans="1:6" x14ac:dyDescent="0.25">
      <c r="C214" s="789" t="s">
        <v>233</v>
      </c>
      <c r="D214" s="790"/>
      <c r="E214" s="528"/>
      <c r="F214" s="530">
        <v>906751.18799999973</v>
      </c>
    </row>
    <row r="215" spans="1:6" x14ac:dyDescent="0.25">
      <c r="C215" s="789" t="s">
        <v>234</v>
      </c>
      <c r="D215" s="790"/>
      <c r="E215" s="527">
        <v>0.18</v>
      </c>
      <c r="F215" s="530">
        <v>163215.21383999995</v>
      </c>
    </row>
    <row r="216" spans="1:6" ht="15.75" thickBot="1" x14ac:dyDescent="0.3">
      <c r="C216" s="791" t="s">
        <v>235</v>
      </c>
      <c r="D216" s="792"/>
      <c r="E216" s="508"/>
      <c r="F216" s="531">
        <v>1069966.4018399997</v>
      </c>
    </row>
    <row r="219" spans="1:6" x14ac:dyDescent="0.25">
      <c r="A219" s="559" t="s">
        <v>336</v>
      </c>
      <c r="B219" s="560"/>
      <c r="C219" s="560"/>
      <c r="D219" s="560"/>
      <c r="E219" s="560"/>
      <c r="F219" s="561"/>
    </row>
    <row r="220" spans="1:6" x14ac:dyDescent="0.25">
      <c r="A220" s="656" t="s">
        <v>2197</v>
      </c>
      <c r="B220" s="657"/>
      <c r="C220" s="563"/>
      <c r="D220" s="563"/>
      <c r="E220" s="563"/>
      <c r="F220" s="563"/>
    </row>
    <row r="221" spans="1:6" x14ac:dyDescent="0.25">
      <c r="A221" s="656" t="s">
        <v>337</v>
      </c>
      <c r="B221" s="657"/>
      <c r="C221" s="563"/>
      <c r="D221" s="563"/>
      <c r="E221" s="563"/>
      <c r="F221" s="563"/>
    </row>
    <row r="222" spans="1:6" x14ac:dyDescent="0.25">
      <c r="A222" s="654" t="s">
        <v>338</v>
      </c>
      <c r="B222" s="655"/>
      <c r="C222" s="563"/>
      <c r="D222" s="563"/>
      <c r="E222" s="563"/>
      <c r="F222" s="563"/>
    </row>
    <row r="223" spans="1:6" x14ac:dyDescent="0.25">
      <c r="A223" s="656" t="s">
        <v>339</v>
      </c>
      <c r="B223" s="657"/>
      <c r="C223" s="563"/>
      <c r="D223" s="563"/>
      <c r="E223" s="563"/>
      <c r="F223" s="563"/>
    </row>
    <row r="224" spans="1:6" x14ac:dyDescent="0.25">
      <c r="A224" s="656" t="s">
        <v>340</v>
      </c>
      <c r="B224" s="657"/>
      <c r="C224" s="563"/>
      <c r="D224" s="563"/>
      <c r="E224" s="563"/>
      <c r="F224" s="563"/>
    </row>
    <row r="225" spans="1:6" x14ac:dyDescent="0.25">
      <c r="A225" s="656" t="s">
        <v>341</v>
      </c>
      <c r="B225" s="657"/>
      <c r="C225" s="563"/>
      <c r="D225" s="563"/>
      <c r="E225" s="563"/>
      <c r="F225" s="563"/>
    </row>
    <row r="226" spans="1:6" x14ac:dyDescent="0.25">
      <c r="A226" s="564"/>
      <c r="B226" s="563"/>
      <c r="C226" s="563"/>
      <c r="D226" s="563"/>
      <c r="E226" s="563"/>
      <c r="F226" s="563"/>
    </row>
    <row r="227" spans="1:6" x14ac:dyDescent="0.25">
      <c r="A227" s="559" t="s">
        <v>342</v>
      </c>
      <c r="B227" s="560"/>
      <c r="C227" s="560"/>
      <c r="D227" s="560"/>
      <c r="E227" s="560"/>
      <c r="F227" s="560"/>
    </row>
    <row r="228" spans="1:6" x14ac:dyDescent="0.25">
      <c r="A228" s="656" t="s">
        <v>343</v>
      </c>
      <c r="B228" s="657"/>
      <c r="C228" s="657"/>
      <c r="D228" s="657"/>
      <c r="E228" s="657"/>
      <c r="F228" s="657"/>
    </row>
    <row r="229" spans="1:6" x14ac:dyDescent="0.25">
      <c r="A229" s="656" t="s">
        <v>344</v>
      </c>
      <c r="B229" s="657"/>
      <c r="C229" s="657"/>
      <c r="D229" s="657"/>
      <c r="E229" s="657"/>
      <c r="F229" s="657"/>
    </row>
    <row r="230" spans="1:6" x14ac:dyDescent="0.25">
      <c r="A230" s="656" t="s">
        <v>345</v>
      </c>
      <c r="B230" s="657"/>
      <c r="C230" s="657"/>
      <c r="D230" s="657"/>
      <c r="E230" s="657"/>
      <c r="F230" s="657"/>
    </row>
    <row r="231" spans="1:6" x14ac:dyDescent="0.25">
      <c r="A231" s="656" t="s">
        <v>346</v>
      </c>
      <c r="B231" s="657"/>
      <c r="C231" s="657"/>
      <c r="D231" s="657"/>
      <c r="E231" s="657"/>
      <c r="F231" s="657"/>
    </row>
    <row r="232" spans="1:6" x14ac:dyDescent="0.25">
      <c r="A232" s="656" t="s">
        <v>347</v>
      </c>
      <c r="B232" s="657"/>
      <c r="C232" s="657"/>
      <c r="D232" s="657"/>
      <c r="E232" s="657"/>
      <c r="F232" s="657"/>
    </row>
    <row r="233" spans="1:6" x14ac:dyDescent="0.25">
      <c r="A233" s="656" t="s">
        <v>348</v>
      </c>
      <c r="B233" s="657"/>
      <c r="C233" s="657"/>
      <c r="D233" s="657"/>
      <c r="E233" s="657"/>
      <c r="F233" s="657"/>
    </row>
    <row r="234" spans="1:6" x14ac:dyDescent="0.25">
      <c r="A234" s="654" t="s">
        <v>2376</v>
      </c>
      <c r="B234" s="655"/>
      <c r="C234" s="655"/>
      <c r="D234" s="655"/>
      <c r="E234" s="655"/>
      <c r="F234" s="655"/>
    </row>
    <row r="235" spans="1:6" x14ac:dyDescent="0.25">
      <c r="A235" s="656" t="s">
        <v>350</v>
      </c>
      <c r="B235" s="657"/>
      <c r="C235" s="657"/>
      <c r="D235" s="657"/>
      <c r="E235" s="657"/>
      <c r="F235" s="657"/>
    </row>
    <row r="236" spans="1:6" x14ac:dyDescent="0.25">
      <c r="A236" s="656" t="s">
        <v>351</v>
      </c>
      <c r="B236" s="657"/>
      <c r="C236" s="657"/>
      <c r="D236" s="657"/>
      <c r="E236" s="657"/>
      <c r="F236" s="657"/>
    </row>
    <row r="237" spans="1:6" x14ac:dyDescent="0.25">
      <c r="A237" s="656" t="s">
        <v>352</v>
      </c>
      <c r="B237" s="657"/>
      <c r="C237" s="657"/>
      <c r="D237" s="657"/>
      <c r="E237" s="657"/>
      <c r="F237" s="657"/>
    </row>
    <row r="238" spans="1:6" x14ac:dyDescent="0.25">
      <c r="A238" s="656" t="s">
        <v>2199</v>
      </c>
      <c r="B238" s="657"/>
      <c r="C238" s="657"/>
      <c r="D238" s="657"/>
      <c r="E238" s="657"/>
      <c r="F238" s="657"/>
    </row>
    <row r="239" spans="1:6" x14ac:dyDescent="0.25">
      <c r="A239" s="657" t="s">
        <v>2200</v>
      </c>
      <c r="B239" s="657"/>
      <c r="C239" s="657"/>
      <c r="D239" s="657"/>
      <c r="E239" s="657"/>
      <c r="F239" s="657"/>
    </row>
    <row r="240" spans="1:6" x14ac:dyDescent="0.25">
      <c r="A240" s="657" t="s">
        <v>2201</v>
      </c>
      <c r="B240" s="657"/>
      <c r="C240" s="657"/>
      <c r="D240" s="657"/>
      <c r="E240" s="657"/>
      <c r="F240" s="657"/>
    </row>
    <row r="241" spans="1:6" x14ac:dyDescent="0.25">
      <c r="A241" s="657" t="s">
        <v>357</v>
      </c>
      <c r="B241" s="657"/>
      <c r="C241" s="657"/>
      <c r="D241" s="657"/>
      <c r="E241" s="657"/>
      <c r="F241" s="657"/>
    </row>
    <row r="242" spans="1:6" x14ac:dyDescent="0.25">
      <c r="A242" s="657" t="s">
        <v>2202</v>
      </c>
      <c r="B242" s="657"/>
      <c r="C242" s="657"/>
      <c r="D242" s="657"/>
      <c r="E242" s="657"/>
      <c r="F242" s="657"/>
    </row>
    <row r="243" spans="1:6" x14ac:dyDescent="0.25">
      <c r="A243" s="657" t="s">
        <v>2203</v>
      </c>
      <c r="B243" s="657"/>
      <c r="C243" s="657"/>
      <c r="D243" s="657"/>
      <c r="E243" s="657"/>
      <c r="F243" s="657"/>
    </row>
    <row r="244" spans="1:6" x14ac:dyDescent="0.25">
      <c r="A244" s="657" t="s">
        <v>2204</v>
      </c>
      <c r="B244" s="657"/>
      <c r="C244" s="657"/>
      <c r="D244" s="657"/>
      <c r="E244" s="657"/>
      <c r="F244" s="657"/>
    </row>
    <row r="245" spans="1:6" x14ac:dyDescent="0.25">
      <c r="A245" s="657" t="s">
        <v>361</v>
      </c>
      <c r="B245" s="657"/>
      <c r="C245" s="657"/>
      <c r="D245" s="657"/>
      <c r="E245" s="657"/>
      <c r="F245" s="657"/>
    </row>
    <row r="246" spans="1:6" x14ac:dyDescent="0.25">
      <c r="A246" s="657" t="s">
        <v>2205</v>
      </c>
      <c r="B246" s="657"/>
      <c r="C246" s="657"/>
      <c r="D246" s="657"/>
      <c r="E246" s="657"/>
      <c r="F246" s="657"/>
    </row>
    <row r="247" spans="1:6" x14ac:dyDescent="0.25">
      <c r="A247" s="658" t="s">
        <v>363</v>
      </c>
      <c r="B247" s="657"/>
      <c r="C247" s="657"/>
      <c r="D247" s="657"/>
      <c r="E247" s="657"/>
      <c r="F247" s="657"/>
    </row>
    <row r="248" spans="1:6" x14ac:dyDescent="0.25">
      <c r="A248" s="658" t="s">
        <v>364</v>
      </c>
      <c r="B248" s="657"/>
      <c r="C248" s="657"/>
      <c r="D248" s="657"/>
      <c r="E248" s="657"/>
      <c r="F248" s="657"/>
    </row>
    <row r="249" spans="1:6" x14ac:dyDescent="0.25">
      <c r="A249" s="658" t="s">
        <v>365</v>
      </c>
      <c r="B249" s="657"/>
      <c r="C249" s="657"/>
      <c r="D249" s="657"/>
      <c r="E249" s="657"/>
      <c r="F249" s="657"/>
    </row>
    <row r="250" spans="1:6" x14ac:dyDescent="0.25">
      <c r="A250" s="658" t="s">
        <v>366</v>
      </c>
      <c r="B250" s="657"/>
      <c r="C250" s="657"/>
      <c r="D250" s="657"/>
      <c r="E250" s="657"/>
      <c r="F250" s="657"/>
    </row>
    <row r="251" spans="1:6" x14ac:dyDescent="0.25">
      <c r="A251" s="658" t="s">
        <v>367</v>
      </c>
      <c r="B251" s="657"/>
      <c r="C251" s="657"/>
      <c r="D251" s="657"/>
      <c r="E251" s="657"/>
      <c r="F251" s="657"/>
    </row>
    <row r="252" spans="1:6" x14ac:dyDescent="0.25">
      <c r="A252" s="563"/>
      <c r="B252" s="563"/>
      <c r="C252" s="563"/>
      <c r="D252" s="563"/>
      <c r="E252" s="563"/>
      <c r="F252" s="563"/>
    </row>
    <row r="253" spans="1:6" x14ac:dyDescent="0.25">
      <c r="A253" s="559" t="s">
        <v>368</v>
      </c>
      <c r="B253" s="560"/>
      <c r="C253" s="560"/>
      <c r="D253" s="560"/>
      <c r="E253" s="560"/>
      <c r="F253" s="560"/>
    </row>
    <row r="254" spans="1:6" x14ac:dyDescent="0.25">
      <c r="A254" s="656" t="s">
        <v>369</v>
      </c>
      <c r="B254" s="657"/>
      <c r="C254" s="657"/>
      <c r="D254" s="657"/>
      <c r="E254" s="657"/>
      <c r="F254" s="657"/>
    </row>
    <row r="255" spans="1:6" x14ac:dyDescent="0.25">
      <c r="A255" s="657" t="s">
        <v>370</v>
      </c>
      <c r="B255" s="657"/>
      <c r="C255" s="657"/>
      <c r="D255" s="657"/>
      <c r="E255" s="657"/>
      <c r="F255" s="657"/>
    </row>
    <row r="256" spans="1:6" x14ac:dyDescent="0.25">
      <c r="A256" s="657" t="s">
        <v>371</v>
      </c>
      <c r="B256" s="657"/>
      <c r="C256" s="657"/>
      <c r="D256" s="657"/>
      <c r="E256" s="657"/>
      <c r="F256" s="657"/>
    </row>
    <row r="257" spans="1:6" x14ac:dyDescent="0.25">
      <c r="A257" s="659" t="s">
        <v>372</v>
      </c>
      <c r="B257" s="657"/>
      <c r="C257" s="657"/>
      <c r="D257" s="657"/>
      <c r="E257" s="657"/>
      <c r="F257" s="657"/>
    </row>
    <row r="258" spans="1:6" x14ac:dyDescent="0.25">
      <c r="A258" s="656" t="s">
        <v>373</v>
      </c>
      <c r="B258" s="657"/>
      <c r="C258" s="657"/>
      <c r="D258" s="657"/>
      <c r="E258" s="657"/>
      <c r="F258" s="657"/>
    </row>
    <row r="259" spans="1:6" x14ac:dyDescent="0.25">
      <c r="A259" s="656" t="s">
        <v>374</v>
      </c>
      <c r="B259" s="657"/>
      <c r="C259" s="657"/>
      <c r="D259" s="657"/>
      <c r="E259" s="657"/>
      <c r="F259" s="657"/>
    </row>
    <row r="260" spans="1:6" x14ac:dyDescent="0.25">
      <c r="A260" s="656" t="s">
        <v>375</v>
      </c>
      <c r="B260" s="657"/>
      <c r="C260" s="657"/>
      <c r="D260" s="657"/>
      <c r="E260" s="657"/>
      <c r="F260" s="657"/>
    </row>
    <row r="261" spans="1:6" x14ac:dyDescent="0.25">
      <c r="A261" s="659" t="s">
        <v>376</v>
      </c>
      <c r="B261" s="657"/>
      <c r="C261" s="657"/>
      <c r="D261" s="657"/>
      <c r="E261" s="657"/>
      <c r="F261" s="657"/>
    </row>
    <row r="262" spans="1:6" x14ac:dyDescent="0.25">
      <c r="A262" s="659" t="s">
        <v>377</v>
      </c>
      <c r="B262" s="657"/>
      <c r="C262" s="657"/>
      <c r="D262" s="657"/>
      <c r="E262" s="657"/>
      <c r="F262" s="657"/>
    </row>
    <row r="263" spans="1:6" x14ac:dyDescent="0.25">
      <c r="A263" s="659" t="s">
        <v>378</v>
      </c>
      <c r="B263" s="657"/>
      <c r="C263" s="657"/>
      <c r="D263" s="657"/>
      <c r="E263" s="657"/>
      <c r="F263" s="657"/>
    </row>
    <row r="264" spans="1:6" x14ac:dyDescent="0.25">
      <c r="A264" s="659" t="s">
        <v>379</v>
      </c>
      <c r="B264" s="657"/>
      <c r="C264" s="657"/>
      <c r="D264" s="657"/>
      <c r="E264" s="657"/>
      <c r="F264" s="657"/>
    </row>
    <row r="265" spans="1:6" x14ac:dyDescent="0.25">
      <c r="A265" s="659" t="s">
        <v>380</v>
      </c>
      <c r="B265" s="657"/>
      <c r="C265" s="657"/>
      <c r="D265" s="657"/>
      <c r="E265" s="657"/>
      <c r="F265" s="657"/>
    </row>
    <row r="266" spans="1:6" x14ac:dyDescent="0.25">
      <c r="A266" s="659" t="s">
        <v>381</v>
      </c>
      <c r="B266" s="657"/>
      <c r="C266" s="657"/>
      <c r="D266" s="657"/>
      <c r="E266" s="657"/>
      <c r="F266" s="657"/>
    </row>
    <row r="267" spans="1:6" x14ac:dyDescent="0.25">
      <c r="A267" s="659" t="s">
        <v>382</v>
      </c>
      <c r="B267" s="657"/>
      <c r="C267" s="657"/>
      <c r="D267" s="657"/>
      <c r="E267" s="657"/>
      <c r="F267" s="657"/>
    </row>
    <row r="268" spans="1:6" x14ac:dyDescent="0.25">
      <c r="A268" s="657" t="s">
        <v>383</v>
      </c>
      <c r="B268" s="657"/>
      <c r="C268" s="657"/>
      <c r="D268" s="657"/>
      <c r="E268" s="657"/>
      <c r="F268" s="657"/>
    </row>
  </sheetData>
  <mergeCells count="6">
    <mergeCell ref="C216:D216"/>
    <mergeCell ref="A2:F2"/>
    <mergeCell ref="C212:D212"/>
    <mergeCell ref="C213:D213"/>
    <mergeCell ref="C214:D214"/>
    <mergeCell ref="C215:D2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3D58-A58F-40F0-B53E-3F5036B72D67}">
  <sheetPr>
    <tabColor theme="1"/>
  </sheetPr>
  <dimension ref="A1:I329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14.85546875" customWidth="1"/>
    <col min="2" max="2" width="72.7109375" customWidth="1"/>
    <col min="3" max="3" width="8" customWidth="1"/>
    <col min="4" max="4" width="12.42578125" customWidth="1"/>
    <col min="5" max="5" width="11.5703125" bestFit="1" customWidth="1"/>
    <col min="6" max="6" width="16.7109375" customWidth="1"/>
    <col min="7" max="7" width="10.7109375" customWidth="1"/>
    <col min="8" max="8" width="10.5703125" customWidth="1"/>
    <col min="9" max="15" width="10.7109375" customWidth="1"/>
  </cols>
  <sheetData>
    <row r="1" spans="1:9" ht="114" customHeight="1" x14ac:dyDescent="0.25"/>
    <row r="2" spans="1:9" ht="23.25" customHeight="1" x14ac:dyDescent="0.25">
      <c r="A2" s="793" t="s">
        <v>1823</v>
      </c>
      <c r="B2" s="793"/>
      <c r="C2" s="793"/>
      <c r="D2" s="793"/>
      <c r="E2" s="793"/>
      <c r="F2" s="793"/>
    </row>
    <row r="3" spans="1:9" x14ac:dyDescent="0.25">
      <c r="A3" s="509"/>
      <c r="B3" s="510"/>
      <c r="C3" s="511"/>
      <c r="D3" s="512"/>
      <c r="E3" s="513"/>
      <c r="F3" s="513"/>
    </row>
    <row r="4" spans="1:9" x14ac:dyDescent="0.25">
      <c r="A4" s="509" t="s">
        <v>1824</v>
      </c>
      <c r="B4" s="567" t="s">
        <v>1825</v>
      </c>
      <c r="C4" s="511"/>
      <c r="D4" s="512"/>
      <c r="E4" s="513"/>
      <c r="F4" s="513"/>
    </row>
    <row r="5" spans="1:9" x14ac:dyDescent="0.25">
      <c r="A5" s="514" t="s">
        <v>1826</v>
      </c>
      <c r="B5" s="547"/>
      <c r="C5" s="511"/>
      <c r="D5" s="512"/>
      <c r="E5" s="513"/>
      <c r="F5" s="513"/>
    </row>
    <row r="6" spans="1:9" x14ac:dyDescent="0.25">
      <c r="A6" s="514" t="s">
        <v>1827</v>
      </c>
      <c r="B6" s="515" t="s">
        <v>58</v>
      </c>
      <c r="C6" s="511"/>
      <c r="D6" s="512"/>
      <c r="E6" s="513"/>
      <c r="F6" s="513"/>
    </row>
    <row r="7" spans="1:9" x14ac:dyDescent="0.25">
      <c r="A7" s="514" t="s">
        <v>1828</v>
      </c>
      <c r="B7" s="515"/>
      <c r="C7" s="511" t="s">
        <v>1829</v>
      </c>
      <c r="D7" s="529">
        <v>45690</v>
      </c>
      <c r="E7" s="513"/>
      <c r="F7" s="520"/>
    </row>
    <row r="8" spans="1:9" ht="15.75" thickBot="1" x14ac:dyDescent="0.3">
      <c r="A8" s="514"/>
      <c r="B8" s="515"/>
      <c r="C8" s="511"/>
      <c r="D8" s="512"/>
      <c r="E8" s="513"/>
      <c r="F8" s="513"/>
    </row>
    <row r="9" spans="1:9" x14ac:dyDescent="0.25">
      <c r="A9" s="534" t="s">
        <v>59</v>
      </c>
      <c r="B9" s="535" t="s">
        <v>245</v>
      </c>
      <c r="C9" s="536" t="s">
        <v>60</v>
      </c>
      <c r="D9" s="638" t="s">
        <v>61</v>
      </c>
      <c r="E9" s="639" t="s">
        <v>1830</v>
      </c>
      <c r="F9" s="640" t="s">
        <v>1831</v>
      </c>
    </row>
    <row r="10" spans="1:9" x14ac:dyDescent="0.25">
      <c r="A10" s="540" t="s">
        <v>421</v>
      </c>
      <c r="B10" s="516" t="s">
        <v>2211</v>
      </c>
      <c r="C10" s="517"/>
      <c r="D10" s="518"/>
      <c r="E10" s="523"/>
      <c r="F10" s="541">
        <v>772649.4</v>
      </c>
    </row>
    <row r="11" spans="1:9" x14ac:dyDescent="0.25">
      <c r="A11" s="542" t="s">
        <v>1832</v>
      </c>
      <c r="B11" s="521" t="s">
        <v>1833</v>
      </c>
      <c r="C11" s="522"/>
      <c r="D11" s="519"/>
      <c r="E11" s="548"/>
      <c r="F11" s="543"/>
    </row>
    <row r="12" spans="1:9" x14ac:dyDescent="0.25">
      <c r="A12" s="544" t="s">
        <v>64</v>
      </c>
      <c r="B12" s="524" t="s">
        <v>1834</v>
      </c>
      <c r="C12" s="549"/>
      <c r="D12" s="550"/>
      <c r="E12" s="551"/>
      <c r="F12" s="552"/>
    </row>
    <row r="13" spans="1:9" x14ac:dyDescent="0.25">
      <c r="A13" s="641" t="s">
        <v>65</v>
      </c>
      <c r="B13" s="642" t="s">
        <v>1835</v>
      </c>
      <c r="C13" s="553" t="s">
        <v>398</v>
      </c>
      <c r="D13" s="554">
        <v>2654</v>
      </c>
      <c r="E13" s="555">
        <v>40</v>
      </c>
      <c r="F13" s="643">
        <v>106160</v>
      </c>
      <c r="I13" s="575"/>
    </row>
    <row r="14" spans="1:9" x14ac:dyDescent="0.25">
      <c r="A14" s="641" t="s">
        <v>66</v>
      </c>
      <c r="B14" s="642" t="s">
        <v>1836</v>
      </c>
      <c r="C14" s="553" t="s">
        <v>398</v>
      </c>
      <c r="D14" s="554">
        <v>110</v>
      </c>
      <c r="E14" s="555">
        <v>40</v>
      </c>
      <c r="F14" s="643">
        <v>4400</v>
      </c>
      <c r="I14" s="575"/>
    </row>
    <row r="15" spans="1:9" x14ac:dyDescent="0.25">
      <c r="A15" s="641" t="s">
        <v>67</v>
      </c>
      <c r="B15" s="642" t="s">
        <v>1837</v>
      </c>
      <c r="C15" s="553" t="s">
        <v>398</v>
      </c>
      <c r="D15" s="554">
        <v>272</v>
      </c>
      <c r="E15" s="555">
        <v>40</v>
      </c>
      <c r="F15" s="643">
        <v>10880</v>
      </c>
      <c r="I15" s="575"/>
    </row>
    <row r="16" spans="1:9" x14ac:dyDescent="0.25">
      <c r="A16" s="641" t="s">
        <v>1260</v>
      </c>
      <c r="B16" s="642" t="s">
        <v>1839</v>
      </c>
      <c r="C16" s="553" t="s">
        <v>398</v>
      </c>
      <c r="D16" s="554">
        <v>30</v>
      </c>
      <c r="E16" s="555">
        <v>40</v>
      </c>
      <c r="F16" s="643">
        <v>1200</v>
      </c>
      <c r="I16" s="575"/>
    </row>
    <row r="17" spans="1:9" x14ac:dyDescent="0.25">
      <c r="A17" s="641" t="s">
        <v>68</v>
      </c>
      <c r="B17" s="642" t="s">
        <v>1839</v>
      </c>
      <c r="C17" s="553" t="s">
        <v>398</v>
      </c>
      <c r="D17" s="554">
        <v>4</v>
      </c>
      <c r="E17" s="555">
        <v>40</v>
      </c>
      <c r="F17" s="643">
        <v>160</v>
      </c>
      <c r="I17" s="575"/>
    </row>
    <row r="18" spans="1:9" x14ac:dyDescent="0.25">
      <c r="A18" s="544" t="s">
        <v>69</v>
      </c>
      <c r="B18" s="524" t="s">
        <v>1840</v>
      </c>
      <c r="C18" s="553"/>
      <c r="D18" s="554"/>
      <c r="E18" s="551"/>
      <c r="F18" s="643"/>
      <c r="I18" s="575"/>
    </row>
    <row r="19" spans="1:9" x14ac:dyDescent="0.25">
      <c r="A19" s="641" t="s">
        <v>70</v>
      </c>
      <c r="B19" s="642" t="s">
        <v>1841</v>
      </c>
      <c r="C19" s="553" t="s">
        <v>398</v>
      </c>
      <c r="D19" s="554">
        <v>1295</v>
      </c>
      <c r="E19" s="555">
        <v>40</v>
      </c>
      <c r="F19" s="643">
        <v>51800</v>
      </c>
      <c r="I19" s="575"/>
    </row>
    <row r="20" spans="1:9" x14ac:dyDescent="0.25">
      <c r="A20" s="641" t="s">
        <v>71</v>
      </c>
      <c r="B20" s="642" t="s">
        <v>1842</v>
      </c>
      <c r="C20" s="553" t="s">
        <v>398</v>
      </c>
      <c r="D20" s="554">
        <v>175</v>
      </c>
      <c r="E20" s="555">
        <v>40</v>
      </c>
      <c r="F20" s="643">
        <v>7000</v>
      </c>
      <c r="I20" s="575"/>
    </row>
    <row r="21" spans="1:9" x14ac:dyDescent="0.25">
      <c r="A21" s="641" t="s">
        <v>72</v>
      </c>
      <c r="B21" s="642" t="s">
        <v>1843</v>
      </c>
      <c r="C21" s="553" t="s">
        <v>398</v>
      </c>
      <c r="D21" s="554">
        <v>175</v>
      </c>
      <c r="E21" s="555">
        <v>40</v>
      </c>
      <c r="F21" s="643">
        <v>7000</v>
      </c>
      <c r="I21" s="575"/>
    </row>
    <row r="22" spans="1:9" x14ac:dyDescent="0.25">
      <c r="A22" s="544" t="s">
        <v>82</v>
      </c>
      <c r="B22" s="525" t="s">
        <v>1844</v>
      </c>
      <c r="C22" s="553"/>
      <c r="D22" s="554"/>
      <c r="E22" s="555"/>
      <c r="F22" s="643"/>
      <c r="I22" s="575"/>
    </row>
    <row r="23" spans="1:9" x14ac:dyDescent="0.25">
      <c r="A23" s="641" t="s">
        <v>83</v>
      </c>
      <c r="B23" s="642" t="s">
        <v>1845</v>
      </c>
      <c r="C23" s="553" t="s">
        <v>132</v>
      </c>
      <c r="D23" s="644">
        <v>1620</v>
      </c>
      <c r="E23" s="555">
        <v>6</v>
      </c>
      <c r="F23" s="643">
        <v>9720</v>
      </c>
      <c r="I23" s="575"/>
    </row>
    <row r="24" spans="1:9" x14ac:dyDescent="0.25">
      <c r="A24" s="544" t="s">
        <v>97</v>
      </c>
      <c r="B24" s="525" t="s">
        <v>1846</v>
      </c>
      <c r="C24" s="553"/>
      <c r="D24" s="554"/>
      <c r="E24" s="555"/>
      <c r="F24" s="643"/>
      <c r="I24" s="575"/>
    </row>
    <row r="25" spans="1:9" x14ac:dyDescent="0.25">
      <c r="A25" s="641" t="s">
        <v>101</v>
      </c>
      <c r="B25" s="642" t="s">
        <v>1847</v>
      </c>
      <c r="C25" s="553" t="s">
        <v>60</v>
      </c>
      <c r="D25" s="554">
        <v>15</v>
      </c>
      <c r="E25" s="555">
        <v>25</v>
      </c>
      <c r="F25" s="643">
        <v>375</v>
      </c>
      <c r="H25" s="796"/>
      <c r="I25" s="575"/>
    </row>
    <row r="26" spans="1:9" x14ac:dyDescent="0.25">
      <c r="A26" s="641" t="s">
        <v>103</v>
      </c>
      <c r="B26" s="642" t="s">
        <v>1848</v>
      </c>
      <c r="C26" s="553" t="s">
        <v>60</v>
      </c>
      <c r="D26" s="554">
        <v>10</v>
      </c>
      <c r="E26" s="555">
        <v>25</v>
      </c>
      <c r="F26" s="643">
        <v>250</v>
      </c>
      <c r="H26" s="796"/>
      <c r="I26" s="575"/>
    </row>
    <row r="27" spans="1:9" x14ac:dyDescent="0.25">
      <c r="A27" s="641" t="s">
        <v>104</v>
      </c>
      <c r="B27" s="642" t="s">
        <v>1849</v>
      </c>
      <c r="C27" s="553" t="s">
        <v>60</v>
      </c>
      <c r="D27" s="554">
        <v>10</v>
      </c>
      <c r="E27" s="555">
        <v>25</v>
      </c>
      <c r="F27" s="643">
        <v>250</v>
      </c>
      <c r="H27" s="796"/>
      <c r="I27" s="575"/>
    </row>
    <row r="28" spans="1:9" x14ac:dyDescent="0.25">
      <c r="A28" s="542" t="s">
        <v>1857</v>
      </c>
      <c r="B28" s="521" t="s">
        <v>408</v>
      </c>
      <c r="C28" s="549"/>
      <c r="D28" s="554"/>
      <c r="E28" s="551"/>
      <c r="F28" s="643"/>
      <c r="I28" s="575"/>
    </row>
    <row r="29" spans="1:9" x14ac:dyDescent="0.25">
      <c r="A29" s="544" t="s">
        <v>123</v>
      </c>
      <c r="B29" s="524" t="s">
        <v>1858</v>
      </c>
      <c r="C29" s="549"/>
      <c r="D29" s="554"/>
      <c r="E29" s="551"/>
      <c r="F29" s="643"/>
      <c r="I29" s="575"/>
    </row>
    <row r="30" spans="1:9" x14ac:dyDescent="0.25">
      <c r="A30" s="641" t="s">
        <v>279</v>
      </c>
      <c r="B30" s="642" t="s">
        <v>1865</v>
      </c>
      <c r="C30" s="553" t="s">
        <v>60</v>
      </c>
      <c r="D30" s="554">
        <v>7</v>
      </c>
      <c r="E30" s="555">
        <v>300</v>
      </c>
      <c r="F30" s="643">
        <v>2100</v>
      </c>
      <c r="I30" s="575"/>
    </row>
    <row r="31" spans="1:9" x14ac:dyDescent="0.25">
      <c r="A31" s="641" t="s">
        <v>280</v>
      </c>
      <c r="B31" s="642" t="s">
        <v>1866</v>
      </c>
      <c r="C31" s="553" t="s">
        <v>60</v>
      </c>
      <c r="D31" s="554">
        <v>2</v>
      </c>
      <c r="E31" s="555">
        <v>300</v>
      </c>
      <c r="F31" s="643">
        <v>600</v>
      </c>
      <c r="I31" s="575"/>
    </row>
    <row r="32" spans="1:9" x14ac:dyDescent="0.25">
      <c r="A32" s="641" t="s">
        <v>1869</v>
      </c>
      <c r="B32" s="642" t="s">
        <v>1870</v>
      </c>
      <c r="C32" s="553" t="s">
        <v>60</v>
      </c>
      <c r="D32" s="554">
        <v>1</v>
      </c>
      <c r="E32" s="555">
        <v>300</v>
      </c>
      <c r="F32" s="643">
        <v>300</v>
      </c>
      <c r="I32" s="575"/>
    </row>
    <row r="33" spans="1:9" x14ac:dyDescent="0.25">
      <c r="A33" s="641" t="s">
        <v>1871</v>
      </c>
      <c r="B33" s="642" t="s">
        <v>1872</v>
      </c>
      <c r="C33" s="553" t="s">
        <v>60</v>
      </c>
      <c r="D33" s="554">
        <v>2</v>
      </c>
      <c r="E33" s="555">
        <v>300</v>
      </c>
      <c r="F33" s="643">
        <v>600</v>
      </c>
      <c r="I33" s="575"/>
    </row>
    <row r="34" spans="1:9" x14ac:dyDescent="0.25">
      <c r="A34" s="641" t="s">
        <v>1873</v>
      </c>
      <c r="B34" s="642" t="s">
        <v>2212</v>
      </c>
      <c r="C34" s="553" t="s">
        <v>60</v>
      </c>
      <c r="D34" s="554">
        <v>1</v>
      </c>
      <c r="E34" s="555">
        <v>300</v>
      </c>
      <c r="F34" s="643">
        <v>300</v>
      </c>
      <c r="I34" s="575"/>
    </row>
    <row r="35" spans="1:9" x14ac:dyDescent="0.25">
      <c r="A35" s="641"/>
      <c r="B35" s="642" t="s">
        <v>2213</v>
      </c>
      <c r="C35" s="553" t="s">
        <v>60</v>
      </c>
      <c r="D35" s="554">
        <v>1</v>
      </c>
      <c r="E35" s="555">
        <v>300</v>
      </c>
      <c r="F35" s="643">
        <v>300</v>
      </c>
      <c r="I35" s="575"/>
    </row>
    <row r="36" spans="1:9" x14ac:dyDescent="0.25">
      <c r="A36" s="641" t="s">
        <v>1877</v>
      </c>
      <c r="B36" s="642" t="s">
        <v>1878</v>
      </c>
      <c r="C36" s="553" t="s">
        <v>60</v>
      </c>
      <c r="D36" s="554">
        <v>175</v>
      </c>
      <c r="E36" s="555">
        <v>150</v>
      </c>
      <c r="F36" s="643">
        <v>26250</v>
      </c>
      <c r="I36" s="575"/>
    </row>
    <row r="37" spans="1:9" x14ac:dyDescent="0.25">
      <c r="A37" s="542" t="s">
        <v>1879</v>
      </c>
      <c r="B37" s="521" t="s">
        <v>1880</v>
      </c>
      <c r="C37" s="549"/>
      <c r="D37" s="554"/>
      <c r="E37" s="551"/>
      <c r="F37" s="643"/>
      <c r="I37" s="575"/>
    </row>
    <row r="38" spans="1:9" x14ac:dyDescent="0.25">
      <c r="A38" s="544" t="s">
        <v>1881</v>
      </c>
      <c r="B38" s="524" t="s">
        <v>1882</v>
      </c>
      <c r="C38" s="549"/>
      <c r="D38" s="554"/>
      <c r="E38" s="551"/>
      <c r="F38" s="643"/>
      <c r="I38" s="575"/>
    </row>
    <row r="39" spans="1:9" x14ac:dyDescent="0.25">
      <c r="A39" s="641" t="s">
        <v>1883</v>
      </c>
      <c r="B39" s="642" t="s">
        <v>1884</v>
      </c>
      <c r="C39" s="553" t="s">
        <v>398</v>
      </c>
      <c r="D39" s="554">
        <v>3037</v>
      </c>
      <c r="E39" s="555">
        <v>40</v>
      </c>
      <c r="F39" s="643">
        <v>121480</v>
      </c>
      <c r="I39" s="575"/>
    </row>
    <row r="40" spans="1:9" x14ac:dyDescent="0.25">
      <c r="A40" s="641" t="s">
        <v>1885</v>
      </c>
      <c r="B40" s="642" t="s">
        <v>1886</v>
      </c>
      <c r="C40" s="553" t="s">
        <v>398</v>
      </c>
      <c r="D40" s="554">
        <v>10</v>
      </c>
      <c r="E40" s="555">
        <v>40</v>
      </c>
      <c r="F40" s="643">
        <v>400</v>
      </c>
      <c r="I40" s="575"/>
    </row>
    <row r="41" spans="1:9" x14ac:dyDescent="0.25">
      <c r="A41" s="641" t="s">
        <v>1887</v>
      </c>
      <c r="B41" s="642" t="s">
        <v>1888</v>
      </c>
      <c r="C41" s="553" t="s">
        <v>398</v>
      </c>
      <c r="D41" s="554">
        <v>175</v>
      </c>
      <c r="E41" s="555">
        <v>40</v>
      </c>
      <c r="F41" s="643">
        <v>7000</v>
      </c>
      <c r="I41" s="575"/>
    </row>
    <row r="42" spans="1:9" x14ac:dyDescent="0.25">
      <c r="A42" s="641" t="s">
        <v>1889</v>
      </c>
      <c r="B42" s="642" t="s">
        <v>1890</v>
      </c>
      <c r="C42" s="553" t="s">
        <v>398</v>
      </c>
      <c r="D42" s="554">
        <v>175</v>
      </c>
      <c r="E42" s="555">
        <v>40</v>
      </c>
      <c r="F42" s="643">
        <v>7000</v>
      </c>
      <c r="I42" s="575"/>
    </row>
    <row r="43" spans="1:9" x14ac:dyDescent="0.25">
      <c r="A43" s="641" t="s">
        <v>1891</v>
      </c>
      <c r="B43" s="642" t="s">
        <v>1892</v>
      </c>
      <c r="C43" s="553" t="s">
        <v>398</v>
      </c>
      <c r="D43" s="554">
        <v>175</v>
      </c>
      <c r="E43" s="555">
        <v>40</v>
      </c>
      <c r="F43" s="643">
        <v>7000</v>
      </c>
      <c r="I43" s="575"/>
    </row>
    <row r="44" spans="1:9" x14ac:dyDescent="0.25">
      <c r="A44" s="641" t="s">
        <v>1893</v>
      </c>
      <c r="B44" s="642" t="s">
        <v>1894</v>
      </c>
      <c r="C44" s="553" t="s">
        <v>398</v>
      </c>
      <c r="D44" s="554">
        <v>1</v>
      </c>
      <c r="E44" s="555">
        <v>40</v>
      </c>
      <c r="F44" s="643">
        <v>40</v>
      </c>
      <c r="I44" s="575"/>
    </row>
    <row r="45" spans="1:9" x14ac:dyDescent="0.25">
      <c r="A45" s="641" t="s">
        <v>1895</v>
      </c>
      <c r="B45" s="642" t="s">
        <v>1896</v>
      </c>
      <c r="C45" s="553" t="s">
        <v>398</v>
      </c>
      <c r="D45" s="554">
        <v>175</v>
      </c>
      <c r="E45" s="555">
        <v>40</v>
      </c>
      <c r="F45" s="643">
        <v>7000</v>
      </c>
      <c r="I45" s="575"/>
    </row>
    <row r="46" spans="1:9" x14ac:dyDescent="0.25">
      <c r="A46" s="641" t="s">
        <v>1897</v>
      </c>
      <c r="B46" s="642" t="s">
        <v>1898</v>
      </c>
      <c r="C46" s="553" t="s">
        <v>398</v>
      </c>
      <c r="D46" s="554">
        <v>2</v>
      </c>
      <c r="E46" s="555">
        <v>40</v>
      </c>
      <c r="F46" s="643">
        <v>80</v>
      </c>
      <c r="I46" s="575"/>
    </row>
    <row r="47" spans="1:9" x14ac:dyDescent="0.25">
      <c r="A47" s="641" t="s">
        <v>1899</v>
      </c>
      <c r="B47" s="642" t="s">
        <v>1924</v>
      </c>
      <c r="C47" s="553" t="s">
        <v>398</v>
      </c>
      <c r="D47" s="554">
        <v>1</v>
      </c>
      <c r="E47" s="555">
        <v>40</v>
      </c>
      <c r="F47" s="643">
        <v>40</v>
      </c>
      <c r="I47" s="575"/>
    </row>
    <row r="48" spans="1:9" x14ac:dyDescent="0.25">
      <c r="A48" s="544" t="s">
        <v>1961</v>
      </c>
      <c r="B48" s="524" t="s">
        <v>1962</v>
      </c>
      <c r="C48" s="549"/>
      <c r="D48" s="554"/>
      <c r="E48" s="551"/>
      <c r="F48" s="643"/>
      <c r="I48" s="575"/>
    </row>
    <row r="49" spans="1:9" x14ac:dyDescent="0.25">
      <c r="A49" s="545" t="s">
        <v>1963</v>
      </c>
      <c r="B49" s="526" t="s">
        <v>1964</v>
      </c>
      <c r="C49" s="549"/>
      <c r="D49" s="554"/>
      <c r="E49" s="551"/>
      <c r="F49" s="643"/>
      <c r="I49" s="575"/>
    </row>
    <row r="50" spans="1:9" x14ac:dyDescent="0.25">
      <c r="A50" s="641" t="s">
        <v>1965</v>
      </c>
      <c r="B50" s="642" t="s">
        <v>1976</v>
      </c>
      <c r="C50" s="553" t="s">
        <v>132</v>
      </c>
      <c r="D50" s="554">
        <v>400</v>
      </c>
      <c r="E50" s="555">
        <v>8</v>
      </c>
      <c r="F50" s="643">
        <v>3200</v>
      </c>
      <c r="I50" s="575"/>
    </row>
    <row r="51" spans="1:9" x14ac:dyDescent="0.25">
      <c r="A51" s="545" t="s">
        <v>1983</v>
      </c>
      <c r="B51" s="526" t="s">
        <v>1984</v>
      </c>
      <c r="C51" s="549"/>
      <c r="D51" s="554"/>
      <c r="E51" s="551"/>
      <c r="F51" s="643"/>
      <c r="I51" s="575"/>
    </row>
    <row r="52" spans="1:9" x14ac:dyDescent="0.25">
      <c r="A52" s="641" t="s">
        <v>1985</v>
      </c>
      <c r="B52" s="642" t="s">
        <v>1986</v>
      </c>
      <c r="C52" s="553" t="s">
        <v>132</v>
      </c>
      <c r="D52" s="554">
        <v>4180</v>
      </c>
      <c r="E52" s="555">
        <v>8</v>
      </c>
      <c r="F52" s="643">
        <v>33440</v>
      </c>
      <c r="I52" s="575"/>
    </row>
    <row r="53" spans="1:9" x14ac:dyDescent="0.25">
      <c r="A53" s="641" t="s">
        <v>1987</v>
      </c>
      <c r="B53" s="642" t="s">
        <v>1988</v>
      </c>
      <c r="C53" s="553" t="s">
        <v>132</v>
      </c>
      <c r="D53" s="554">
        <v>8320</v>
      </c>
      <c r="E53" s="555">
        <v>8</v>
      </c>
      <c r="F53" s="643">
        <v>66560</v>
      </c>
      <c r="I53" s="575"/>
    </row>
    <row r="54" spans="1:9" x14ac:dyDescent="0.25">
      <c r="A54" s="641" t="s">
        <v>1989</v>
      </c>
      <c r="B54" s="642" t="s">
        <v>1990</v>
      </c>
      <c r="C54" s="553" t="s">
        <v>132</v>
      </c>
      <c r="D54" s="554">
        <v>110</v>
      </c>
      <c r="E54" s="555">
        <v>8</v>
      </c>
      <c r="F54" s="643">
        <v>880</v>
      </c>
      <c r="I54" s="575"/>
    </row>
    <row r="55" spans="1:9" x14ac:dyDescent="0.25">
      <c r="A55" s="641" t="s">
        <v>1991</v>
      </c>
      <c r="B55" s="642" t="s">
        <v>1992</v>
      </c>
      <c r="C55" s="553" t="s">
        <v>132</v>
      </c>
      <c r="D55" s="554">
        <v>1600</v>
      </c>
      <c r="E55" s="555">
        <v>8</v>
      </c>
      <c r="F55" s="643">
        <v>12800</v>
      </c>
      <c r="I55" s="575"/>
    </row>
    <row r="56" spans="1:9" x14ac:dyDescent="0.25">
      <c r="A56" s="544" t="s">
        <v>2005</v>
      </c>
      <c r="B56" s="524" t="s">
        <v>2006</v>
      </c>
      <c r="C56" s="549"/>
      <c r="D56" s="554"/>
      <c r="E56" s="551"/>
      <c r="F56" s="643"/>
      <c r="I56" s="575"/>
    </row>
    <row r="57" spans="1:9" x14ac:dyDescent="0.25">
      <c r="A57" s="641" t="s">
        <v>2007</v>
      </c>
      <c r="B57" s="642" t="s">
        <v>2032</v>
      </c>
      <c r="C57" s="553" t="s">
        <v>132</v>
      </c>
      <c r="D57" s="554">
        <v>2860</v>
      </c>
      <c r="E57" s="555">
        <v>6</v>
      </c>
      <c r="F57" s="643">
        <v>17160</v>
      </c>
      <c r="I57" s="575"/>
    </row>
    <row r="58" spans="1:9" x14ac:dyDescent="0.25">
      <c r="A58" s="641" t="s">
        <v>2009</v>
      </c>
      <c r="B58" s="642" t="s">
        <v>2034</v>
      </c>
      <c r="C58" s="553" t="s">
        <v>132</v>
      </c>
      <c r="D58" s="554">
        <v>1480</v>
      </c>
      <c r="E58" s="555">
        <v>6</v>
      </c>
      <c r="F58" s="643">
        <v>8880</v>
      </c>
      <c r="I58" s="575"/>
    </row>
    <row r="59" spans="1:9" x14ac:dyDescent="0.25">
      <c r="A59" s="641" t="s">
        <v>2011</v>
      </c>
      <c r="B59" s="642" t="s">
        <v>2036</v>
      </c>
      <c r="C59" s="553" t="s">
        <v>132</v>
      </c>
      <c r="D59" s="554">
        <v>1520</v>
      </c>
      <c r="E59" s="555">
        <v>6</v>
      </c>
      <c r="F59" s="643">
        <v>9120</v>
      </c>
      <c r="I59" s="575"/>
    </row>
    <row r="60" spans="1:9" x14ac:dyDescent="0.25">
      <c r="A60" s="544" t="s">
        <v>2043</v>
      </c>
      <c r="B60" s="524" t="s">
        <v>2044</v>
      </c>
      <c r="C60" s="549"/>
      <c r="D60" s="554"/>
      <c r="E60" s="551"/>
      <c r="F60" s="643"/>
      <c r="I60" s="575"/>
    </row>
    <row r="61" spans="1:9" x14ac:dyDescent="0.25">
      <c r="A61" s="641" t="s">
        <v>2045</v>
      </c>
      <c r="B61" s="642" t="s">
        <v>2046</v>
      </c>
      <c r="C61" s="553" t="s">
        <v>60</v>
      </c>
      <c r="D61" s="554">
        <v>20</v>
      </c>
      <c r="E61" s="555">
        <v>25</v>
      </c>
      <c r="F61" s="643">
        <v>500</v>
      </c>
      <c r="I61" s="575"/>
    </row>
    <row r="62" spans="1:9" x14ac:dyDescent="0.25">
      <c r="A62" s="641" t="s">
        <v>2047</v>
      </c>
      <c r="B62" s="642" t="s">
        <v>2048</v>
      </c>
      <c r="C62" s="553" t="s">
        <v>60</v>
      </c>
      <c r="D62" s="554">
        <v>8</v>
      </c>
      <c r="E62" s="555">
        <v>25</v>
      </c>
      <c r="F62" s="643">
        <v>200</v>
      </c>
      <c r="I62" s="575"/>
    </row>
    <row r="63" spans="1:9" x14ac:dyDescent="0.25">
      <c r="A63" s="641" t="s">
        <v>2049</v>
      </c>
      <c r="B63" s="642" t="s">
        <v>2050</v>
      </c>
      <c r="C63" s="553" t="s">
        <v>60</v>
      </c>
      <c r="D63" s="554">
        <v>8</v>
      </c>
      <c r="E63" s="555">
        <v>25</v>
      </c>
      <c r="F63" s="643">
        <v>200</v>
      </c>
      <c r="I63" s="575"/>
    </row>
    <row r="64" spans="1:9" x14ac:dyDescent="0.25">
      <c r="A64" s="641" t="s">
        <v>2051</v>
      </c>
      <c r="B64" s="642" t="s">
        <v>2052</v>
      </c>
      <c r="C64" s="553" t="s">
        <v>60</v>
      </c>
      <c r="D64" s="554">
        <v>50</v>
      </c>
      <c r="E64" s="555">
        <v>25</v>
      </c>
      <c r="F64" s="643">
        <v>1250</v>
      </c>
      <c r="I64" s="575"/>
    </row>
    <row r="65" spans="1:9" x14ac:dyDescent="0.25">
      <c r="A65" s="641" t="s">
        <v>2053</v>
      </c>
      <c r="B65" s="686" t="s">
        <v>2054</v>
      </c>
      <c r="C65" s="687" t="s">
        <v>60</v>
      </c>
      <c r="D65" s="688">
        <v>6</v>
      </c>
      <c r="E65" s="689">
        <v>25</v>
      </c>
      <c r="F65" s="690">
        <v>150</v>
      </c>
      <c r="I65" s="575"/>
    </row>
    <row r="66" spans="1:9" x14ac:dyDescent="0.25">
      <c r="A66" s="641" t="s">
        <v>2055</v>
      </c>
      <c r="B66" s="686" t="s">
        <v>2056</v>
      </c>
      <c r="C66" s="687" t="s">
        <v>60</v>
      </c>
      <c r="D66" s="688">
        <v>2</v>
      </c>
      <c r="E66" s="689">
        <v>25</v>
      </c>
      <c r="F66" s="690">
        <v>50</v>
      </c>
      <c r="I66" s="575"/>
    </row>
    <row r="67" spans="1:9" x14ac:dyDescent="0.25">
      <c r="A67" s="542" t="s">
        <v>2057</v>
      </c>
      <c r="B67" s="521" t="s">
        <v>2058</v>
      </c>
      <c r="C67" s="549"/>
      <c r="D67" s="554"/>
      <c r="E67" s="551"/>
      <c r="F67" s="643"/>
      <c r="I67" s="575"/>
    </row>
    <row r="68" spans="1:9" x14ac:dyDescent="0.25">
      <c r="A68" s="641" t="s">
        <v>2059</v>
      </c>
      <c r="B68" s="642" t="s">
        <v>2214</v>
      </c>
      <c r="C68" s="553" t="s">
        <v>132</v>
      </c>
      <c r="D68" s="554">
        <v>52.7</v>
      </c>
      <c r="E68" s="555">
        <v>30</v>
      </c>
      <c r="F68" s="643">
        <v>1581</v>
      </c>
      <c r="I68" s="575"/>
    </row>
    <row r="69" spans="1:9" x14ac:dyDescent="0.25">
      <c r="A69" s="641" t="s">
        <v>2061</v>
      </c>
      <c r="B69" s="642" t="s">
        <v>2215</v>
      </c>
      <c r="C69" s="553" t="s">
        <v>132</v>
      </c>
      <c r="D69" s="554">
        <v>10</v>
      </c>
      <c r="E69" s="555">
        <v>30</v>
      </c>
      <c r="F69" s="643">
        <v>300</v>
      </c>
      <c r="I69" s="575"/>
    </row>
    <row r="70" spans="1:9" x14ac:dyDescent="0.25">
      <c r="A70" s="641" t="s">
        <v>2063</v>
      </c>
      <c r="B70" s="642" t="s">
        <v>2064</v>
      </c>
      <c r="C70" s="553" t="s">
        <v>132</v>
      </c>
      <c r="D70" s="554">
        <v>40</v>
      </c>
      <c r="E70" s="555">
        <v>30</v>
      </c>
      <c r="F70" s="643">
        <v>1200</v>
      </c>
      <c r="I70" s="575"/>
    </row>
    <row r="71" spans="1:9" x14ac:dyDescent="0.25">
      <c r="A71" s="641" t="s">
        <v>2073</v>
      </c>
      <c r="B71" s="642" t="s">
        <v>2216</v>
      </c>
      <c r="C71" s="553" t="s">
        <v>132</v>
      </c>
      <c r="D71" s="554">
        <v>110</v>
      </c>
      <c r="E71" s="555">
        <v>30</v>
      </c>
      <c r="F71" s="643">
        <v>3300</v>
      </c>
      <c r="I71" s="575"/>
    </row>
    <row r="72" spans="1:9" x14ac:dyDescent="0.25">
      <c r="A72" s="641" t="s">
        <v>2217</v>
      </c>
      <c r="B72" s="642" t="s">
        <v>2070</v>
      </c>
      <c r="C72" s="553" t="s">
        <v>132</v>
      </c>
      <c r="D72" s="554">
        <v>153</v>
      </c>
      <c r="E72" s="555">
        <v>7</v>
      </c>
      <c r="F72" s="643">
        <v>1071</v>
      </c>
      <c r="I72" s="575"/>
    </row>
    <row r="73" spans="1:9" x14ac:dyDescent="0.25">
      <c r="A73" s="641" t="s">
        <v>2218</v>
      </c>
      <c r="B73" s="642" t="s">
        <v>2072</v>
      </c>
      <c r="C73" s="553" t="s">
        <v>132</v>
      </c>
      <c r="D73" s="554">
        <v>160</v>
      </c>
      <c r="E73" s="555">
        <v>7</v>
      </c>
      <c r="F73" s="643">
        <v>1120</v>
      </c>
      <c r="I73" s="575"/>
    </row>
    <row r="74" spans="1:9" x14ac:dyDescent="0.25">
      <c r="A74" s="641" t="s">
        <v>2219</v>
      </c>
      <c r="B74" s="642" t="s">
        <v>2074</v>
      </c>
      <c r="C74" s="553" t="s">
        <v>60</v>
      </c>
      <c r="D74" s="554">
        <v>70</v>
      </c>
      <c r="E74" s="555">
        <v>7</v>
      </c>
      <c r="F74" s="643">
        <v>490</v>
      </c>
      <c r="I74" s="575"/>
    </row>
    <row r="75" spans="1:9" x14ac:dyDescent="0.25">
      <c r="A75" s="542" t="s">
        <v>2075</v>
      </c>
      <c r="B75" s="521" t="s">
        <v>2076</v>
      </c>
      <c r="C75" s="549"/>
      <c r="D75" s="554"/>
      <c r="E75" s="551"/>
      <c r="F75" s="643"/>
      <c r="I75" s="575"/>
    </row>
    <row r="76" spans="1:9" x14ac:dyDescent="0.25">
      <c r="A76" s="641" t="s">
        <v>2077</v>
      </c>
      <c r="B76" s="642" t="s">
        <v>2078</v>
      </c>
      <c r="C76" s="553" t="s">
        <v>60</v>
      </c>
      <c r="D76" s="554">
        <v>1645</v>
      </c>
      <c r="E76" s="555">
        <v>8</v>
      </c>
      <c r="F76" s="643">
        <v>13160</v>
      </c>
      <c r="I76" s="575"/>
    </row>
    <row r="77" spans="1:9" x14ac:dyDescent="0.25">
      <c r="A77" s="641" t="s">
        <v>2079</v>
      </c>
      <c r="B77" s="642" t="s">
        <v>2080</v>
      </c>
      <c r="C77" s="553" t="s">
        <v>60</v>
      </c>
      <c r="D77" s="554">
        <v>3037</v>
      </c>
      <c r="E77" s="555">
        <v>8</v>
      </c>
      <c r="F77" s="643">
        <v>24296</v>
      </c>
      <c r="I77" s="575"/>
    </row>
    <row r="78" spans="1:9" x14ac:dyDescent="0.25">
      <c r="A78" s="641" t="s">
        <v>2081</v>
      </c>
      <c r="B78" s="642" t="s">
        <v>2082</v>
      </c>
      <c r="C78" s="553" t="s">
        <v>60</v>
      </c>
      <c r="D78" s="554">
        <v>10</v>
      </c>
      <c r="E78" s="555">
        <v>8</v>
      </c>
      <c r="F78" s="643">
        <v>80</v>
      </c>
      <c r="I78" s="575"/>
    </row>
    <row r="79" spans="1:9" x14ac:dyDescent="0.25">
      <c r="A79" s="641" t="s">
        <v>2083</v>
      </c>
      <c r="B79" s="642" t="s">
        <v>2084</v>
      </c>
      <c r="C79" s="553" t="s">
        <v>60</v>
      </c>
      <c r="D79" s="554">
        <v>175</v>
      </c>
      <c r="E79" s="555">
        <v>10</v>
      </c>
      <c r="F79" s="643">
        <v>1750</v>
      </c>
      <c r="I79" s="575"/>
    </row>
    <row r="80" spans="1:9" x14ac:dyDescent="0.25">
      <c r="A80" s="641" t="s">
        <v>2085</v>
      </c>
      <c r="B80" s="642" t="s">
        <v>2086</v>
      </c>
      <c r="C80" s="553" t="s">
        <v>60</v>
      </c>
      <c r="D80" s="554">
        <v>175</v>
      </c>
      <c r="E80" s="555">
        <v>10</v>
      </c>
      <c r="F80" s="643">
        <v>1750</v>
      </c>
      <c r="I80" s="575"/>
    </row>
    <row r="81" spans="1:9" x14ac:dyDescent="0.25">
      <c r="A81" s="641" t="s">
        <v>2087</v>
      </c>
      <c r="B81" s="642" t="s">
        <v>2088</v>
      </c>
      <c r="C81" s="553" t="s">
        <v>60</v>
      </c>
      <c r="D81" s="554">
        <v>280</v>
      </c>
      <c r="E81" s="555">
        <v>23</v>
      </c>
      <c r="F81" s="643">
        <v>6440</v>
      </c>
      <c r="I81" s="575"/>
    </row>
    <row r="82" spans="1:9" x14ac:dyDescent="0.25">
      <c r="A82" s="641" t="s">
        <v>2089</v>
      </c>
      <c r="B82" s="642" t="s">
        <v>2220</v>
      </c>
      <c r="C82" s="553" t="s">
        <v>60</v>
      </c>
      <c r="D82" s="554">
        <v>5.8</v>
      </c>
      <c r="E82" s="555">
        <v>8</v>
      </c>
      <c r="F82" s="643">
        <v>46.4</v>
      </c>
      <c r="I82" s="575"/>
    </row>
    <row r="83" spans="1:9" x14ac:dyDescent="0.25">
      <c r="A83" s="641" t="s">
        <v>2091</v>
      </c>
      <c r="B83" s="642" t="s">
        <v>2221</v>
      </c>
      <c r="C83" s="553" t="s">
        <v>60</v>
      </c>
      <c r="D83" s="554">
        <v>1600</v>
      </c>
      <c r="E83" s="555">
        <v>6</v>
      </c>
      <c r="F83" s="643">
        <v>9600</v>
      </c>
      <c r="I83" s="575"/>
    </row>
    <row r="84" spans="1:9" x14ac:dyDescent="0.25">
      <c r="A84" s="641" t="s">
        <v>2222</v>
      </c>
      <c r="B84" s="642" t="s">
        <v>2223</v>
      </c>
      <c r="C84" s="553" t="s">
        <v>60</v>
      </c>
      <c r="D84" s="554">
        <v>712</v>
      </c>
      <c r="E84" s="555">
        <v>10</v>
      </c>
      <c r="F84" s="643">
        <v>7120</v>
      </c>
      <c r="I84" s="575"/>
    </row>
    <row r="85" spans="1:9" x14ac:dyDescent="0.25">
      <c r="A85" s="641" t="s">
        <v>2224</v>
      </c>
      <c r="B85" s="642" t="s">
        <v>2090</v>
      </c>
      <c r="C85" s="553" t="s">
        <v>60</v>
      </c>
      <c r="D85" s="554">
        <v>30</v>
      </c>
      <c r="E85" s="555">
        <v>23</v>
      </c>
      <c r="F85" s="643">
        <v>690</v>
      </c>
      <c r="I85" s="575"/>
    </row>
    <row r="86" spans="1:9" x14ac:dyDescent="0.25">
      <c r="A86" s="641" t="s">
        <v>2225</v>
      </c>
      <c r="B86" s="642" t="s">
        <v>2092</v>
      </c>
      <c r="C86" s="553" t="s">
        <v>60</v>
      </c>
      <c r="D86" s="554">
        <v>105</v>
      </c>
      <c r="E86" s="555">
        <v>23</v>
      </c>
      <c r="F86" s="643">
        <v>2415</v>
      </c>
      <c r="I86" s="575"/>
    </row>
    <row r="87" spans="1:9" x14ac:dyDescent="0.25">
      <c r="A87" s="542" t="s">
        <v>2093</v>
      </c>
      <c r="B87" s="521" t="s">
        <v>2226</v>
      </c>
      <c r="C87" s="553"/>
      <c r="D87" s="554"/>
      <c r="E87" s="555"/>
      <c r="F87" s="643"/>
      <c r="I87" s="575"/>
    </row>
    <row r="88" spans="1:9" x14ac:dyDescent="0.25">
      <c r="A88" s="544" t="s">
        <v>2094</v>
      </c>
      <c r="B88" s="524" t="s">
        <v>2227</v>
      </c>
      <c r="C88" s="553"/>
      <c r="D88" s="554"/>
      <c r="E88" s="555"/>
      <c r="F88" s="643"/>
      <c r="I88" s="575"/>
    </row>
    <row r="89" spans="1:9" x14ac:dyDescent="0.25">
      <c r="A89" s="641" t="s">
        <v>2096</v>
      </c>
      <c r="B89" s="642" t="s">
        <v>2228</v>
      </c>
      <c r="C89" s="553" t="s">
        <v>398</v>
      </c>
      <c r="D89" s="554">
        <v>1</v>
      </c>
      <c r="E89" s="555">
        <v>40</v>
      </c>
      <c r="F89" s="643">
        <v>40</v>
      </c>
      <c r="I89" s="575"/>
    </row>
    <row r="90" spans="1:9" x14ac:dyDescent="0.25">
      <c r="A90" s="544" t="s">
        <v>2108</v>
      </c>
      <c r="B90" s="524" t="s">
        <v>2229</v>
      </c>
      <c r="C90" s="553"/>
      <c r="D90" s="554"/>
      <c r="E90" s="555"/>
      <c r="F90" s="643"/>
      <c r="I90" s="575"/>
    </row>
    <row r="91" spans="1:9" x14ac:dyDescent="0.25">
      <c r="A91" s="641" t="s">
        <v>2110</v>
      </c>
      <c r="B91" s="642" t="s">
        <v>2230</v>
      </c>
      <c r="C91" s="553" t="s">
        <v>398</v>
      </c>
      <c r="D91" s="554">
        <v>1</v>
      </c>
      <c r="E91" s="555">
        <v>38</v>
      </c>
      <c r="F91" s="643">
        <v>38</v>
      </c>
      <c r="I91" s="575"/>
    </row>
    <row r="92" spans="1:9" x14ac:dyDescent="0.25">
      <c r="A92" s="544" t="s">
        <v>2118</v>
      </c>
      <c r="B92" s="524" t="s">
        <v>2044</v>
      </c>
      <c r="C92" s="553"/>
      <c r="D92" s="554"/>
      <c r="E92" s="555"/>
      <c r="F92" s="643"/>
      <c r="I92" s="575"/>
    </row>
    <row r="93" spans="1:9" x14ac:dyDescent="0.25">
      <c r="A93" s="641" t="s">
        <v>2120</v>
      </c>
      <c r="B93" s="642" t="s">
        <v>2231</v>
      </c>
      <c r="C93" s="553" t="s">
        <v>60</v>
      </c>
      <c r="D93" s="554">
        <v>6</v>
      </c>
      <c r="E93" s="555">
        <v>25</v>
      </c>
      <c r="F93" s="643">
        <v>150</v>
      </c>
      <c r="I93" s="575"/>
    </row>
    <row r="94" spans="1:9" x14ac:dyDescent="0.25">
      <c r="A94" s="544" t="s">
        <v>2123</v>
      </c>
      <c r="B94" s="524" t="s">
        <v>2232</v>
      </c>
      <c r="C94" s="553"/>
      <c r="D94" s="554"/>
      <c r="E94" s="555"/>
      <c r="F94" s="643"/>
      <c r="I94" s="575"/>
    </row>
    <row r="95" spans="1:9" x14ac:dyDescent="0.25">
      <c r="A95" s="641" t="s">
        <v>2124</v>
      </c>
      <c r="B95" s="642" t="s">
        <v>2233</v>
      </c>
      <c r="C95" s="553" t="s">
        <v>132</v>
      </c>
      <c r="D95" s="554">
        <v>22</v>
      </c>
      <c r="E95" s="555">
        <v>6</v>
      </c>
      <c r="F95" s="643">
        <v>132</v>
      </c>
      <c r="I95" s="575"/>
    </row>
    <row r="96" spans="1:9" x14ac:dyDescent="0.25">
      <c r="A96" s="641" t="s">
        <v>2125</v>
      </c>
      <c r="B96" s="642" t="s">
        <v>2234</v>
      </c>
      <c r="C96" s="553" t="s">
        <v>132</v>
      </c>
      <c r="D96" s="554">
        <v>11</v>
      </c>
      <c r="E96" s="555">
        <v>6</v>
      </c>
      <c r="F96" s="643">
        <v>66</v>
      </c>
      <c r="I96" s="575"/>
    </row>
    <row r="97" spans="1:9" x14ac:dyDescent="0.25">
      <c r="A97" s="542" t="s">
        <v>2126</v>
      </c>
      <c r="B97" s="521" t="s">
        <v>2127</v>
      </c>
      <c r="C97" s="553"/>
      <c r="D97" s="554"/>
      <c r="E97" s="555"/>
      <c r="F97" s="643"/>
      <c r="I97" s="575"/>
    </row>
    <row r="98" spans="1:9" x14ac:dyDescent="0.25">
      <c r="A98" s="544" t="s">
        <v>2128</v>
      </c>
      <c r="B98" s="524" t="s">
        <v>2129</v>
      </c>
      <c r="C98" s="549"/>
      <c r="D98" s="554"/>
      <c r="E98" s="551"/>
      <c r="F98" s="643"/>
      <c r="I98" s="575"/>
    </row>
    <row r="99" spans="1:9" x14ac:dyDescent="0.25">
      <c r="A99" s="641" t="s">
        <v>2130</v>
      </c>
      <c r="B99" s="642" t="s">
        <v>2131</v>
      </c>
      <c r="C99" s="553" t="s">
        <v>2132</v>
      </c>
      <c r="D99" s="554">
        <v>505</v>
      </c>
      <c r="E99" s="555">
        <v>38</v>
      </c>
      <c r="F99" s="643">
        <v>19190</v>
      </c>
      <c r="I99" s="575"/>
    </row>
    <row r="100" spans="1:9" x14ac:dyDescent="0.25">
      <c r="A100" s="641" t="s">
        <v>2133</v>
      </c>
      <c r="B100" s="642" t="s">
        <v>2134</v>
      </c>
      <c r="C100" s="553" t="s">
        <v>2132</v>
      </c>
      <c r="D100" s="554">
        <v>1</v>
      </c>
      <c r="E100" s="555">
        <v>38</v>
      </c>
      <c r="F100" s="643">
        <v>38</v>
      </c>
      <c r="I100" s="575"/>
    </row>
    <row r="101" spans="1:9" x14ac:dyDescent="0.25">
      <c r="A101" s="641" t="s">
        <v>2135</v>
      </c>
      <c r="B101" s="642" t="s">
        <v>2136</v>
      </c>
      <c r="C101" s="553" t="s">
        <v>2132</v>
      </c>
      <c r="D101" s="554">
        <v>1</v>
      </c>
      <c r="E101" s="555">
        <v>38</v>
      </c>
      <c r="F101" s="643">
        <v>38</v>
      </c>
      <c r="I101" s="575"/>
    </row>
    <row r="102" spans="1:9" x14ac:dyDescent="0.25">
      <c r="A102" s="641" t="s">
        <v>2137</v>
      </c>
      <c r="B102" s="642" t="s">
        <v>2138</v>
      </c>
      <c r="C102" s="553" t="s">
        <v>2132</v>
      </c>
      <c r="D102" s="554">
        <v>65</v>
      </c>
      <c r="E102" s="555">
        <v>38</v>
      </c>
      <c r="F102" s="643">
        <v>2470</v>
      </c>
      <c r="I102" s="575"/>
    </row>
    <row r="103" spans="1:9" x14ac:dyDescent="0.25">
      <c r="A103" s="641" t="s">
        <v>2139</v>
      </c>
      <c r="B103" s="642" t="s">
        <v>2140</v>
      </c>
      <c r="C103" s="553" t="s">
        <v>2132</v>
      </c>
      <c r="D103" s="554">
        <v>471</v>
      </c>
      <c r="E103" s="555">
        <v>38</v>
      </c>
      <c r="F103" s="643">
        <v>17898</v>
      </c>
      <c r="I103" s="575"/>
    </row>
    <row r="104" spans="1:9" x14ac:dyDescent="0.25">
      <c r="A104" s="641" t="s">
        <v>2141</v>
      </c>
      <c r="B104" s="642" t="s">
        <v>2235</v>
      </c>
      <c r="C104" s="553" t="s">
        <v>2132</v>
      </c>
      <c r="D104" s="554">
        <v>452</v>
      </c>
      <c r="E104" s="555">
        <v>38</v>
      </c>
      <c r="F104" s="643">
        <v>17176</v>
      </c>
      <c r="I104" s="575"/>
    </row>
    <row r="105" spans="1:9" x14ac:dyDescent="0.25">
      <c r="A105" s="641" t="s">
        <v>2143</v>
      </c>
      <c r="B105" s="642" t="s">
        <v>2144</v>
      </c>
      <c r="C105" s="553" t="s">
        <v>2132</v>
      </c>
      <c r="D105" s="554">
        <v>471</v>
      </c>
      <c r="E105" s="555">
        <v>38</v>
      </c>
      <c r="F105" s="643">
        <v>17898</v>
      </c>
      <c r="I105" s="575"/>
    </row>
    <row r="106" spans="1:9" x14ac:dyDescent="0.25">
      <c r="A106" s="641" t="s">
        <v>2147</v>
      </c>
      <c r="B106" s="642" t="s">
        <v>2152</v>
      </c>
      <c r="C106" s="553" t="s">
        <v>2132</v>
      </c>
      <c r="D106" s="554">
        <v>3</v>
      </c>
      <c r="E106" s="555">
        <v>38</v>
      </c>
      <c r="F106" s="643">
        <v>114</v>
      </c>
      <c r="I106" s="575"/>
    </row>
    <row r="107" spans="1:9" x14ac:dyDescent="0.25">
      <c r="A107" s="641" t="s">
        <v>2149</v>
      </c>
      <c r="B107" s="642" t="s">
        <v>2154</v>
      </c>
      <c r="C107" s="553" t="s">
        <v>2132</v>
      </c>
      <c r="D107" s="554">
        <v>27</v>
      </c>
      <c r="E107" s="555">
        <v>38</v>
      </c>
      <c r="F107" s="643">
        <v>1026</v>
      </c>
      <c r="I107" s="575"/>
    </row>
    <row r="108" spans="1:9" x14ac:dyDescent="0.25">
      <c r="A108" s="544" t="s">
        <v>2157</v>
      </c>
      <c r="B108" s="524" t="s">
        <v>2158</v>
      </c>
      <c r="C108" s="549"/>
      <c r="D108" s="554"/>
      <c r="E108" s="551"/>
      <c r="F108" s="643"/>
      <c r="I108" s="575"/>
    </row>
    <row r="109" spans="1:9" x14ac:dyDescent="0.25">
      <c r="A109" s="641" t="s">
        <v>2159</v>
      </c>
      <c r="B109" s="642" t="s">
        <v>2160</v>
      </c>
      <c r="C109" s="553" t="s">
        <v>60</v>
      </c>
      <c r="D109" s="554">
        <v>20</v>
      </c>
      <c r="E109" s="555">
        <v>25</v>
      </c>
      <c r="F109" s="643">
        <v>500</v>
      </c>
      <c r="I109" s="575"/>
    </row>
    <row r="110" spans="1:9" x14ac:dyDescent="0.25">
      <c r="A110" s="641" t="s">
        <v>2161</v>
      </c>
      <c r="B110" s="642" t="s">
        <v>2162</v>
      </c>
      <c r="C110" s="553" t="s">
        <v>60</v>
      </c>
      <c r="D110" s="554">
        <v>17</v>
      </c>
      <c r="E110" s="555">
        <v>25</v>
      </c>
      <c r="F110" s="643">
        <v>425</v>
      </c>
      <c r="I110" s="575"/>
    </row>
    <row r="111" spans="1:9" x14ac:dyDescent="0.25">
      <c r="A111" s="641" t="s">
        <v>2163</v>
      </c>
      <c r="B111" s="642" t="s">
        <v>2164</v>
      </c>
      <c r="C111" s="553" t="s">
        <v>60</v>
      </c>
      <c r="D111" s="554">
        <v>363</v>
      </c>
      <c r="E111" s="555">
        <v>25</v>
      </c>
      <c r="F111" s="643">
        <v>9075</v>
      </c>
      <c r="I111" s="575"/>
    </row>
    <row r="112" spans="1:9" x14ac:dyDescent="0.25">
      <c r="A112" s="641" t="s">
        <v>2165</v>
      </c>
      <c r="B112" s="642" t="s">
        <v>2166</v>
      </c>
      <c r="C112" s="553" t="s">
        <v>60</v>
      </c>
      <c r="D112" s="554">
        <v>2</v>
      </c>
      <c r="E112" s="555">
        <v>25</v>
      </c>
      <c r="F112" s="643">
        <v>50</v>
      </c>
      <c r="I112" s="575"/>
    </row>
    <row r="113" spans="1:9" x14ac:dyDescent="0.25">
      <c r="A113" s="641" t="s">
        <v>2167</v>
      </c>
      <c r="B113" s="642" t="s">
        <v>2168</v>
      </c>
      <c r="C113" s="553" t="s">
        <v>60</v>
      </c>
      <c r="D113" s="554">
        <v>34</v>
      </c>
      <c r="E113" s="555">
        <v>25</v>
      </c>
      <c r="F113" s="643">
        <v>850</v>
      </c>
      <c r="I113" s="575"/>
    </row>
    <row r="114" spans="1:9" x14ac:dyDescent="0.25">
      <c r="A114" s="641" t="s">
        <v>2173</v>
      </c>
      <c r="B114" s="642" t="s">
        <v>2174</v>
      </c>
      <c r="C114" s="553" t="s">
        <v>60</v>
      </c>
      <c r="D114" s="554">
        <v>17</v>
      </c>
      <c r="E114" s="555">
        <v>25</v>
      </c>
      <c r="F114" s="643">
        <v>425</v>
      </c>
      <c r="I114" s="575"/>
    </row>
    <row r="115" spans="1:9" x14ac:dyDescent="0.25">
      <c r="A115" s="544" t="s">
        <v>2175</v>
      </c>
      <c r="B115" s="524" t="s">
        <v>2176</v>
      </c>
      <c r="C115" s="549"/>
      <c r="D115" s="554"/>
      <c r="E115" s="551"/>
      <c r="F115" s="643"/>
      <c r="I115" s="575"/>
    </row>
    <row r="116" spans="1:9" x14ac:dyDescent="0.25">
      <c r="A116" s="645" t="s">
        <v>2177</v>
      </c>
      <c r="B116" s="642" t="s">
        <v>2178</v>
      </c>
      <c r="C116" s="549" t="s">
        <v>132</v>
      </c>
      <c r="D116" s="554">
        <v>1928</v>
      </c>
      <c r="E116" s="555">
        <v>6</v>
      </c>
      <c r="F116" s="643">
        <v>11568</v>
      </c>
      <c r="I116" s="575"/>
    </row>
    <row r="117" spans="1:9" x14ac:dyDescent="0.25">
      <c r="A117" s="645" t="s">
        <v>2179</v>
      </c>
      <c r="B117" s="642" t="s">
        <v>2180</v>
      </c>
      <c r="C117" s="549" t="s">
        <v>132</v>
      </c>
      <c r="D117" s="554">
        <v>2357</v>
      </c>
      <c r="E117" s="555">
        <v>6</v>
      </c>
      <c r="F117" s="643">
        <v>14142</v>
      </c>
      <c r="I117" s="575"/>
    </row>
    <row r="118" spans="1:9" x14ac:dyDescent="0.25">
      <c r="A118" s="645" t="s">
        <v>2181</v>
      </c>
      <c r="B118" s="642" t="s">
        <v>2182</v>
      </c>
      <c r="C118" s="549" t="s">
        <v>132</v>
      </c>
      <c r="D118" s="554">
        <v>817</v>
      </c>
      <c r="E118" s="555">
        <v>6</v>
      </c>
      <c r="F118" s="643">
        <v>4902</v>
      </c>
      <c r="I118" s="575"/>
    </row>
    <row r="119" spans="1:9" x14ac:dyDescent="0.25">
      <c r="A119" s="645" t="s">
        <v>2183</v>
      </c>
      <c r="B119" s="642" t="s">
        <v>2184</v>
      </c>
      <c r="C119" s="549" t="s">
        <v>132</v>
      </c>
      <c r="D119" s="554">
        <v>1971</v>
      </c>
      <c r="E119" s="555">
        <v>6</v>
      </c>
      <c r="F119" s="643">
        <v>11826</v>
      </c>
      <c r="I119" s="575"/>
    </row>
    <row r="120" spans="1:9" x14ac:dyDescent="0.25">
      <c r="A120" s="645" t="s">
        <v>2185</v>
      </c>
      <c r="B120" s="642" t="s">
        <v>2186</v>
      </c>
      <c r="C120" s="549" t="s">
        <v>132</v>
      </c>
      <c r="D120" s="554">
        <v>61.2</v>
      </c>
      <c r="E120" s="555">
        <v>8</v>
      </c>
      <c r="F120" s="643">
        <v>489.6</v>
      </c>
      <c r="I120" s="575"/>
    </row>
    <row r="121" spans="1:9" x14ac:dyDescent="0.25">
      <c r="A121" s="645" t="s">
        <v>2187</v>
      </c>
      <c r="B121" s="642" t="s">
        <v>2188</v>
      </c>
      <c r="C121" s="549" t="s">
        <v>132</v>
      </c>
      <c r="D121" s="554">
        <v>106.4</v>
      </c>
      <c r="E121" s="555">
        <v>6</v>
      </c>
      <c r="F121" s="643">
        <v>638.40000000000009</v>
      </c>
      <c r="I121" s="575"/>
    </row>
    <row r="122" spans="1:9" x14ac:dyDescent="0.25">
      <c r="A122" s="542" t="s">
        <v>2189</v>
      </c>
      <c r="B122" s="521" t="s">
        <v>2190</v>
      </c>
      <c r="C122" s="557"/>
      <c r="D122" s="554"/>
      <c r="E122" s="558"/>
      <c r="F122" s="643"/>
      <c r="I122" s="575"/>
    </row>
    <row r="123" spans="1:9" x14ac:dyDescent="0.25">
      <c r="A123" s="646" t="s">
        <v>2191</v>
      </c>
      <c r="B123" s="642" t="s">
        <v>2236</v>
      </c>
      <c r="C123" s="647" t="s">
        <v>145</v>
      </c>
      <c r="D123" s="554">
        <v>1</v>
      </c>
      <c r="E123" s="558">
        <v>3100</v>
      </c>
      <c r="F123" s="643">
        <v>3100</v>
      </c>
      <c r="I123" s="575"/>
    </row>
    <row r="124" spans="1:9" x14ac:dyDescent="0.25">
      <c r="A124" s="646" t="s">
        <v>2193</v>
      </c>
      <c r="B124" s="642" t="s">
        <v>2237</v>
      </c>
      <c r="C124" s="647" t="s">
        <v>145</v>
      </c>
      <c r="D124" s="554">
        <v>4</v>
      </c>
      <c r="E124" s="558">
        <v>600</v>
      </c>
      <c r="F124" s="643">
        <v>2400</v>
      </c>
      <c r="I124" s="575"/>
    </row>
    <row r="125" spans="1:9" x14ac:dyDescent="0.25">
      <c r="A125" s="646" t="s">
        <v>2195</v>
      </c>
      <c r="B125" s="642" t="s">
        <v>2238</v>
      </c>
      <c r="C125" s="647" t="s">
        <v>145</v>
      </c>
      <c r="D125" s="554">
        <v>4</v>
      </c>
      <c r="E125" s="558">
        <v>5800</v>
      </c>
      <c r="F125" s="643">
        <v>23200</v>
      </c>
      <c r="I125" s="575"/>
    </row>
    <row r="126" spans="1:9" ht="15.75" thickBot="1" x14ac:dyDescent="0.3">
      <c r="A126" s="646" t="s">
        <v>2195</v>
      </c>
      <c r="B126" s="648" t="s">
        <v>2196</v>
      </c>
      <c r="C126" s="649" t="s">
        <v>145</v>
      </c>
      <c r="D126" s="650">
        <v>1</v>
      </c>
      <c r="E126" s="651">
        <v>2300</v>
      </c>
      <c r="F126" s="652">
        <v>2300</v>
      </c>
      <c r="I126" s="575"/>
    </row>
    <row r="127" spans="1:9" x14ac:dyDescent="0.25">
      <c r="A127" s="540" t="s">
        <v>2239</v>
      </c>
      <c r="B127" s="516" t="s">
        <v>2240</v>
      </c>
      <c r="C127" s="517"/>
      <c r="D127" s="518"/>
      <c r="E127" s="523"/>
      <c r="F127" s="541">
        <v>79416.75499999999</v>
      </c>
    </row>
    <row r="128" spans="1:9" x14ac:dyDescent="0.25">
      <c r="A128" s="542" t="s">
        <v>2241</v>
      </c>
      <c r="B128" s="521" t="s">
        <v>1833</v>
      </c>
      <c r="C128" s="522"/>
      <c r="D128" s="519"/>
      <c r="E128" s="548"/>
      <c r="F128" s="543"/>
    </row>
    <row r="129" spans="1:6" x14ac:dyDescent="0.25">
      <c r="A129" s="544" t="s">
        <v>134</v>
      </c>
      <c r="B129" s="524" t="s">
        <v>1834</v>
      </c>
      <c r="C129" s="549"/>
      <c r="D129" s="550"/>
      <c r="E129" s="551"/>
      <c r="F129" s="552"/>
    </row>
    <row r="130" spans="1:6" x14ac:dyDescent="0.25">
      <c r="A130" s="641" t="s">
        <v>136</v>
      </c>
      <c r="B130" s="642" t="s">
        <v>1835</v>
      </c>
      <c r="C130" s="553" t="s">
        <v>398</v>
      </c>
      <c r="D130" s="554">
        <v>146</v>
      </c>
      <c r="E130" s="555">
        <v>40</v>
      </c>
      <c r="F130" s="643">
        <v>5840</v>
      </c>
    </row>
    <row r="131" spans="1:6" x14ac:dyDescent="0.25">
      <c r="A131" s="641" t="s">
        <v>138</v>
      </c>
      <c r="B131" s="642" t="s">
        <v>1836</v>
      </c>
      <c r="C131" s="553" t="s">
        <v>398</v>
      </c>
      <c r="D131" s="554">
        <v>50</v>
      </c>
      <c r="E131" s="555">
        <v>40</v>
      </c>
      <c r="F131" s="643">
        <v>2000</v>
      </c>
    </row>
    <row r="132" spans="1:6" x14ac:dyDescent="0.25">
      <c r="A132" s="544" t="s">
        <v>141</v>
      </c>
      <c r="B132" s="524" t="s">
        <v>1840</v>
      </c>
      <c r="C132" s="553"/>
      <c r="D132" s="554"/>
      <c r="E132" s="551"/>
      <c r="F132" s="643"/>
    </row>
    <row r="133" spans="1:6" x14ac:dyDescent="0.25">
      <c r="A133" s="641" t="s">
        <v>143</v>
      </c>
      <c r="B133" s="642" t="s">
        <v>1841</v>
      </c>
      <c r="C133" s="553" t="s">
        <v>398</v>
      </c>
      <c r="D133" s="554">
        <v>30</v>
      </c>
      <c r="E133" s="555">
        <v>40</v>
      </c>
      <c r="F133" s="643">
        <v>1200</v>
      </c>
    </row>
    <row r="134" spans="1:6" x14ac:dyDescent="0.25">
      <c r="A134" s="544" t="s">
        <v>146</v>
      </c>
      <c r="B134" s="525" t="s">
        <v>1844</v>
      </c>
      <c r="C134" s="553"/>
      <c r="D134" s="554"/>
      <c r="E134" s="555"/>
      <c r="F134" s="643"/>
    </row>
    <row r="135" spans="1:6" x14ac:dyDescent="0.25">
      <c r="A135" s="641" t="s">
        <v>147</v>
      </c>
      <c r="B135" s="642" t="s">
        <v>1845</v>
      </c>
      <c r="C135" s="553" t="s">
        <v>132</v>
      </c>
      <c r="D135" s="554">
        <v>220</v>
      </c>
      <c r="E135" s="555">
        <v>6</v>
      </c>
      <c r="F135" s="643">
        <v>1320</v>
      </c>
    </row>
    <row r="136" spans="1:6" x14ac:dyDescent="0.25">
      <c r="A136" s="544" t="s">
        <v>422</v>
      </c>
      <c r="B136" s="525" t="s">
        <v>1846</v>
      </c>
      <c r="C136" s="553"/>
      <c r="D136" s="554"/>
      <c r="E136" s="555"/>
      <c r="F136" s="643"/>
    </row>
    <row r="137" spans="1:6" x14ac:dyDescent="0.25">
      <c r="A137" s="641" t="s">
        <v>424</v>
      </c>
      <c r="B137" s="642" t="s">
        <v>1847</v>
      </c>
      <c r="C137" s="553" t="s">
        <v>60</v>
      </c>
      <c r="D137" s="554">
        <v>5</v>
      </c>
      <c r="E137" s="555">
        <v>25</v>
      </c>
      <c r="F137" s="643">
        <v>125</v>
      </c>
    </row>
    <row r="138" spans="1:6" x14ac:dyDescent="0.25">
      <c r="A138" s="544" t="s">
        <v>967</v>
      </c>
      <c r="B138" s="546" t="s">
        <v>223</v>
      </c>
      <c r="C138" s="553"/>
      <c r="D138" s="554"/>
      <c r="E138" s="555"/>
      <c r="F138" s="643"/>
    </row>
    <row r="139" spans="1:6" x14ac:dyDescent="0.25">
      <c r="A139" s="641" t="s">
        <v>1721</v>
      </c>
      <c r="B139" s="642" t="s">
        <v>1850</v>
      </c>
      <c r="C139" s="553" t="s">
        <v>60</v>
      </c>
      <c r="D139" s="554">
        <v>1</v>
      </c>
      <c r="E139" s="555">
        <v>40</v>
      </c>
      <c r="F139" s="643">
        <v>40</v>
      </c>
    </row>
    <row r="140" spans="1:6" x14ac:dyDescent="0.25">
      <c r="A140" s="641" t="s">
        <v>1723</v>
      </c>
      <c r="B140" s="642" t="s">
        <v>1851</v>
      </c>
      <c r="C140" s="553" t="s">
        <v>60</v>
      </c>
      <c r="D140" s="554">
        <v>1</v>
      </c>
      <c r="E140" s="555">
        <v>40</v>
      </c>
      <c r="F140" s="643">
        <v>40</v>
      </c>
    </row>
    <row r="141" spans="1:6" x14ac:dyDescent="0.25">
      <c r="A141" s="641" t="s">
        <v>1725</v>
      </c>
      <c r="B141" s="642" t="s">
        <v>1852</v>
      </c>
      <c r="C141" s="553" t="s">
        <v>60</v>
      </c>
      <c r="D141" s="554">
        <v>2</v>
      </c>
      <c r="E141" s="555">
        <v>40</v>
      </c>
      <c r="F141" s="643">
        <v>80</v>
      </c>
    </row>
    <row r="142" spans="1:6" x14ac:dyDescent="0.25">
      <c r="A142" s="641" t="s">
        <v>1727</v>
      </c>
      <c r="B142" s="642" t="s">
        <v>2242</v>
      </c>
      <c r="C142" s="553" t="s">
        <v>132</v>
      </c>
      <c r="D142" s="554">
        <v>71</v>
      </c>
      <c r="E142" s="555">
        <v>8</v>
      </c>
      <c r="F142" s="643">
        <v>568</v>
      </c>
    </row>
    <row r="143" spans="1:6" x14ac:dyDescent="0.25">
      <c r="A143" s="641" t="s">
        <v>2243</v>
      </c>
      <c r="B143" s="642" t="s">
        <v>1854</v>
      </c>
      <c r="C143" s="553" t="s">
        <v>132</v>
      </c>
      <c r="D143" s="554">
        <v>31.34</v>
      </c>
      <c r="E143" s="555">
        <v>8</v>
      </c>
      <c r="F143" s="643">
        <v>250.72</v>
      </c>
    </row>
    <row r="144" spans="1:6" x14ac:dyDescent="0.25">
      <c r="A144" s="641" t="s">
        <v>2244</v>
      </c>
      <c r="B144" s="642" t="s">
        <v>1855</v>
      </c>
      <c r="C144" s="553" t="s">
        <v>132</v>
      </c>
      <c r="D144" s="554">
        <v>15</v>
      </c>
      <c r="E144" s="555">
        <v>6</v>
      </c>
      <c r="F144" s="643">
        <v>90</v>
      </c>
    </row>
    <row r="145" spans="1:6" x14ac:dyDescent="0.25">
      <c r="A145" s="641" t="s">
        <v>2245</v>
      </c>
      <c r="B145" s="642" t="s">
        <v>1856</v>
      </c>
      <c r="C145" s="553" t="s">
        <v>60</v>
      </c>
      <c r="D145" s="554">
        <v>11</v>
      </c>
      <c r="E145" s="555">
        <v>25</v>
      </c>
      <c r="F145" s="643">
        <v>275</v>
      </c>
    </row>
    <row r="146" spans="1:6" x14ac:dyDescent="0.25">
      <c r="A146" s="542" t="s">
        <v>2246</v>
      </c>
      <c r="B146" s="521" t="s">
        <v>408</v>
      </c>
      <c r="C146" s="549"/>
      <c r="D146" s="554"/>
      <c r="E146" s="551"/>
      <c r="F146" s="643"/>
    </row>
    <row r="147" spans="1:6" x14ac:dyDescent="0.25">
      <c r="A147" s="544" t="s">
        <v>151</v>
      </c>
      <c r="B147" s="524" t="s">
        <v>1858</v>
      </c>
      <c r="C147" s="549"/>
      <c r="D147" s="554"/>
      <c r="E147" s="551"/>
      <c r="F147" s="643"/>
    </row>
    <row r="148" spans="1:6" x14ac:dyDescent="0.25">
      <c r="A148" s="641" t="s">
        <v>152</v>
      </c>
      <c r="B148" s="642" t="s">
        <v>1859</v>
      </c>
      <c r="C148" s="553" t="s">
        <v>60</v>
      </c>
      <c r="D148" s="554">
        <v>1</v>
      </c>
      <c r="E148" s="555">
        <v>1500</v>
      </c>
      <c r="F148" s="643">
        <v>1500</v>
      </c>
    </row>
    <row r="149" spans="1:6" x14ac:dyDescent="0.25">
      <c r="A149" s="641" t="s">
        <v>154</v>
      </c>
      <c r="B149" s="642" t="s">
        <v>1860</v>
      </c>
      <c r="C149" s="553" t="s">
        <v>60</v>
      </c>
      <c r="D149" s="554">
        <v>1</v>
      </c>
      <c r="E149" s="555">
        <v>300</v>
      </c>
      <c r="F149" s="643">
        <v>300</v>
      </c>
    </row>
    <row r="150" spans="1:6" x14ac:dyDescent="0.25">
      <c r="A150" s="641" t="s">
        <v>1488</v>
      </c>
      <c r="B150" s="642" t="s">
        <v>1861</v>
      </c>
      <c r="C150" s="553" t="s">
        <v>60</v>
      </c>
      <c r="D150" s="554">
        <v>1</v>
      </c>
      <c r="E150" s="555">
        <v>300</v>
      </c>
      <c r="F150" s="643">
        <v>300</v>
      </c>
    </row>
    <row r="151" spans="1:6" x14ac:dyDescent="0.25">
      <c r="A151" s="641" t="s">
        <v>1490</v>
      </c>
      <c r="B151" s="642" t="s">
        <v>1862</v>
      </c>
      <c r="C151" s="553" t="s">
        <v>60</v>
      </c>
      <c r="D151" s="554">
        <v>1</v>
      </c>
      <c r="E151" s="555">
        <v>300</v>
      </c>
      <c r="F151" s="643">
        <v>300</v>
      </c>
    </row>
    <row r="152" spans="1:6" x14ac:dyDescent="0.25">
      <c r="A152" s="641" t="s">
        <v>1492</v>
      </c>
      <c r="B152" s="642" t="s">
        <v>1863</v>
      </c>
      <c r="C152" s="553" t="s">
        <v>60</v>
      </c>
      <c r="D152" s="554">
        <v>1</v>
      </c>
      <c r="E152" s="555">
        <v>300</v>
      </c>
      <c r="F152" s="643">
        <v>300</v>
      </c>
    </row>
    <row r="153" spans="1:6" x14ac:dyDescent="0.25">
      <c r="A153" s="641" t="s">
        <v>1494</v>
      </c>
      <c r="B153" s="642" t="s">
        <v>1864</v>
      </c>
      <c r="C153" s="553" t="s">
        <v>60</v>
      </c>
      <c r="D153" s="554">
        <v>1</v>
      </c>
      <c r="E153" s="555">
        <v>300</v>
      </c>
      <c r="F153" s="643">
        <v>300</v>
      </c>
    </row>
    <row r="154" spans="1:6" x14ac:dyDescent="0.25">
      <c r="A154" s="641" t="s">
        <v>1496</v>
      </c>
      <c r="B154" s="642" t="s">
        <v>1868</v>
      </c>
      <c r="C154" s="553" t="s">
        <v>60</v>
      </c>
      <c r="D154" s="554">
        <v>1</v>
      </c>
      <c r="E154" s="555">
        <v>300</v>
      </c>
      <c r="F154" s="643">
        <v>300</v>
      </c>
    </row>
    <row r="155" spans="1:6" x14ac:dyDescent="0.25">
      <c r="A155" s="641" t="s">
        <v>1498</v>
      </c>
      <c r="B155" s="642" t="s">
        <v>1876</v>
      </c>
      <c r="C155" s="553" t="s">
        <v>60</v>
      </c>
      <c r="D155" s="554">
        <v>1</v>
      </c>
      <c r="E155" s="555">
        <v>300</v>
      </c>
      <c r="F155" s="643">
        <v>300</v>
      </c>
    </row>
    <row r="156" spans="1:6" x14ac:dyDescent="0.25">
      <c r="A156" s="542" t="s">
        <v>2247</v>
      </c>
      <c r="B156" s="521" t="s">
        <v>1880</v>
      </c>
      <c r="C156" s="549"/>
      <c r="D156" s="554"/>
      <c r="E156" s="551"/>
      <c r="F156" s="643"/>
    </row>
    <row r="157" spans="1:6" x14ac:dyDescent="0.25">
      <c r="A157" s="544" t="s">
        <v>162</v>
      </c>
      <c r="B157" s="524" t="s">
        <v>1882</v>
      </c>
      <c r="C157" s="549"/>
      <c r="D157" s="554"/>
      <c r="E157" s="551"/>
      <c r="F157" s="643"/>
    </row>
    <row r="158" spans="1:6" x14ac:dyDescent="0.25">
      <c r="A158" s="641" t="s">
        <v>163</v>
      </c>
      <c r="B158" s="642" t="s">
        <v>1884</v>
      </c>
      <c r="C158" s="553" t="s">
        <v>398</v>
      </c>
      <c r="D158" s="554">
        <v>23</v>
      </c>
      <c r="E158" s="555">
        <v>40</v>
      </c>
      <c r="F158" s="643">
        <v>920</v>
      </c>
    </row>
    <row r="159" spans="1:6" x14ac:dyDescent="0.25">
      <c r="A159" s="641" t="s">
        <v>2248</v>
      </c>
      <c r="B159" s="642" t="s">
        <v>2249</v>
      </c>
      <c r="C159" s="553" t="s">
        <v>398</v>
      </c>
      <c r="D159" s="554">
        <v>8</v>
      </c>
      <c r="E159" s="555">
        <v>40</v>
      </c>
      <c r="F159" s="643">
        <v>320</v>
      </c>
    </row>
    <row r="160" spans="1:6" x14ac:dyDescent="0.25">
      <c r="A160" s="641" t="s">
        <v>2250</v>
      </c>
      <c r="B160" s="642" t="s">
        <v>1904</v>
      </c>
      <c r="C160" s="553" t="s">
        <v>398</v>
      </c>
      <c r="D160" s="554">
        <v>3</v>
      </c>
      <c r="E160" s="555">
        <v>40</v>
      </c>
      <c r="F160" s="643">
        <v>120</v>
      </c>
    </row>
    <row r="161" spans="1:6" x14ac:dyDescent="0.25">
      <c r="A161" s="641" t="s">
        <v>2251</v>
      </c>
      <c r="B161" s="642" t="s">
        <v>1906</v>
      </c>
      <c r="C161" s="553" t="s">
        <v>398</v>
      </c>
      <c r="D161" s="554">
        <v>2</v>
      </c>
      <c r="E161" s="555">
        <v>40</v>
      </c>
      <c r="F161" s="643">
        <v>80</v>
      </c>
    </row>
    <row r="162" spans="1:6" x14ac:dyDescent="0.25">
      <c r="A162" s="641" t="s">
        <v>2252</v>
      </c>
      <c r="B162" s="642" t="s">
        <v>2253</v>
      </c>
      <c r="C162" s="553" t="s">
        <v>398</v>
      </c>
      <c r="D162" s="554">
        <v>2</v>
      </c>
      <c r="E162" s="555">
        <v>40</v>
      </c>
      <c r="F162" s="643">
        <v>80</v>
      </c>
    </row>
    <row r="163" spans="1:6" x14ac:dyDescent="0.25">
      <c r="A163" s="641" t="s">
        <v>2254</v>
      </c>
      <c r="B163" s="642" t="s">
        <v>1908</v>
      </c>
      <c r="C163" s="553" t="s">
        <v>398</v>
      </c>
      <c r="D163" s="554">
        <v>1</v>
      </c>
      <c r="E163" s="555">
        <v>40</v>
      </c>
      <c r="F163" s="643">
        <v>40</v>
      </c>
    </row>
    <row r="164" spans="1:6" x14ac:dyDescent="0.25">
      <c r="A164" s="641"/>
      <c r="B164" s="642" t="s">
        <v>2255</v>
      </c>
      <c r="C164" s="553" t="s">
        <v>398</v>
      </c>
      <c r="D164" s="554">
        <v>4</v>
      </c>
      <c r="E164" s="555">
        <v>40</v>
      </c>
      <c r="F164" s="643">
        <v>160</v>
      </c>
    </row>
    <row r="165" spans="1:6" x14ac:dyDescent="0.25">
      <c r="A165" s="641" t="s">
        <v>2256</v>
      </c>
      <c r="B165" s="642" t="s">
        <v>1910</v>
      </c>
      <c r="C165" s="553" t="s">
        <v>398</v>
      </c>
      <c r="D165" s="554">
        <v>1</v>
      </c>
      <c r="E165" s="555">
        <v>40</v>
      </c>
      <c r="F165" s="643">
        <v>40</v>
      </c>
    </row>
    <row r="166" spans="1:6" x14ac:dyDescent="0.25">
      <c r="A166" s="641" t="s">
        <v>2257</v>
      </c>
      <c r="B166" s="642" t="s">
        <v>1912</v>
      </c>
      <c r="C166" s="553" t="s">
        <v>398</v>
      </c>
      <c r="D166" s="554">
        <v>1</v>
      </c>
      <c r="E166" s="555">
        <v>40</v>
      </c>
      <c r="F166" s="643">
        <v>40</v>
      </c>
    </row>
    <row r="167" spans="1:6" x14ac:dyDescent="0.25">
      <c r="A167" s="641" t="s">
        <v>2258</v>
      </c>
      <c r="B167" s="642" t="s">
        <v>1914</v>
      </c>
      <c r="C167" s="553" t="s">
        <v>398</v>
      </c>
      <c r="D167" s="554">
        <v>1</v>
      </c>
      <c r="E167" s="555">
        <v>40</v>
      </c>
      <c r="F167" s="643">
        <v>40</v>
      </c>
    </row>
    <row r="168" spans="1:6" x14ac:dyDescent="0.25">
      <c r="A168" s="641" t="s">
        <v>2259</v>
      </c>
      <c r="B168" s="642" t="s">
        <v>1918</v>
      </c>
      <c r="C168" s="553" t="s">
        <v>398</v>
      </c>
      <c r="D168" s="554">
        <v>1</v>
      </c>
      <c r="E168" s="555">
        <v>40</v>
      </c>
      <c r="F168" s="643">
        <v>40</v>
      </c>
    </row>
    <row r="169" spans="1:6" x14ac:dyDescent="0.25">
      <c r="A169" s="641" t="s">
        <v>2260</v>
      </c>
      <c r="B169" s="642" t="s">
        <v>1920</v>
      </c>
      <c r="C169" s="553" t="s">
        <v>398</v>
      </c>
      <c r="D169" s="554">
        <v>1</v>
      </c>
      <c r="E169" s="555">
        <v>40</v>
      </c>
      <c r="F169" s="643">
        <v>40</v>
      </c>
    </row>
    <row r="170" spans="1:6" x14ac:dyDescent="0.25">
      <c r="A170" s="641"/>
      <c r="B170" s="642" t="s">
        <v>2261</v>
      </c>
      <c r="C170" s="553" t="s">
        <v>398</v>
      </c>
      <c r="D170" s="554">
        <v>4</v>
      </c>
      <c r="E170" s="555">
        <v>40</v>
      </c>
      <c r="F170" s="643">
        <v>160</v>
      </c>
    </row>
    <row r="171" spans="1:6" x14ac:dyDescent="0.25">
      <c r="A171" s="641" t="s">
        <v>2262</v>
      </c>
      <c r="B171" s="642" t="s">
        <v>1922</v>
      </c>
      <c r="C171" s="553" t="s">
        <v>398</v>
      </c>
      <c r="D171" s="554">
        <v>1</v>
      </c>
      <c r="E171" s="555">
        <v>40</v>
      </c>
      <c r="F171" s="643">
        <v>40</v>
      </c>
    </row>
    <row r="172" spans="1:6" x14ac:dyDescent="0.25">
      <c r="A172" s="641" t="s">
        <v>2263</v>
      </c>
      <c r="B172" s="642" t="s">
        <v>1926</v>
      </c>
      <c r="C172" s="553" t="s">
        <v>398</v>
      </c>
      <c r="D172" s="554">
        <v>2</v>
      </c>
      <c r="E172" s="555">
        <v>40</v>
      </c>
      <c r="F172" s="643">
        <v>80</v>
      </c>
    </row>
    <row r="173" spans="1:6" x14ac:dyDescent="0.25">
      <c r="A173" s="641" t="s">
        <v>2264</v>
      </c>
      <c r="B173" s="642" t="s">
        <v>1928</v>
      </c>
      <c r="C173" s="553" t="s">
        <v>398</v>
      </c>
      <c r="D173" s="554">
        <v>1</v>
      </c>
      <c r="E173" s="555">
        <v>40</v>
      </c>
      <c r="F173" s="643">
        <v>40</v>
      </c>
    </row>
    <row r="174" spans="1:6" x14ac:dyDescent="0.25">
      <c r="A174" s="641" t="s">
        <v>2265</v>
      </c>
      <c r="B174" s="642" t="s">
        <v>1930</v>
      </c>
      <c r="C174" s="553" t="s">
        <v>398</v>
      </c>
      <c r="D174" s="554">
        <v>1</v>
      </c>
      <c r="E174" s="555">
        <v>40</v>
      </c>
      <c r="F174" s="643">
        <v>40</v>
      </c>
    </row>
    <row r="175" spans="1:6" x14ac:dyDescent="0.25">
      <c r="A175" s="641" t="s">
        <v>2266</v>
      </c>
      <c r="B175" s="642" t="s">
        <v>1932</v>
      </c>
      <c r="C175" s="553" t="s">
        <v>398</v>
      </c>
      <c r="D175" s="554">
        <v>1</v>
      </c>
      <c r="E175" s="555">
        <v>40</v>
      </c>
      <c r="F175" s="643">
        <v>40</v>
      </c>
    </row>
    <row r="176" spans="1:6" x14ac:dyDescent="0.25">
      <c r="A176" s="641" t="s">
        <v>2267</v>
      </c>
      <c r="B176" s="642" t="s">
        <v>1934</v>
      </c>
      <c r="C176" s="553" t="s">
        <v>398</v>
      </c>
      <c r="D176" s="554">
        <v>1</v>
      </c>
      <c r="E176" s="555">
        <v>40</v>
      </c>
      <c r="F176" s="643">
        <v>40</v>
      </c>
    </row>
    <row r="177" spans="1:6" x14ac:dyDescent="0.25">
      <c r="A177" s="641" t="s">
        <v>2268</v>
      </c>
      <c r="B177" s="642" t="s">
        <v>1936</v>
      </c>
      <c r="C177" s="553" t="s">
        <v>398</v>
      </c>
      <c r="D177" s="554">
        <v>1</v>
      </c>
      <c r="E177" s="555">
        <v>40</v>
      </c>
      <c r="F177" s="643">
        <v>40</v>
      </c>
    </row>
    <row r="178" spans="1:6" x14ac:dyDescent="0.25">
      <c r="A178" s="641" t="s">
        <v>2269</v>
      </c>
      <c r="B178" s="642" t="s">
        <v>1938</v>
      </c>
      <c r="C178" s="553" t="s">
        <v>398</v>
      </c>
      <c r="D178" s="554">
        <v>1</v>
      </c>
      <c r="E178" s="555">
        <v>40</v>
      </c>
      <c r="F178" s="643">
        <v>40</v>
      </c>
    </row>
    <row r="179" spans="1:6" x14ac:dyDescent="0.25">
      <c r="A179" s="641" t="s">
        <v>2270</v>
      </c>
      <c r="B179" s="642" t="s">
        <v>1940</v>
      </c>
      <c r="C179" s="553" t="s">
        <v>398</v>
      </c>
      <c r="D179" s="554">
        <v>1</v>
      </c>
      <c r="E179" s="555">
        <v>40</v>
      </c>
      <c r="F179" s="643">
        <v>40</v>
      </c>
    </row>
    <row r="180" spans="1:6" x14ac:dyDescent="0.25">
      <c r="A180" s="641" t="s">
        <v>2271</v>
      </c>
      <c r="B180" s="642" t="s">
        <v>1942</v>
      </c>
      <c r="C180" s="553" t="s">
        <v>398</v>
      </c>
      <c r="D180" s="554">
        <v>1</v>
      </c>
      <c r="E180" s="555">
        <v>40</v>
      </c>
      <c r="F180" s="643">
        <v>40</v>
      </c>
    </row>
    <row r="181" spans="1:6" x14ac:dyDescent="0.25">
      <c r="A181" s="641" t="s">
        <v>2272</v>
      </c>
      <c r="B181" s="642" t="s">
        <v>1944</v>
      </c>
      <c r="C181" s="553" t="s">
        <v>398</v>
      </c>
      <c r="D181" s="554">
        <v>1</v>
      </c>
      <c r="E181" s="555">
        <v>40</v>
      </c>
      <c r="F181" s="643">
        <v>40</v>
      </c>
    </row>
    <row r="182" spans="1:6" x14ac:dyDescent="0.25">
      <c r="A182" s="641" t="s">
        <v>2273</v>
      </c>
      <c r="B182" s="642" t="s">
        <v>1946</v>
      </c>
      <c r="C182" s="553" t="s">
        <v>398</v>
      </c>
      <c r="D182" s="554">
        <v>4</v>
      </c>
      <c r="E182" s="555">
        <v>40</v>
      </c>
      <c r="F182" s="643">
        <v>160</v>
      </c>
    </row>
    <row r="183" spans="1:6" x14ac:dyDescent="0.25">
      <c r="A183" s="641" t="s">
        <v>2274</v>
      </c>
      <c r="B183" s="642" t="s">
        <v>1948</v>
      </c>
      <c r="C183" s="553" t="s">
        <v>398</v>
      </c>
      <c r="D183" s="554">
        <v>5</v>
      </c>
      <c r="E183" s="555">
        <v>40</v>
      </c>
      <c r="F183" s="643">
        <v>200</v>
      </c>
    </row>
    <row r="184" spans="1:6" x14ac:dyDescent="0.25">
      <c r="A184" s="641" t="s">
        <v>2275</v>
      </c>
      <c r="B184" s="642" t="s">
        <v>1950</v>
      </c>
      <c r="C184" s="553" t="s">
        <v>398</v>
      </c>
      <c r="D184" s="554">
        <v>3</v>
      </c>
      <c r="E184" s="555">
        <v>40</v>
      </c>
      <c r="F184" s="643">
        <v>120</v>
      </c>
    </row>
    <row r="185" spans="1:6" x14ac:dyDescent="0.25">
      <c r="A185" s="641" t="s">
        <v>2276</v>
      </c>
      <c r="B185" s="642" t="s">
        <v>1952</v>
      </c>
      <c r="C185" s="553" t="s">
        <v>398</v>
      </c>
      <c r="D185" s="554">
        <v>3</v>
      </c>
      <c r="E185" s="555">
        <v>40</v>
      </c>
      <c r="F185" s="643">
        <v>120</v>
      </c>
    </row>
    <row r="186" spans="1:6" x14ac:dyDescent="0.25">
      <c r="A186" s="641" t="s">
        <v>2277</v>
      </c>
      <c r="B186" s="642" t="s">
        <v>1954</v>
      </c>
      <c r="C186" s="553" t="s">
        <v>398</v>
      </c>
      <c r="D186" s="554">
        <v>1</v>
      </c>
      <c r="E186" s="555">
        <v>40</v>
      </c>
      <c r="F186" s="643">
        <v>40</v>
      </c>
    </row>
    <row r="187" spans="1:6" x14ac:dyDescent="0.25">
      <c r="A187" s="641" t="s">
        <v>2278</v>
      </c>
      <c r="B187" s="642" t="s">
        <v>1956</v>
      </c>
      <c r="C187" s="553" t="s">
        <v>398</v>
      </c>
      <c r="D187" s="554">
        <v>1</v>
      </c>
      <c r="E187" s="555">
        <v>40</v>
      </c>
      <c r="F187" s="643">
        <v>40</v>
      </c>
    </row>
    <row r="188" spans="1:6" x14ac:dyDescent="0.25">
      <c r="A188" s="641" t="s">
        <v>2279</v>
      </c>
      <c r="B188" s="642" t="s">
        <v>1958</v>
      </c>
      <c r="C188" s="553" t="s">
        <v>398</v>
      </c>
      <c r="D188" s="554">
        <v>1</v>
      </c>
      <c r="E188" s="555">
        <v>40</v>
      </c>
      <c r="F188" s="643">
        <v>40</v>
      </c>
    </row>
    <row r="189" spans="1:6" x14ac:dyDescent="0.25">
      <c r="A189" s="641" t="s">
        <v>2280</v>
      </c>
      <c r="B189" s="642" t="s">
        <v>1960</v>
      </c>
      <c r="C189" s="553" t="s">
        <v>398</v>
      </c>
      <c r="D189" s="554">
        <v>8</v>
      </c>
      <c r="E189" s="555">
        <v>40</v>
      </c>
      <c r="F189" s="643">
        <v>320</v>
      </c>
    </row>
    <row r="190" spans="1:6" x14ac:dyDescent="0.25">
      <c r="A190" s="544" t="s">
        <v>2281</v>
      </c>
      <c r="B190" s="524" t="s">
        <v>1962</v>
      </c>
      <c r="C190" s="549"/>
      <c r="D190" s="554"/>
      <c r="E190" s="551"/>
      <c r="F190" s="643"/>
    </row>
    <row r="191" spans="1:6" x14ac:dyDescent="0.25">
      <c r="A191" s="545" t="s">
        <v>2282</v>
      </c>
      <c r="B191" s="526" t="s">
        <v>1964</v>
      </c>
      <c r="C191" s="549"/>
      <c r="D191" s="554"/>
      <c r="E191" s="551"/>
      <c r="F191" s="643"/>
    </row>
    <row r="192" spans="1:6" x14ac:dyDescent="0.25">
      <c r="A192" s="641" t="s">
        <v>2283</v>
      </c>
      <c r="B192" s="681" t="s">
        <v>2284</v>
      </c>
      <c r="C192" s="553" t="s">
        <v>132</v>
      </c>
      <c r="D192" s="554">
        <v>200</v>
      </c>
      <c r="E192" s="555">
        <v>20</v>
      </c>
      <c r="F192" s="643">
        <v>4000</v>
      </c>
    </row>
    <row r="193" spans="1:8" x14ac:dyDescent="0.25">
      <c r="A193" s="641" t="s">
        <v>2285</v>
      </c>
      <c r="B193" s="681" t="s">
        <v>2286</v>
      </c>
      <c r="C193" s="553" t="s">
        <v>132</v>
      </c>
      <c r="D193" s="554">
        <v>140</v>
      </c>
      <c r="E193" s="555">
        <v>20</v>
      </c>
      <c r="F193" s="643">
        <v>2800</v>
      </c>
    </row>
    <row r="194" spans="1:8" x14ac:dyDescent="0.25">
      <c r="A194" s="641" t="s">
        <v>2287</v>
      </c>
      <c r="B194" s="642" t="s">
        <v>1970</v>
      </c>
      <c r="C194" s="553" t="s">
        <v>132</v>
      </c>
      <c r="D194" s="554">
        <v>60</v>
      </c>
      <c r="E194" s="555">
        <v>20</v>
      </c>
      <c r="F194" s="643">
        <v>1200</v>
      </c>
    </row>
    <row r="195" spans="1:8" x14ac:dyDescent="0.25">
      <c r="A195" s="641" t="s">
        <v>2288</v>
      </c>
      <c r="B195" s="642" t="s">
        <v>1972</v>
      </c>
      <c r="C195" s="553" t="s">
        <v>132</v>
      </c>
      <c r="D195" s="554">
        <v>360</v>
      </c>
      <c r="E195" s="555">
        <v>4.5</v>
      </c>
      <c r="F195" s="643">
        <v>1620</v>
      </c>
    </row>
    <row r="196" spans="1:8" x14ac:dyDescent="0.25">
      <c r="A196" s="641" t="s">
        <v>2289</v>
      </c>
      <c r="B196" s="642" t="s">
        <v>1974</v>
      </c>
      <c r="C196" s="553" t="s">
        <v>132</v>
      </c>
      <c r="D196" s="554">
        <v>280</v>
      </c>
      <c r="E196" s="555">
        <v>6.5</v>
      </c>
      <c r="F196" s="643">
        <v>1820</v>
      </c>
    </row>
    <row r="197" spans="1:8" x14ac:dyDescent="0.25">
      <c r="A197" s="641" t="s">
        <v>2290</v>
      </c>
      <c r="B197" s="642" t="s">
        <v>1976</v>
      </c>
      <c r="C197" s="553" t="s">
        <v>132</v>
      </c>
      <c r="D197" s="554">
        <v>360</v>
      </c>
      <c r="E197" s="555">
        <v>6.5</v>
      </c>
      <c r="F197" s="643">
        <v>2340</v>
      </c>
    </row>
    <row r="198" spans="1:8" x14ac:dyDescent="0.25">
      <c r="A198" s="641" t="s">
        <v>2291</v>
      </c>
      <c r="B198" s="642" t="s">
        <v>1978</v>
      </c>
      <c r="C198" s="553" t="s">
        <v>132</v>
      </c>
      <c r="D198" s="554">
        <v>120</v>
      </c>
      <c r="E198" s="555">
        <v>6.5</v>
      </c>
      <c r="F198" s="643">
        <v>780</v>
      </c>
    </row>
    <row r="199" spans="1:8" x14ac:dyDescent="0.25">
      <c r="A199" s="641" t="s">
        <v>2292</v>
      </c>
      <c r="B199" s="642" t="s">
        <v>1980</v>
      </c>
      <c r="C199" s="553" t="s">
        <v>132</v>
      </c>
      <c r="D199" s="554">
        <v>115.09</v>
      </c>
      <c r="E199" s="555">
        <v>6.5</v>
      </c>
      <c r="F199" s="643">
        <v>748.08500000000004</v>
      </c>
    </row>
    <row r="200" spans="1:8" x14ac:dyDescent="0.25">
      <c r="A200" s="641" t="s">
        <v>2293</v>
      </c>
      <c r="B200" s="642" t="s">
        <v>1982</v>
      </c>
      <c r="C200" s="553" t="s">
        <v>132</v>
      </c>
      <c r="D200" s="554">
        <v>30.72</v>
      </c>
      <c r="E200" s="555">
        <v>4.5</v>
      </c>
      <c r="F200" s="643">
        <v>138.24</v>
      </c>
    </row>
    <row r="201" spans="1:8" x14ac:dyDescent="0.25">
      <c r="A201" s="545" t="s">
        <v>2294</v>
      </c>
      <c r="B201" s="526" t="s">
        <v>1994</v>
      </c>
      <c r="C201" s="553"/>
      <c r="D201" s="554"/>
      <c r="E201" s="555"/>
      <c r="F201" s="643"/>
    </row>
    <row r="202" spans="1:8" x14ac:dyDescent="0.25">
      <c r="A202" s="641" t="s">
        <v>2295</v>
      </c>
      <c r="B202" s="642" t="s">
        <v>1996</v>
      </c>
      <c r="C202" s="553" t="s">
        <v>132</v>
      </c>
      <c r="D202" s="554">
        <v>1500</v>
      </c>
      <c r="E202" s="555">
        <v>4.5</v>
      </c>
      <c r="F202" s="643">
        <v>6750</v>
      </c>
    </row>
    <row r="203" spans="1:8" x14ac:dyDescent="0.25">
      <c r="A203" s="641" t="s">
        <v>2296</v>
      </c>
      <c r="B203" s="642" t="s">
        <v>1998</v>
      </c>
      <c r="C203" s="553" t="s">
        <v>132</v>
      </c>
      <c r="D203" s="554">
        <v>195.27</v>
      </c>
      <c r="E203" s="555">
        <v>4.5</v>
      </c>
      <c r="F203" s="643">
        <v>878.71500000000003</v>
      </c>
    </row>
    <row r="204" spans="1:8" x14ac:dyDescent="0.25">
      <c r="A204" s="641" t="s">
        <v>2297</v>
      </c>
      <c r="B204" s="642" t="s">
        <v>2000</v>
      </c>
      <c r="C204" s="553" t="s">
        <v>132</v>
      </c>
      <c r="D204" s="554">
        <v>168</v>
      </c>
      <c r="E204" s="555">
        <v>4.5</v>
      </c>
      <c r="F204" s="643">
        <v>756</v>
      </c>
    </row>
    <row r="205" spans="1:8" x14ac:dyDescent="0.25">
      <c r="A205" s="641" t="s">
        <v>2298</v>
      </c>
      <c r="B205" s="642" t="s">
        <v>2002</v>
      </c>
      <c r="C205" s="553" t="s">
        <v>132</v>
      </c>
      <c r="D205" s="554">
        <v>33.31</v>
      </c>
      <c r="E205" s="555">
        <v>4.5</v>
      </c>
      <c r="F205" s="643">
        <v>149.89500000000001</v>
      </c>
    </row>
    <row r="206" spans="1:8" x14ac:dyDescent="0.25">
      <c r="A206" s="641" t="s">
        <v>2299</v>
      </c>
      <c r="B206" s="642" t="s">
        <v>2004</v>
      </c>
      <c r="C206" s="553" t="s">
        <v>132</v>
      </c>
      <c r="D206" s="554">
        <v>28.72</v>
      </c>
      <c r="E206" s="555">
        <v>4.5</v>
      </c>
      <c r="F206" s="643">
        <v>129.24</v>
      </c>
    </row>
    <row r="207" spans="1:8" x14ac:dyDescent="0.25">
      <c r="A207" s="544" t="s">
        <v>1023</v>
      </c>
      <c r="B207" s="524" t="s">
        <v>2006</v>
      </c>
      <c r="C207" s="549"/>
      <c r="D207" s="554"/>
      <c r="E207" s="551"/>
      <c r="F207" s="643"/>
    </row>
    <row r="208" spans="1:8" x14ac:dyDescent="0.25">
      <c r="A208" s="641" t="s">
        <v>2300</v>
      </c>
      <c r="B208" s="642" t="s">
        <v>2008</v>
      </c>
      <c r="C208" s="553" t="s">
        <v>132</v>
      </c>
      <c r="D208" s="554">
        <v>120</v>
      </c>
      <c r="E208" s="555">
        <v>8</v>
      </c>
      <c r="F208" s="643">
        <v>960</v>
      </c>
      <c r="G208" s="797"/>
      <c r="H208" s="796"/>
    </row>
    <row r="209" spans="1:8" x14ac:dyDescent="0.25">
      <c r="A209" s="641" t="s">
        <v>2301</v>
      </c>
      <c r="B209" s="642" t="s">
        <v>2010</v>
      </c>
      <c r="C209" s="553" t="s">
        <v>132</v>
      </c>
      <c r="D209" s="554">
        <v>15</v>
      </c>
      <c r="E209" s="555">
        <v>8</v>
      </c>
      <c r="F209" s="643">
        <v>120</v>
      </c>
      <c r="G209" s="797"/>
      <c r="H209" s="796"/>
    </row>
    <row r="210" spans="1:8" x14ac:dyDescent="0.25">
      <c r="A210" s="641" t="s">
        <v>2302</v>
      </c>
      <c r="B210" s="642" t="s">
        <v>2012</v>
      </c>
      <c r="C210" s="553" t="s">
        <v>132</v>
      </c>
      <c r="D210" s="554">
        <v>45</v>
      </c>
      <c r="E210" s="555">
        <v>8</v>
      </c>
      <c r="F210" s="643">
        <v>360</v>
      </c>
      <c r="G210" s="797"/>
      <c r="H210" s="796"/>
    </row>
    <row r="211" spans="1:8" x14ac:dyDescent="0.25">
      <c r="A211" s="641" t="s">
        <v>2303</v>
      </c>
      <c r="B211" s="642" t="s">
        <v>2014</v>
      </c>
      <c r="C211" s="553" t="s">
        <v>132</v>
      </c>
      <c r="D211" s="554">
        <v>15</v>
      </c>
      <c r="E211" s="555">
        <v>6</v>
      </c>
      <c r="F211" s="643">
        <v>90</v>
      </c>
      <c r="G211" s="797"/>
      <c r="H211" s="796"/>
    </row>
    <row r="212" spans="1:8" x14ac:dyDescent="0.25">
      <c r="A212" s="641" t="s">
        <v>2304</v>
      </c>
      <c r="B212" s="642" t="s">
        <v>2016</v>
      </c>
      <c r="C212" s="553" t="s">
        <v>132</v>
      </c>
      <c r="D212" s="554">
        <v>15</v>
      </c>
      <c r="E212" s="555">
        <v>6</v>
      </c>
      <c r="F212" s="643">
        <v>90</v>
      </c>
      <c r="G212" s="797"/>
      <c r="H212" s="796"/>
    </row>
    <row r="213" spans="1:8" x14ac:dyDescent="0.25">
      <c r="A213" s="641" t="s">
        <v>2305</v>
      </c>
      <c r="B213" s="642" t="s">
        <v>2018</v>
      </c>
      <c r="C213" s="553" t="s">
        <v>132</v>
      </c>
      <c r="D213" s="554">
        <v>78</v>
      </c>
      <c r="E213" s="555">
        <v>6</v>
      </c>
      <c r="F213" s="643">
        <v>468</v>
      </c>
      <c r="G213" s="797"/>
      <c r="H213" s="796"/>
    </row>
    <row r="214" spans="1:8" x14ac:dyDescent="0.25">
      <c r="A214" s="641" t="s">
        <v>2306</v>
      </c>
      <c r="B214" s="642" t="s">
        <v>2020</v>
      </c>
      <c r="C214" s="553" t="s">
        <v>132</v>
      </c>
      <c r="D214" s="554">
        <v>191.74</v>
      </c>
      <c r="E214" s="555">
        <v>6</v>
      </c>
      <c r="F214" s="643">
        <v>1150.44</v>
      </c>
      <c r="G214" s="797"/>
      <c r="H214" s="796"/>
    </row>
    <row r="215" spans="1:8" x14ac:dyDescent="0.25">
      <c r="A215" s="641" t="s">
        <v>2307</v>
      </c>
      <c r="B215" s="642" t="s">
        <v>2022</v>
      </c>
      <c r="C215" s="553" t="s">
        <v>132</v>
      </c>
      <c r="D215" s="554">
        <v>160.29</v>
      </c>
      <c r="E215" s="555">
        <v>6</v>
      </c>
      <c r="F215" s="643">
        <v>961.74</v>
      </c>
      <c r="G215" s="797"/>
      <c r="H215" s="796"/>
    </row>
    <row r="216" spans="1:8" x14ac:dyDescent="0.25">
      <c r="A216" s="641" t="s">
        <v>2308</v>
      </c>
      <c r="B216" s="642" t="s">
        <v>2024</v>
      </c>
      <c r="C216" s="553" t="s">
        <v>132</v>
      </c>
      <c r="D216" s="554">
        <v>153</v>
      </c>
      <c r="E216" s="555">
        <v>6</v>
      </c>
      <c r="F216" s="643">
        <v>918</v>
      </c>
      <c r="G216" s="797"/>
      <c r="H216" s="796"/>
    </row>
    <row r="217" spans="1:8" x14ac:dyDescent="0.25">
      <c r="A217" s="641" t="s">
        <v>2309</v>
      </c>
      <c r="B217" s="642" t="s">
        <v>2026</v>
      </c>
      <c r="C217" s="553" t="s">
        <v>132</v>
      </c>
      <c r="D217" s="554">
        <v>21.31</v>
      </c>
      <c r="E217" s="555">
        <v>6</v>
      </c>
      <c r="F217" s="643">
        <v>127.85999999999999</v>
      </c>
      <c r="G217" s="797"/>
      <c r="H217" s="796"/>
    </row>
    <row r="218" spans="1:8" x14ac:dyDescent="0.25">
      <c r="A218" s="641" t="s">
        <v>2310</v>
      </c>
      <c r="B218" s="642" t="s">
        <v>2028</v>
      </c>
      <c r="C218" s="553" t="s">
        <v>132</v>
      </c>
      <c r="D218" s="554">
        <v>19.72</v>
      </c>
      <c r="E218" s="555">
        <v>6</v>
      </c>
      <c r="F218" s="643">
        <v>118.32</v>
      </c>
      <c r="G218" s="797"/>
      <c r="H218" s="796"/>
    </row>
    <row r="219" spans="1:8" x14ac:dyDescent="0.25">
      <c r="A219" s="641" t="s">
        <v>2311</v>
      </c>
      <c r="B219" s="642" t="s">
        <v>2030</v>
      </c>
      <c r="C219" s="553" t="s">
        <v>132</v>
      </c>
      <c r="D219" s="554">
        <v>65</v>
      </c>
      <c r="E219" s="555">
        <v>6</v>
      </c>
      <c r="F219" s="643">
        <v>390</v>
      </c>
      <c r="G219" s="797"/>
      <c r="H219" s="796"/>
    </row>
    <row r="220" spans="1:8" x14ac:dyDescent="0.25">
      <c r="A220" s="641" t="s">
        <v>2312</v>
      </c>
      <c r="B220" s="642" t="s">
        <v>2032</v>
      </c>
      <c r="C220" s="553" t="s">
        <v>132</v>
      </c>
      <c r="D220" s="554">
        <v>780</v>
      </c>
      <c r="E220" s="555">
        <v>6</v>
      </c>
      <c r="F220" s="643">
        <v>4680</v>
      </c>
      <c r="G220" s="797"/>
      <c r="H220" s="796"/>
    </row>
    <row r="221" spans="1:8" x14ac:dyDescent="0.25">
      <c r="A221" s="641" t="s">
        <v>2313</v>
      </c>
      <c r="B221" s="642" t="s">
        <v>2038</v>
      </c>
      <c r="C221" s="553" t="s">
        <v>132</v>
      </c>
      <c r="D221" s="554">
        <v>30</v>
      </c>
      <c r="E221" s="555">
        <v>6</v>
      </c>
      <c r="F221" s="643">
        <v>180</v>
      </c>
      <c r="G221" s="797"/>
      <c r="H221" s="796"/>
    </row>
    <row r="222" spans="1:8" x14ac:dyDescent="0.25">
      <c r="A222" s="641" t="s">
        <v>2314</v>
      </c>
      <c r="B222" s="642" t="s">
        <v>2040</v>
      </c>
      <c r="C222" s="553" t="s">
        <v>132</v>
      </c>
      <c r="D222" s="554">
        <v>30</v>
      </c>
      <c r="E222" s="555">
        <v>8</v>
      </c>
      <c r="F222" s="643">
        <v>240</v>
      </c>
      <c r="G222" s="797"/>
      <c r="H222" s="796"/>
    </row>
    <row r="223" spans="1:8" x14ac:dyDescent="0.25">
      <c r="A223" s="680" t="s">
        <v>2315</v>
      </c>
      <c r="B223" s="681" t="s">
        <v>2042</v>
      </c>
      <c r="C223" s="682" t="s">
        <v>132</v>
      </c>
      <c r="D223" s="683">
        <v>148</v>
      </c>
      <c r="E223" s="684">
        <v>8</v>
      </c>
      <c r="F223" s="685">
        <v>1184</v>
      </c>
      <c r="G223" s="797"/>
      <c r="H223" s="796"/>
    </row>
    <row r="224" spans="1:8" x14ac:dyDescent="0.25">
      <c r="A224" s="544" t="s">
        <v>2316</v>
      </c>
      <c r="B224" s="524" t="s">
        <v>2044</v>
      </c>
      <c r="C224" s="549"/>
      <c r="D224" s="554"/>
      <c r="E224" s="551"/>
      <c r="F224" s="643"/>
    </row>
    <row r="225" spans="1:6" x14ac:dyDescent="0.25">
      <c r="A225" s="641" t="s">
        <v>2317</v>
      </c>
      <c r="B225" s="642" t="s">
        <v>2048</v>
      </c>
      <c r="C225" s="553" t="s">
        <v>60</v>
      </c>
      <c r="D225" s="554">
        <v>2</v>
      </c>
      <c r="E225" s="555">
        <v>25</v>
      </c>
      <c r="F225" s="643">
        <v>50</v>
      </c>
    </row>
    <row r="226" spans="1:6" x14ac:dyDescent="0.25">
      <c r="A226" s="641" t="s">
        <v>2318</v>
      </c>
      <c r="B226" s="642" t="s">
        <v>2050</v>
      </c>
      <c r="C226" s="553" t="s">
        <v>60</v>
      </c>
      <c r="D226" s="554">
        <v>2</v>
      </c>
      <c r="E226" s="555">
        <v>25</v>
      </c>
      <c r="F226" s="643">
        <v>50</v>
      </c>
    </row>
    <row r="227" spans="1:6" x14ac:dyDescent="0.25">
      <c r="A227" s="641" t="s">
        <v>2319</v>
      </c>
      <c r="B227" s="642" t="s">
        <v>2052</v>
      </c>
      <c r="C227" s="553" t="s">
        <v>60</v>
      </c>
      <c r="D227" s="554">
        <v>10</v>
      </c>
      <c r="E227" s="555">
        <v>25</v>
      </c>
      <c r="F227" s="643">
        <v>250</v>
      </c>
    </row>
    <row r="228" spans="1:6" x14ac:dyDescent="0.25">
      <c r="A228" s="542" t="s">
        <v>2320</v>
      </c>
      <c r="B228" s="521" t="s">
        <v>2058</v>
      </c>
      <c r="C228" s="549"/>
      <c r="D228" s="554"/>
      <c r="E228" s="551"/>
      <c r="F228" s="643"/>
    </row>
    <row r="229" spans="1:6" x14ac:dyDescent="0.25">
      <c r="A229" s="641" t="s">
        <v>2281</v>
      </c>
      <c r="B229" s="642" t="s">
        <v>2066</v>
      </c>
      <c r="C229" s="553" t="s">
        <v>132</v>
      </c>
      <c r="D229" s="554">
        <v>50</v>
      </c>
      <c r="E229" s="555">
        <v>30</v>
      </c>
      <c r="F229" s="643">
        <v>1500</v>
      </c>
    </row>
    <row r="230" spans="1:6" x14ac:dyDescent="0.25">
      <c r="A230" s="641" t="s">
        <v>2321</v>
      </c>
      <c r="B230" s="642" t="s">
        <v>2072</v>
      </c>
      <c r="C230" s="553" t="s">
        <v>132</v>
      </c>
      <c r="D230" s="554">
        <v>210</v>
      </c>
      <c r="E230" s="555">
        <v>5</v>
      </c>
      <c r="F230" s="643">
        <v>1050</v>
      </c>
    </row>
    <row r="231" spans="1:6" x14ac:dyDescent="0.25">
      <c r="A231" s="641" t="s">
        <v>2322</v>
      </c>
      <c r="B231" s="642" t="s">
        <v>2323</v>
      </c>
      <c r="C231" s="553" t="s">
        <v>132</v>
      </c>
      <c r="D231" s="554">
        <v>52.7</v>
      </c>
      <c r="E231" s="555">
        <v>5</v>
      </c>
      <c r="F231" s="643">
        <v>263.5</v>
      </c>
    </row>
    <row r="232" spans="1:6" x14ac:dyDescent="0.25">
      <c r="A232" s="641" t="s">
        <v>2324</v>
      </c>
      <c r="B232" s="642" t="s">
        <v>2074</v>
      </c>
      <c r="C232" s="553" t="s">
        <v>60</v>
      </c>
      <c r="D232" s="554">
        <v>50</v>
      </c>
      <c r="E232" s="555">
        <v>5</v>
      </c>
      <c r="F232" s="643">
        <v>250</v>
      </c>
    </row>
    <row r="233" spans="1:6" x14ac:dyDescent="0.25">
      <c r="A233" s="542" t="s">
        <v>2325</v>
      </c>
      <c r="B233" s="521" t="s">
        <v>2076</v>
      </c>
      <c r="C233" s="549"/>
      <c r="D233" s="554"/>
      <c r="E233" s="551"/>
      <c r="F233" s="643"/>
    </row>
    <row r="234" spans="1:6" x14ac:dyDescent="0.25">
      <c r="A234" s="641" t="s">
        <v>1023</v>
      </c>
      <c r="B234" s="642" t="s">
        <v>2078</v>
      </c>
      <c r="C234" s="553" t="s">
        <v>60</v>
      </c>
      <c r="D234" s="554">
        <v>30</v>
      </c>
      <c r="E234" s="555">
        <v>8</v>
      </c>
      <c r="F234" s="643">
        <v>240</v>
      </c>
    </row>
    <row r="235" spans="1:6" x14ac:dyDescent="0.25">
      <c r="A235" s="641" t="s">
        <v>2079</v>
      </c>
      <c r="B235" s="642" t="s">
        <v>2080</v>
      </c>
      <c r="C235" s="553" t="s">
        <v>60</v>
      </c>
      <c r="D235" s="554">
        <v>23</v>
      </c>
      <c r="E235" s="555">
        <v>8</v>
      </c>
      <c r="F235" s="643">
        <v>184</v>
      </c>
    </row>
    <row r="236" spans="1:6" x14ac:dyDescent="0.25">
      <c r="A236" s="641" t="s">
        <v>2087</v>
      </c>
      <c r="B236" s="642" t="s">
        <v>2088</v>
      </c>
      <c r="C236" s="553" t="s">
        <v>60</v>
      </c>
      <c r="D236" s="554">
        <v>146</v>
      </c>
      <c r="E236" s="555">
        <v>23</v>
      </c>
      <c r="F236" s="643">
        <v>3358</v>
      </c>
    </row>
    <row r="237" spans="1:6" x14ac:dyDescent="0.25">
      <c r="A237" s="641" t="s">
        <v>2224</v>
      </c>
      <c r="B237" s="642" t="s">
        <v>2092</v>
      </c>
      <c r="C237" s="553" t="s">
        <v>60</v>
      </c>
      <c r="D237" s="554">
        <v>50</v>
      </c>
      <c r="E237" s="555">
        <v>23</v>
      </c>
      <c r="F237" s="643">
        <v>1150</v>
      </c>
    </row>
    <row r="238" spans="1:6" x14ac:dyDescent="0.25">
      <c r="A238" s="542" t="s">
        <v>2326</v>
      </c>
      <c r="B238" s="521" t="s">
        <v>208</v>
      </c>
      <c r="C238" s="549"/>
      <c r="D238" s="554"/>
      <c r="E238" s="551"/>
      <c r="F238" s="643"/>
    </row>
    <row r="239" spans="1:6" x14ac:dyDescent="0.25">
      <c r="A239" s="544" t="s">
        <v>2316</v>
      </c>
      <c r="B239" s="524" t="s">
        <v>2095</v>
      </c>
      <c r="C239" s="549"/>
      <c r="D239" s="554"/>
      <c r="E239" s="551"/>
      <c r="F239" s="643"/>
    </row>
    <row r="240" spans="1:6" x14ac:dyDescent="0.25">
      <c r="A240" s="641" t="s">
        <v>2317</v>
      </c>
      <c r="B240" s="642" t="s">
        <v>2097</v>
      </c>
      <c r="C240" s="553" t="s">
        <v>60</v>
      </c>
      <c r="D240" s="554">
        <v>4</v>
      </c>
      <c r="E240" s="555">
        <v>850</v>
      </c>
      <c r="F240" s="643">
        <v>3400</v>
      </c>
    </row>
    <row r="241" spans="1:6" x14ac:dyDescent="0.25">
      <c r="A241" s="641" t="s">
        <v>2318</v>
      </c>
      <c r="B241" s="642" t="s">
        <v>2099</v>
      </c>
      <c r="C241" s="553" t="s">
        <v>60</v>
      </c>
      <c r="D241" s="554">
        <v>4</v>
      </c>
      <c r="E241" s="555">
        <v>60</v>
      </c>
      <c r="F241" s="643">
        <v>240</v>
      </c>
    </row>
    <row r="242" spans="1:6" x14ac:dyDescent="0.25">
      <c r="A242" s="641" t="s">
        <v>2319</v>
      </c>
      <c r="B242" s="642" t="s">
        <v>2101</v>
      </c>
      <c r="C242" s="553" t="s">
        <v>145</v>
      </c>
      <c r="D242" s="554">
        <v>1</v>
      </c>
      <c r="E242" s="555">
        <v>120</v>
      </c>
      <c r="F242" s="643">
        <v>120</v>
      </c>
    </row>
    <row r="243" spans="1:6" x14ac:dyDescent="0.25">
      <c r="A243" s="641" t="s">
        <v>2327</v>
      </c>
      <c r="B243" s="642" t="s">
        <v>2103</v>
      </c>
      <c r="C243" s="553" t="s">
        <v>193</v>
      </c>
      <c r="D243" s="554">
        <v>9.6</v>
      </c>
      <c r="E243" s="555">
        <v>75</v>
      </c>
      <c r="F243" s="643">
        <v>720</v>
      </c>
    </row>
    <row r="244" spans="1:6" x14ac:dyDescent="0.25">
      <c r="A244" s="641" t="s">
        <v>2328</v>
      </c>
      <c r="B244" s="642" t="s">
        <v>2329</v>
      </c>
      <c r="C244" s="553" t="s">
        <v>193</v>
      </c>
      <c r="D244" s="554">
        <v>9.6</v>
      </c>
      <c r="E244" s="555">
        <v>75</v>
      </c>
      <c r="F244" s="643">
        <v>720</v>
      </c>
    </row>
    <row r="245" spans="1:6" x14ac:dyDescent="0.25">
      <c r="A245" s="641" t="s">
        <v>2330</v>
      </c>
      <c r="B245" s="642" t="s">
        <v>2107</v>
      </c>
      <c r="C245" s="553" t="s">
        <v>193</v>
      </c>
      <c r="D245" s="554">
        <v>9.6</v>
      </c>
      <c r="E245" s="555">
        <v>75</v>
      </c>
      <c r="F245" s="643">
        <v>720</v>
      </c>
    </row>
    <row r="246" spans="1:6" x14ac:dyDescent="0.25">
      <c r="A246" s="544" t="s">
        <v>2331</v>
      </c>
      <c r="B246" s="524" t="s">
        <v>2109</v>
      </c>
      <c r="C246" s="549"/>
      <c r="D246" s="554"/>
      <c r="E246" s="551"/>
      <c r="F246" s="643"/>
    </row>
    <row r="247" spans="1:6" x14ac:dyDescent="0.25">
      <c r="A247" s="641" t="s">
        <v>2332</v>
      </c>
      <c r="B247" s="642" t="s">
        <v>2111</v>
      </c>
      <c r="C247" s="553" t="s">
        <v>132</v>
      </c>
      <c r="D247" s="554">
        <v>40</v>
      </c>
      <c r="E247" s="555">
        <v>20</v>
      </c>
      <c r="F247" s="643">
        <v>800</v>
      </c>
    </row>
    <row r="248" spans="1:6" x14ac:dyDescent="0.25">
      <c r="A248" s="641" t="s">
        <v>2333</v>
      </c>
      <c r="B248" s="642" t="s">
        <v>2113</v>
      </c>
      <c r="C248" s="553" t="s">
        <v>132</v>
      </c>
      <c r="D248" s="554">
        <v>50</v>
      </c>
      <c r="E248" s="555">
        <v>20</v>
      </c>
      <c r="F248" s="643">
        <v>1000</v>
      </c>
    </row>
    <row r="249" spans="1:6" x14ac:dyDescent="0.25">
      <c r="A249" s="641" t="s">
        <v>2334</v>
      </c>
      <c r="B249" s="642" t="s">
        <v>2115</v>
      </c>
      <c r="C249" s="553" t="s">
        <v>132</v>
      </c>
      <c r="D249" s="554">
        <v>15</v>
      </c>
      <c r="E249" s="555">
        <v>20</v>
      </c>
      <c r="F249" s="643">
        <v>300</v>
      </c>
    </row>
    <row r="250" spans="1:6" x14ac:dyDescent="0.25">
      <c r="A250" s="641" t="s">
        <v>2335</v>
      </c>
      <c r="B250" s="642" t="s">
        <v>2117</v>
      </c>
      <c r="C250" s="553" t="s">
        <v>132</v>
      </c>
      <c r="D250" s="554">
        <v>240</v>
      </c>
      <c r="E250" s="555">
        <v>6.5</v>
      </c>
      <c r="F250" s="643">
        <v>1560</v>
      </c>
    </row>
    <row r="251" spans="1:6" x14ac:dyDescent="0.25">
      <c r="A251" s="641" t="s">
        <v>2336</v>
      </c>
      <c r="B251" s="642" t="s">
        <v>2337</v>
      </c>
      <c r="C251" s="553" t="s">
        <v>132</v>
      </c>
      <c r="D251" s="554">
        <v>240</v>
      </c>
      <c r="E251" s="555">
        <v>6.5</v>
      </c>
      <c r="F251" s="643">
        <v>1560</v>
      </c>
    </row>
    <row r="252" spans="1:6" x14ac:dyDescent="0.25">
      <c r="A252" s="544" t="s">
        <v>2338</v>
      </c>
      <c r="B252" s="524" t="s">
        <v>2119</v>
      </c>
      <c r="C252" s="549"/>
      <c r="D252" s="554"/>
      <c r="E252" s="551"/>
      <c r="F252" s="643"/>
    </row>
    <row r="253" spans="1:6" x14ac:dyDescent="0.25">
      <c r="A253" s="641" t="s">
        <v>2339</v>
      </c>
      <c r="B253" s="642" t="s">
        <v>2121</v>
      </c>
      <c r="C253" s="553" t="s">
        <v>132</v>
      </c>
      <c r="D253" s="554">
        <v>210</v>
      </c>
      <c r="E253" s="555">
        <v>6</v>
      </c>
      <c r="F253" s="643">
        <v>1260</v>
      </c>
    </row>
    <row r="254" spans="1:6" x14ac:dyDescent="0.25">
      <c r="A254" s="641" t="s">
        <v>2340</v>
      </c>
      <c r="B254" s="642" t="s">
        <v>2038</v>
      </c>
      <c r="C254" s="553" t="s">
        <v>132</v>
      </c>
      <c r="D254" s="554">
        <v>30</v>
      </c>
      <c r="E254" s="555">
        <v>6</v>
      </c>
      <c r="F254" s="643">
        <v>180</v>
      </c>
    </row>
    <row r="255" spans="1:6" x14ac:dyDescent="0.25">
      <c r="A255" s="544" t="s">
        <v>2341</v>
      </c>
      <c r="B255" s="524" t="s">
        <v>2044</v>
      </c>
      <c r="C255" s="553"/>
      <c r="D255" s="554"/>
      <c r="E255" s="555"/>
      <c r="F255" s="643"/>
    </row>
    <row r="256" spans="1:6" x14ac:dyDescent="0.25">
      <c r="A256" s="641" t="s">
        <v>2342</v>
      </c>
      <c r="B256" s="642" t="s">
        <v>2048</v>
      </c>
      <c r="C256" s="553" t="s">
        <v>60</v>
      </c>
      <c r="D256" s="554">
        <v>6</v>
      </c>
      <c r="E256" s="555">
        <v>25</v>
      </c>
      <c r="F256" s="643">
        <v>150</v>
      </c>
    </row>
    <row r="257" spans="1:6" x14ac:dyDescent="0.25">
      <c r="A257" s="641" t="s">
        <v>2343</v>
      </c>
      <c r="B257" s="642" t="s">
        <v>2050</v>
      </c>
      <c r="C257" s="553" t="s">
        <v>60</v>
      </c>
      <c r="D257" s="554">
        <v>4</v>
      </c>
      <c r="E257" s="555">
        <v>25</v>
      </c>
      <c r="F257" s="643">
        <v>100</v>
      </c>
    </row>
    <row r="258" spans="1:6" x14ac:dyDescent="0.25">
      <c r="A258" s="542" t="s">
        <v>2344</v>
      </c>
      <c r="B258" s="521" t="s">
        <v>2127</v>
      </c>
      <c r="C258" s="553"/>
      <c r="D258" s="554"/>
      <c r="E258" s="555"/>
      <c r="F258" s="643"/>
    </row>
    <row r="259" spans="1:6" x14ac:dyDescent="0.25">
      <c r="A259" s="544" t="s">
        <v>2345</v>
      </c>
      <c r="B259" s="524" t="s">
        <v>2129</v>
      </c>
      <c r="C259" s="549"/>
      <c r="D259" s="554"/>
      <c r="E259" s="551"/>
      <c r="F259" s="643"/>
    </row>
    <row r="260" spans="1:6" x14ac:dyDescent="0.25">
      <c r="A260" s="641" t="s">
        <v>2346</v>
      </c>
      <c r="B260" s="642" t="s">
        <v>2146</v>
      </c>
      <c r="C260" s="553" t="s">
        <v>2132</v>
      </c>
      <c r="D260" s="554">
        <v>6</v>
      </c>
      <c r="E260" s="555">
        <v>38</v>
      </c>
      <c r="F260" s="643">
        <v>228</v>
      </c>
    </row>
    <row r="261" spans="1:6" x14ac:dyDescent="0.25">
      <c r="A261" s="641" t="s">
        <v>2347</v>
      </c>
      <c r="B261" s="642" t="s">
        <v>2150</v>
      </c>
      <c r="C261" s="553" t="s">
        <v>2132</v>
      </c>
      <c r="D261" s="554">
        <v>8</v>
      </c>
      <c r="E261" s="555">
        <v>38</v>
      </c>
      <c r="F261" s="643">
        <v>304</v>
      </c>
    </row>
    <row r="262" spans="1:6" x14ac:dyDescent="0.25">
      <c r="A262" s="641" t="s">
        <v>2348</v>
      </c>
      <c r="B262" s="642" t="s">
        <v>2156</v>
      </c>
      <c r="C262" s="553" t="s">
        <v>2132</v>
      </c>
      <c r="D262" s="554">
        <v>8</v>
      </c>
      <c r="E262" s="555">
        <v>38</v>
      </c>
      <c r="F262" s="643">
        <v>304</v>
      </c>
    </row>
    <row r="263" spans="1:6" x14ac:dyDescent="0.25">
      <c r="A263" s="641" t="s">
        <v>2349</v>
      </c>
      <c r="B263" s="642" t="s">
        <v>2142</v>
      </c>
      <c r="C263" s="553" t="s">
        <v>2132</v>
      </c>
      <c r="D263" s="554">
        <v>24</v>
      </c>
      <c r="E263" s="555">
        <v>38</v>
      </c>
      <c r="F263" s="643">
        <v>304</v>
      </c>
    </row>
    <row r="264" spans="1:6" x14ac:dyDescent="0.25">
      <c r="A264" s="641" t="s">
        <v>2350</v>
      </c>
      <c r="B264" s="642" t="s">
        <v>2148</v>
      </c>
      <c r="C264" s="553" t="s">
        <v>2132</v>
      </c>
      <c r="D264" s="554">
        <v>5</v>
      </c>
      <c r="E264" s="555">
        <v>38</v>
      </c>
      <c r="F264" s="643">
        <v>304</v>
      </c>
    </row>
    <row r="265" spans="1:6" x14ac:dyDescent="0.25">
      <c r="A265" s="641" t="s">
        <v>2351</v>
      </c>
      <c r="B265" s="642" t="s">
        <v>2352</v>
      </c>
      <c r="C265" s="553" t="s">
        <v>2132</v>
      </c>
      <c r="D265" s="554">
        <v>1</v>
      </c>
      <c r="E265" s="555">
        <v>38</v>
      </c>
      <c r="F265" s="643">
        <v>304</v>
      </c>
    </row>
    <row r="266" spans="1:6" x14ac:dyDescent="0.25">
      <c r="A266" s="641" t="s">
        <v>2353</v>
      </c>
      <c r="B266" s="642" t="s">
        <v>2354</v>
      </c>
      <c r="C266" s="553" t="s">
        <v>2132</v>
      </c>
      <c r="D266" s="554">
        <v>1</v>
      </c>
      <c r="E266" s="555">
        <v>38</v>
      </c>
      <c r="F266" s="643">
        <v>304</v>
      </c>
    </row>
    <row r="267" spans="1:6" x14ac:dyDescent="0.25">
      <c r="A267" s="641" t="s">
        <v>2355</v>
      </c>
      <c r="B267" s="642" t="s">
        <v>2356</v>
      </c>
      <c r="C267" s="553" t="s">
        <v>2132</v>
      </c>
      <c r="D267" s="554">
        <v>1</v>
      </c>
      <c r="E267" s="555">
        <v>38</v>
      </c>
      <c r="F267" s="643">
        <v>304</v>
      </c>
    </row>
    <row r="268" spans="1:6" x14ac:dyDescent="0.25">
      <c r="A268" s="641" t="s">
        <v>2357</v>
      </c>
      <c r="B268" s="642" t="s">
        <v>2358</v>
      </c>
      <c r="C268" s="553" t="s">
        <v>2132</v>
      </c>
      <c r="D268" s="554">
        <v>1</v>
      </c>
      <c r="E268" s="555">
        <v>38</v>
      </c>
      <c r="F268" s="643">
        <v>304</v>
      </c>
    </row>
    <row r="269" spans="1:6" x14ac:dyDescent="0.25">
      <c r="A269" s="641" t="s">
        <v>2359</v>
      </c>
      <c r="B269" s="642" t="s">
        <v>2154</v>
      </c>
      <c r="C269" s="553" t="s">
        <v>2132</v>
      </c>
      <c r="D269" s="554">
        <v>4</v>
      </c>
      <c r="E269" s="555">
        <v>38</v>
      </c>
      <c r="F269" s="643">
        <v>304</v>
      </c>
    </row>
    <row r="270" spans="1:6" x14ac:dyDescent="0.25">
      <c r="A270" s="544" t="s">
        <v>2360</v>
      </c>
      <c r="B270" s="524" t="s">
        <v>2158</v>
      </c>
      <c r="C270" s="549"/>
      <c r="D270" s="554"/>
      <c r="E270" s="551"/>
      <c r="F270" s="643"/>
    </row>
    <row r="271" spans="1:6" x14ac:dyDescent="0.25">
      <c r="A271" s="641" t="s">
        <v>2169</v>
      </c>
      <c r="B271" s="642" t="s">
        <v>2170</v>
      </c>
      <c r="C271" s="553" t="s">
        <v>60</v>
      </c>
      <c r="D271" s="554">
        <v>2</v>
      </c>
      <c r="E271" s="555">
        <v>25</v>
      </c>
      <c r="F271" s="643">
        <v>50</v>
      </c>
    </row>
    <row r="272" spans="1:6" x14ac:dyDescent="0.25">
      <c r="A272" s="641" t="s">
        <v>2171</v>
      </c>
      <c r="B272" s="642" t="s">
        <v>2172</v>
      </c>
      <c r="C272" s="553" t="s">
        <v>60</v>
      </c>
      <c r="D272" s="554">
        <v>2</v>
      </c>
      <c r="E272" s="555">
        <v>25</v>
      </c>
      <c r="F272" s="643">
        <v>50</v>
      </c>
    </row>
    <row r="273" spans="1:6" x14ac:dyDescent="0.25">
      <c r="A273" s="653"/>
      <c r="B273" s="653"/>
      <c r="C273" s="789" t="s">
        <v>232</v>
      </c>
      <c r="D273" s="790"/>
      <c r="E273" s="527"/>
      <c r="F273" s="530">
        <v>852066.15500000003</v>
      </c>
    </row>
    <row r="274" spans="1:6" x14ac:dyDescent="0.25">
      <c r="C274" s="789" t="s">
        <v>56</v>
      </c>
      <c r="D274" s="790"/>
      <c r="E274" s="527">
        <v>0.05</v>
      </c>
      <c r="F274" s="530">
        <v>42603.307750000007</v>
      </c>
    </row>
    <row r="275" spans="1:6" x14ac:dyDescent="0.25">
      <c r="C275" s="789" t="s">
        <v>233</v>
      </c>
      <c r="D275" s="790"/>
      <c r="E275" s="528"/>
      <c r="F275" s="530">
        <v>894669.46275000006</v>
      </c>
    </row>
    <row r="276" spans="1:6" x14ac:dyDescent="0.25">
      <c r="C276" s="789" t="s">
        <v>234</v>
      </c>
      <c r="D276" s="790"/>
      <c r="E276" s="527">
        <v>0.18</v>
      </c>
      <c r="F276" s="530">
        <v>161040.503295</v>
      </c>
    </row>
    <row r="277" spans="1:6" ht="15.75" thickBot="1" x14ac:dyDescent="0.3">
      <c r="C277" s="791" t="s">
        <v>235</v>
      </c>
      <c r="D277" s="792"/>
      <c r="E277" s="508"/>
      <c r="F277" s="531">
        <v>1055709.9660450001</v>
      </c>
    </row>
    <row r="280" spans="1:6" x14ac:dyDescent="0.25">
      <c r="A280" s="559" t="s">
        <v>336</v>
      </c>
      <c r="B280" s="560"/>
      <c r="C280" s="560"/>
      <c r="D280" s="560"/>
      <c r="E280" s="560"/>
      <c r="F280" s="561"/>
    </row>
    <row r="281" spans="1:6" x14ac:dyDescent="0.25">
      <c r="A281" s="562" t="s">
        <v>1116</v>
      </c>
      <c r="B281" s="563"/>
      <c r="C281" s="563"/>
      <c r="D281" s="563"/>
      <c r="E281" s="563"/>
      <c r="F281" s="563"/>
    </row>
    <row r="282" spans="1:6" x14ac:dyDescent="0.25">
      <c r="A282" s="562" t="s">
        <v>337</v>
      </c>
      <c r="B282" s="563"/>
      <c r="C282" s="563"/>
      <c r="D282" s="563"/>
      <c r="E282" s="563"/>
      <c r="F282" s="563"/>
    </row>
    <row r="283" spans="1:6" x14ac:dyDescent="0.25">
      <c r="A283" s="562" t="s">
        <v>338</v>
      </c>
      <c r="B283" s="563"/>
      <c r="C283" s="563"/>
      <c r="D283" s="563"/>
      <c r="E283" s="563"/>
      <c r="F283" s="563"/>
    </row>
    <row r="284" spans="1:6" x14ac:dyDescent="0.25">
      <c r="A284" s="562" t="s">
        <v>339</v>
      </c>
      <c r="B284" s="563"/>
      <c r="C284" s="563"/>
      <c r="D284" s="563"/>
      <c r="E284" s="563"/>
      <c r="F284" s="563"/>
    </row>
    <row r="285" spans="1:6" x14ac:dyDescent="0.25">
      <c r="A285" s="562" t="s">
        <v>340</v>
      </c>
      <c r="B285" s="563"/>
      <c r="C285" s="563"/>
      <c r="D285" s="563"/>
      <c r="E285" s="563"/>
      <c r="F285" s="563"/>
    </row>
    <row r="286" spans="1:6" x14ac:dyDescent="0.25">
      <c r="A286" s="562" t="s">
        <v>341</v>
      </c>
      <c r="B286" s="563"/>
      <c r="C286" s="563"/>
      <c r="D286" s="563"/>
      <c r="E286" s="563"/>
      <c r="F286" s="563"/>
    </row>
    <row r="287" spans="1:6" x14ac:dyDescent="0.25">
      <c r="A287" s="564"/>
      <c r="B287" s="563"/>
      <c r="C287" s="563"/>
      <c r="D287" s="563"/>
      <c r="E287" s="563"/>
      <c r="F287" s="563"/>
    </row>
    <row r="288" spans="1:6" x14ac:dyDescent="0.25">
      <c r="A288" s="559" t="s">
        <v>342</v>
      </c>
      <c r="B288" s="560"/>
      <c r="C288" s="560"/>
      <c r="D288" s="560"/>
      <c r="E288" s="560"/>
      <c r="F288" s="560"/>
    </row>
    <row r="289" spans="1:6" x14ac:dyDescent="0.25">
      <c r="A289" s="562" t="s">
        <v>343</v>
      </c>
      <c r="B289" s="563"/>
      <c r="C289" s="563"/>
      <c r="D289" s="563"/>
      <c r="E289" s="563"/>
      <c r="F289" s="563"/>
    </row>
    <row r="290" spans="1:6" x14ac:dyDescent="0.25">
      <c r="A290" s="562" t="s">
        <v>344</v>
      </c>
      <c r="B290" s="563"/>
      <c r="C290" s="563"/>
      <c r="D290" s="563"/>
      <c r="E290" s="563"/>
      <c r="F290" s="563"/>
    </row>
    <row r="291" spans="1:6" x14ac:dyDescent="0.25">
      <c r="A291" s="562" t="s">
        <v>345</v>
      </c>
      <c r="B291" s="563"/>
      <c r="C291" s="563"/>
      <c r="D291" s="563"/>
      <c r="E291" s="563"/>
      <c r="F291" s="563"/>
    </row>
    <row r="292" spans="1:6" x14ac:dyDescent="0.25">
      <c r="A292" s="562" t="s">
        <v>346</v>
      </c>
      <c r="B292" s="563"/>
      <c r="C292" s="563"/>
      <c r="D292" s="563"/>
      <c r="E292" s="563"/>
      <c r="F292" s="563"/>
    </row>
    <row r="293" spans="1:6" x14ac:dyDescent="0.25">
      <c r="A293" s="562" t="s">
        <v>347</v>
      </c>
      <c r="B293" s="563"/>
      <c r="C293" s="563"/>
      <c r="D293" s="563"/>
      <c r="E293" s="563"/>
      <c r="F293" s="563"/>
    </row>
    <row r="294" spans="1:6" x14ac:dyDescent="0.25">
      <c r="A294" s="562" t="s">
        <v>348</v>
      </c>
      <c r="B294" s="563"/>
      <c r="C294" s="563"/>
      <c r="D294" s="563"/>
      <c r="E294" s="563"/>
      <c r="F294" s="563"/>
    </row>
    <row r="295" spans="1:6" x14ac:dyDescent="0.25">
      <c r="A295" s="562" t="s">
        <v>2198</v>
      </c>
      <c r="B295" s="563"/>
      <c r="C295" s="563"/>
      <c r="D295" s="563"/>
      <c r="E295" s="563"/>
      <c r="F295" s="563"/>
    </row>
    <row r="296" spans="1:6" x14ac:dyDescent="0.25">
      <c r="A296" s="562" t="s">
        <v>350</v>
      </c>
      <c r="B296" s="563"/>
      <c r="C296" s="563"/>
      <c r="D296" s="563"/>
      <c r="E296" s="563"/>
      <c r="F296" s="563"/>
    </row>
    <row r="297" spans="1:6" x14ac:dyDescent="0.25">
      <c r="A297" s="562" t="s">
        <v>351</v>
      </c>
      <c r="B297" s="563"/>
      <c r="C297" s="563"/>
      <c r="D297" s="563"/>
      <c r="E297" s="563"/>
      <c r="F297" s="563"/>
    </row>
    <row r="298" spans="1:6" x14ac:dyDescent="0.25">
      <c r="A298" s="562" t="s">
        <v>352</v>
      </c>
      <c r="B298" s="563"/>
      <c r="C298" s="563"/>
      <c r="D298" s="563"/>
      <c r="E298" s="563"/>
      <c r="F298" s="563"/>
    </row>
    <row r="299" spans="1:6" x14ac:dyDescent="0.25">
      <c r="A299" s="562" t="s">
        <v>2199</v>
      </c>
      <c r="B299" s="563"/>
      <c r="C299" s="563"/>
      <c r="D299" s="563"/>
      <c r="E299" s="563"/>
      <c r="F299" s="563"/>
    </row>
    <row r="300" spans="1:6" x14ac:dyDescent="0.25">
      <c r="A300" s="563" t="s">
        <v>2200</v>
      </c>
      <c r="B300" s="563"/>
      <c r="C300" s="563"/>
      <c r="D300" s="563"/>
      <c r="E300" s="563"/>
      <c r="F300" s="563"/>
    </row>
    <row r="301" spans="1:6" x14ac:dyDescent="0.25">
      <c r="A301" s="563" t="s">
        <v>2201</v>
      </c>
      <c r="B301" s="563"/>
      <c r="C301" s="563"/>
      <c r="D301" s="563"/>
      <c r="E301" s="563"/>
      <c r="F301" s="563"/>
    </row>
    <row r="302" spans="1:6" x14ac:dyDescent="0.25">
      <c r="A302" s="563" t="s">
        <v>357</v>
      </c>
      <c r="B302" s="563"/>
      <c r="C302" s="563"/>
      <c r="D302" s="563"/>
      <c r="E302" s="563"/>
      <c r="F302" s="563"/>
    </row>
    <row r="303" spans="1:6" x14ac:dyDescent="0.25">
      <c r="A303" s="563" t="s">
        <v>2202</v>
      </c>
      <c r="B303" s="563"/>
      <c r="C303" s="563"/>
      <c r="D303" s="563"/>
      <c r="E303" s="563"/>
      <c r="F303" s="563"/>
    </row>
    <row r="304" spans="1:6" x14ac:dyDescent="0.25">
      <c r="A304" s="563" t="s">
        <v>2203</v>
      </c>
      <c r="B304" s="563"/>
      <c r="C304" s="563"/>
      <c r="D304" s="563"/>
      <c r="E304" s="563"/>
      <c r="F304" s="563"/>
    </row>
    <row r="305" spans="1:6" x14ac:dyDescent="0.25">
      <c r="A305" s="563" t="s">
        <v>2204</v>
      </c>
      <c r="B305" s="563"/>
      <c r="C305" s="563"/>
      <c r="D305" s="563"/>
      <c r="E305" s="563"/>
      <c r="F305" s="563"/>
    </row>
    <row r="306" spans="1:6" x14ac:dyDescent="0.25">
      <c r="A306" s="563" t="s">
        <v>361</v>
      </c>
      <c r="B306" s="563"/>
      <c r="C306" s="563"/>
      <c r="D306" s="563"/>
      <c r="E306" s="563"/>
      <c r="F306" s="563"/>
    </row>
    <row r="307" spans="1:6" x14ac:dyDescent="0.25">
      <c r="A307" s="563" t="s">
        <v>2205</v>
      </c>
      <c r="B307" s="563"/>
      <c r="C307" s="563"/>
      <c r="D307" s="563"/>
      <c r="E307" s="563"/>
      <c r="F307" s="563"/>
    </row>
    <row r="308" spans="1:6" x14ac:dyDescent="0.25">
      <c r="A308" s="565" t="s">
        <v>363</v>
      </c>
      <c r="B308" s="563"/>
      <c r="C308" s="563"/>
      <c r="D308" s="563"/>
      <c r="E308" s="563"/>
      <c r="F308" s="563"/>
    </row>
    <row r="309" spans="1:6" x14ac:dyDescent="0.25">
      <c r="A309" s="565" t="s">
        <v>364</v>
      </c>
      <c r="B309" s="563"/>
      <c r="C309" s="563"/>
      <c r="D309" s="563"/>
      <c r="E309" s="563"/>
      <c r="F309" s="563"/>
    </row>
    <row r="310" spans="1:6" x14ac:dyDescent="0.25">
      <c r="A310" s="565" t="s">
        <v>365</v>
      </c>
      <c r="B310" s="563"/>
      <c r="C310" s="563"/>
      <c r="D310" s="563"/>
      <c r="E310" s="563"/>
      <c r="F310" s="563"/>
    </row>
    <row r="311" spans="1:6" x14ac:dyDescent="0.25">
      <c r="A311" s="565" t="s">
        <v>366</v>
      </c>
      <c r="B311" s="563"/>
      <c r="C311" s="563"/>
      <c r="D311" s="563"/>
      <c r="E311" s="563"/>
      <c r="F311" s="563"/>
    </row>
    <row r="312" spans="1:6" x14ac:dyDescent="0.25">
      <c r="A312" s="565" t="s">
        <v>367</v>
      </c>
      <c r="B312" s="563"/>
      <c r="C312" s="563"/>
      <c r="D312" s="563"/>
      <c r="E312" s="563"/>
      <c r="F312" s="563"/>
    </row>
    <row r="313" spans="1:6" x14ac:dyDescent="0.25">
      <c r="A313" s="563"/>
      <c r="B313" s="563"/>
      <c r="C313" s="563"/>
      <c r="D313" s="563"/>
      <c r="E313" s="563"/>
      <c r="F313" s="563"/>
    </row>
    <row r="314" spans="1:6" x14ac:dyDescent="0.25">
      <c r="A314" s="559" t="s">
        <v>368</v>
      </c>
      <c r="B314" s="560"/>
      <c r="C314" s="560"/>
      <c r="D314" s="560"/>
      <c r="E314" s="560"/>
      <c r="F314" s="560"/>
    </row>
    <row r="315" spans="1:6" x14ac:dyDescent="0.25">
      <c r="A315" s="562" t="s">
        <v>2361</v>
      </c>
      <c r="B315" s="563"/>
      <c r="C315" s="563"/>
      <c r="D315" s="563"/>
      <c r="E315" s="563"/>
      <c r="F315" s="563"/>
    </row>
    <row r="316" spans="1:6" x14ac:dyDescent="0.25">
      <c r="A316" s="563" t="s">
        <v>2362</v>
      </c>
      <c r="B316" s="563"/>
      <c r="C316" s="563"/>
      <c r="D316" s="563"/>
      <c r="E316" s="563"/>
      <c r="F316" s="563"/>
    </row>
    <row r="317" spans="1:6" x14ac:dyDescent="0.25">
      <c r="A317" s="563" t="s">
        <v>2363</v>
      </c>
      <c r="B317" s="563"/>
      <c r="C317" s="563"/>
      <c r="D317" s="563"/>
      <c r="E317" s="563"/>
      <c r="F317" s="563"/>
    </row>
    <row r="318" spans="1:6" x14ac:dyDescent="0.25">
      <c r="A318" s="566" t="s">
        <v>2364</v>
      </c>
      <c r="B318" s="563"/>
      <c r="C318" s="563"/>
      <c r="D318" s="563"/>
      <c r="E318" s="563"/>
      <c r="F318" s="563"/>
    </row>
    <row r="319" spans="1:6" x14ac:dyDescent="0.25">
      <c r="A319" s="562" t="s">
        <v>2365</v>
      </c>
      <c r="B319" s="563"/>
      <c r="C319" s="563"/>
      <c r="D319" s="563"/>
      <c r="E319" s="563"/>
      <c r="F319" s="563"/>
    </row>
    <row r="320" spans="1:6" x14ac:dyDescent="0.25">
      <c r="A320" s="562" t="s">
        <v>2366</v>
      </c>
      <c r="B320" s="563"/>
      <c r="C320" s="563"/>
      <c r="D320" s="563"/>
      <c r="E320" s="563"/>
      <c r="F320" s="563"/>
    </row>
    <row r="321" spans="1:6" x14ac:dyDescent="0.25">
      <c r="A321" s="562" t="s">
        <v>2367</v>
      </c>
      <c r="B321" s="563"/>
      <c r="C321" s="563"/>
      <c r="D321" s="563"/>
      <c r="E321" s="563"/>
      <c r="F321" s="563"/>
    </row>
    <row r="322" spans="1:6" x14ac:dyDescent="0.25">
      <c r="A322" s="566" t="s">
        <v>2368</v>
      </c>
      <c r="B322" s="563"/>
      <c r="C322" s="563"/>
      <c r="D322" s="563"/>
      <c r="E322" s="563"/>
      <c r="F322" s="563"/>
    </row>
    <row r="323" spans="1:6" x14ac:dyDescent="0.25">
      <c r="A323" s="566" t="s">
        <v>2369</v>
      </c>
      <c r="B323" s="563"/>
      <c r="C323" s="563"/>
      <c r="D323" s="563"/>
      <c r="E323" s="563"/>
      <c r="F323" s="563"/>
    </row>
    <row r="324" spans="1:6" x14ac:dyDescent="0.25">
      <c r="A324" s="566" t="s">
        <v>2370</v>
      </c>
      <c r="B324" s="563"/>
      <c r="C324" s="563"/>
      <c r="D324" s="563"/>
      <c r="E324" s="563"/>
      <c r="F324" s="563"/>
    </row>
    <row r="325" spans="1:6" x14ac:dyDescent="0.25">
      <c r="A325" s="566" t="s">
        <v>2371</v>
      </c>
      <c r="B325" s="563"/>
      <c r="C325" s="563"/>
      <c r="D325" s="563"/>
      <c r="E325" s="563"/>
      <c r="F325" s="563"/>
    </row>
    <row r="326" spans="1:6" x14ac:dyDescent="0.25">
      <c r="A326" s="566" t="s">
        <v>2372</v>
      </c>
      <c r="B326" s="563"/>
      <c r="C326" s="563"/>
      <c r="D326" s="563"/>
      <c r="E326" s="563"/>
      <c r="F326" s="563"/>
    </row>
    <row r="327" spans="1:6" x14ac:dyDescent="0.25">
      <c r="A327" s="566" t="s">
        <v>2373</v>
      </c>
      <c r="B327" s="563"/>
      <c r="C327" s="563"/>
      <c r="D327" s="563"/>
      <c r="E327" s="563"/>
      <c r="F327" s="563"/>
    </row>
    <row r="328" spans="1:6" x14ac:dyDescent="0.25">
      <c r="A328" s="566" t="s">
        <v>2374</v>
      </c>
      <c r="B328" s="563"/>
      <c r="C328" s="563"/>
      <c r="D328" s="563"/>
      <c r="E328" s="563"/>
      <c r="F328" s="563"/>
    </row>
    <row r="329" spans="1:6" x14ac:dyDescent="0.25">
      <c r="A329" s="563" t="s">
        <v>2375</v>
      </c>
      <c r="B329" s="563"/>
      <c r="C329" s="563"/>
      <c r="D329" s="563"/>
      <c r="E329" s="563"/>
      <c r="F329" s="563"/>
    </row>
  </sheetData>
  <autoFilter ref="A10:F277" xr:uid="{F2273D58-A58F-40F0-B53E-3F5036B72D67}"/>
  <mergeCells count="11">
    <mergeCell ref="A2:F2"/>
    <mergeCell ref="H25:H27"/>
    <mergeCell ref="G208:G213"/>
    <mergeCell ref="H208:H213"/>
    <mergeCell ref="G214:G223"/>
    <mergeCell ref="H214:H223"/>
    <mergeCell ref="C273:D273"/>
    <mergeCell ref="C274:D274"/>
    <mergeCell ref="C275:D275"/>
    <mergeCell ref="C276:D276"/>
    <mergeCell ref="C277:D27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C92A-B20C-4EB2-B916-B64EDBBE44CF}">
  <sheetPr>
    <tabColor rgb="FFFFC000"/>
  </sheetPr>
  <dimension ref="A1:BF594"/>
  <sheetViews>
    <sheetView topLeftCell="A176" workbookViewId="0">
      <selection activeCell="C193" sqref="C193:C205"/>
    </sheetView>
  </sheetViews>
  <sheetFormatPr baseColWidth="10" defaultColWidth="10.7109375" defaultRowHeight="12.75" outlineLevelRow="1" x14ac:dyDescent="0.25"/>
  <cols>
    <col min="1" max="1" width="2.7109375" style="206" customWidth="1"/>
    <col min="2" max="2" width="27.7109375" style="223" bestFit="1" customWidth="1"/>
    <col min="3" max="3" width="97.140625" style="206" customWidth="1"/>
    <col min="4" max="4" width="11.42578125" style="224" customWidth="1"/>
    <col min="5" max="5" width="11" style="225" customWidth="1"/>
    <col min="6" max="6" width="11.5703125" style="225" customWidth="1"/>
    <col min="7" max="7" width="20.5703125" style="225" customWidth="1"/>
    <col min="8" max="8" width="3.28515625" style="206" customWidth="1"/>
    <col min="9" max="9" width="10.7109375" style="206"/>
    <col min="10" max="10" width="21.140625" style="206" customWidth="1"/>
    <col min="11" max="16384" width="10.7109375" style="206"/>
  </cols>
  <sheetData>
    <row r="1" spans="2:58" s="185" customFormat="1" ht="11.25" hidden="1" customHeight="1" x14ac:dyDescent="0.25">
      <c r="B1" s="182"/>
      <c r="C1" s="182"/>
      <c r="D1" s="183"/>
      <c r="E1" s="184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</row>
    <row r="2" spans="2:58" s="185" customFormat="1" ht="22.5" hidden="1" customHeight="1" x14ac:dyDescent="0.25">
      <c r="B2" s="798" t="s">
        <v>1247</v>
      </c>
      <c r="C2" s="799"/>
      <c r="D2" s="799"/>
      <c r="E2" s="799"/>
      <c r="F2" s="799"/>
      <c r="G2" s="800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</row>
    <row r="3" spans="2:58" s="185" customFormat="1" ht="22.5" hidden="1" customHeight="1" x14ac:dyDescent="0.25">
      <c r="B3" s="368" t="s">
        <v>384</v>
      </c>
      <c r="C3" s="187" t="s">
        <v>1248</v>
      </c>
      <c r="D3" s="188"/>
      <c r="E3" s="188"/>
      <c r="F3" s="188"/>
      <c r="G3" s="369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</row>
    <row r="4" spans="2:58" s="185" customFormat="1" ht="22.5" hidden="1" customHeight="1" x14ac:dyDescent="0.25">
      <c r="B4" s="370" t="s">
        <v>385</v>
      </c>
      <c r="C4" s="187" t="s">
        <v>242</v>
      </c>
      <c r="D4" s="188"/>
      <c r="E4" s="188"/>
      <c r="F4" s="188"/>
      <c r="G4" s="369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</row>
    <row r="5" spans="2:58" s="185" customFormat="1" ht="22.5" hidden="1" customHeight="1" x14ac:dyDescent="0.25">
      <c r="B5" s="370" t="s">
        <v>386</v>
      </c>
      <c r="C5" s="187" t="s">
        <v>387</v>
      </c>
      <c r="D5" s="189"/>
      <c r="E5" s="189"/>
      <c r="F5" s="189"/>
      <c r="G5" s="371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</row>
    <row r="6" spans="2:58" s="185" customFormat="1" ht="22.5" hidden="1" customHeight="1" x14ac:dyDescent="0.25">
      <c r="B6" s="370" t="s">
        <v>388</v>
      </c>
      <c r="C6" s="190">
        <v>20604784485</v>
      </c>
      <c r="D6" s="189"/>
      <c r="E6" s="189"/>
      <c r="F6" s="189"/>
      <c r="G6" s="371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</row>
    <row r="7" spans="2:58" s="185" customFormat="1" ht="22.5" hidden="1" customHeight="1" x14ac:dyDescent="0.25">
      <c r="B7" s="370" t="s">
        <v>389</v>
      </c>
      <c r="C7" s="191">
        <v>960476733</v>
      </c>
      <c r="D7" s="189"/>
      <c r="E7" s="189"/>
      <c r="F7" s="189"/>
      <c r="G7" s="371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</row>
    <row r="8" spans="2:58" s="185" customFormat="1" ht="27" customHeight="1" thickBot="1" x14ac:dyDescent="0.3">
      <c r="B8" s="368" t="s">
        <v>390</v>
      </c>
      <c r="C8" s="192" t="s">
        <v>391</v>
      </c>
      <c r="D8" s="189"/>
      <c r="E8" s="189"/>
      <c r="F8" s="372" t="s">
        <v>239</v>
      </c>
      <c r="G8" s="373">
        <v>46038</v>
      </c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</row>
    <row r="9" spans="2:58" s="185" customFormat="1" ht="18" hidden="1" customHeight="1" x14ac:dyDescent="0.25">
      <c r="B9" s="374"/>
      <c r="C9" s="375"/>
      <c r="D9" s="375"/>
      <c r="E9" s="375"/>
      <c r="F9" s="375"/>
      <c r="G9" s="37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</row>
    <row r="10" spans="2:58" s="185" customFormat="1" ht="17.45" customHeight="1" thickBot="1" x14ac:dyDescent="0.3">
      <c r="B10" s="801" t="s">
        <v>1249</v>
      </c>
      <c r="C10" s="802"/>
      <c r="D10" s="802"/>
      <c r="E10" s="802"/>
      <c r="F10" s="802"/>
      <c r="G10" s="803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</row>
    <row r="11" spans="2:58" s="185" customFormat="1" ht="17.25" thickBot="1" x14ac:dyDescent="0.3">
      <c r="B11" s="804" t="s">
        <v>59</v>
      </c>
      <c r="C11" s="807" t="s">
        <v>245</v>
      </c>
      <c r="D11" s="810" t="s">
        <v>1250</v>
      </c>
      <c r="E11" s="811"/>
      <c r="F11" s="811"/>
      <c r="G11" s="812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</row>
    <row r="12" spans="2:58" s="186" customFormat="1" ht="14.25" customHeight="1" x14ac:dyDescent="0.25">
      <c r="B12" s="805"/>
      <c r="C12" s="808"/>
      <c r="D12" s="813" t="s">
        <v>392</v>
      </c>
      <c r="E12" s="815" t="s">
        <v>393</v>
      </c>
      <c r="F12" s="815" t="s">
        <v>394</v>
      </c>
      <c r="G12" s="817" t="s">
        <v>395</v>
      </c>
    </row>
    <row r="13" spans="2:58" s="185" customFormat="1" ht="12.6" customHeight="1" thickBot="1" x14ac:dyDescent="0.3">
      <c r="B13" s="806"/>
      <c r="C13" s="809"/>
      <c r="D13" s="814"/>
      <c r="E13" s="816"/>
      <c r="F13" s="816"/>
      <c r="G13" s="818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</row>
    <row r="14" spans="2:58" s="196" customFormat="1" ht="15" customHeight="1" x14ac:dyDescent="0.25">
      <c r="B14" s="377" t="s">
        <v>1251</v>
      </c>
      <c r="C14" s="378" t="s">
        <v>1252</v>
      </c>
      <c r="D14" s="193"/>
      <c r="E14" s="194"/>
      <c r="F14" s="194"/>
      <c r="G14" s="195"/>
      <c r="H14" s="206"/>
    </row>
    <row r="15" spans="2:58" s="196" customFormat="1" ht="15" customHeight="1" outlineLevel="1" x14ac:dyDescent="0.25">
      <c r="B15" s="379" t="s">
        <v>1253</v>
      </c>
      <c r="C15" s="216" t="s">
        <v>1254</v>
      </c>
      <c r="D15" s="197"/>
      <c r="E15" s="198"/>
      <c r="F15" s="198"/>
      <c r="G15" s="199"/>
      <c r="H15" s="206"/>
    </row>
    <row r="16" spans="2:58" s="196" customFormat="1" ht="15" customHeight="1" outlineLevel="1" x14ac:dyDescent="0.25">
      <c r="B16" s="200" t="s">
        <v>1255</v>
      </c>
      <c r="C16" s="201" t="s">
        <v>1256</v>
      </c>
      <c r="D16" s="202" t="s">
        <v>397</v>
      </c>
      <c r="E16" s="203"/>
      <c r="F16" s="203"/>
      <c r="G16" s="204"/>
      <c r="H16" s="206"/>
    </row>
    <row r="17" spans="2:8" ht="15" customHeight="1" outlineLevel="1" x14ac:dyDescent="0.25">
      <c r="B17" s="380" t="s">
        <v>65</v>
      </c>
      <c r="C17" s="381" t="s">
        <v>1257</v>
      </c>
      <c r="D17" s="382" t="s">
        <v>398</v>
      </c>
      <c r="E17" s="383">
        <v>247</v>
      </c>
      <c r="F17" s="384">
        <v>31.5</v>
      </c>
      <c r="G17" s="385">
        <v>7780.5</v>
      </c>
    </row>
    <row r="18" spans="2:8" ht="15" customHeight="1" outlineLevel="1" x14ac:dyDescent="0.25">
      <c r="B18" s="380" t="s">
        <v>66</v>
      </c>
      <c r="C18" s="381" t="s">
        <v>1258</v>
      </c>
      <c r="D18" s="382" t="s">
        <v>398</v>
      </c>
      <c r="E18" s="383">
        <v>59</v>
      </c>
      <c r="F18" s="384">
        <v>31.5</v>
      </c>
      <c r="G18" s="385">
        <v>1858.5</v>
      </c>
    </row>
    <row r="19" spans="2:8" ht="15" customHeight="1" outlineLevel="1" x14ac:dyDescent="0.25">
      <c r="B19" s="380" t="s">
        <v>67</v>
      </c>
      <c r="C19" s="381" t="s">
        <v>1259</v>
      </c>
      <c r="D19" s="382" t="s">
        <v>398</v>
      </c>
      <c r="E19" s="383">
        <v>26</v>
      </c>
      <c r="F19" s="384">
        <v>31.5</v>
      </c>
      <c r="G19" s="385">
        <v>819</v>
      </c>
    </row>
    <row r="20" spans="2:8" ht="15" customHeight="1" outlineLevel="1" x14ac:dyDescent="0.25">
      <c r="B20" s="217" t="s">
        <v>1260</v>
      </c>
      <c r="C20" s="220" t="s">
        <v>399</v>
      </c>
      <c r="D20" s="212" t="s">
        <v>398</v>
      </c>
      <c r="E20" s="213">
        <v>0</v>
      </c>
      <c r="F20" s="214">
        <v>31.5</v>
      </c>
      <c r="G20" s="215">
        <v>0</v>
      </c>
    </row>
    <row r="21" spans="2:8" ht="15" customHeight="1" outlineLevel="1" x14ac:dyDescent="0.25">
      <c r="B21" s="380" t="s">
        <v>68</v>
      </c>
      <c r="C21" s="381" t="s">
        <v>88</v>
      </c>
      <c r="D21" s="382" t="s">
        <v>398</v>
      </c>
      <c r="E21" s="383">
        <v>114</v>
      </c>
      <c r="F21" s="384">
        <v>31.5</v>
      </c>
      <c r="G21" s="385">
        <v>3591</v>
      </c>
    </row>
    <row r="22" spans="2:8" ht="15" customHeight="1" outlineLevel="1" x14ac:dyDescent="0.25">
      <c r="B22" s="380" t="s">
        <v>1261</v>
      </c>
      <c r="C22" s="381" t="s">
        <v>1262</v>
      </c>
      <c r="D22" s="382" t="s">
        <v>398</v>
      </c>
      <c r="E22" s="383">
        <v>59</v>
      </c>
      <c r="F22" s="384">
        <v>31.5</v>
      </c>
      <c r="G22" s="385">
        <v>1858.5</v>
      </c>
    </row>
    <row r="23" spans="2:8" ht="15" customHeight="1" outlineLevel="1" x14ac:dyDescent="0.25">
      <c r="B23" s="380" t="s">
        <v>1263</v>
      </c>
      <c r="C23" s="381" t="s">
        <v>1264</v>
      </c>
      <c r="D23" s="382" t="s">
        <v>398</v>
      </c>
      <c r="E23" s="383">
        <v>58</v>
      </c>
      <c r="F23" s="384">
        <v>34.299999999999997</v>
      </c>
      <c r="G23" s="385">
        <v>1989.3999999999999</v>
      </c>
    </row>
    <row r="24" spans="2:8" s="196" customFormat="1" ht="15" customHeight="1" outlineLevel="1" x14ac:dyDescent="0.25">
      <c r="B24" s="200" t="s">
        <v>1265</v>
      </c>
      <c r="C24" s="201" t="s">
        <v>1266</v>
      </c>
      <c r="D24" s="202" t="s">
        <v>397</v>
      </c>
      <c r="E24" s="203"/>
      <c r="F24" s="203"/>
      <c r="G24" s="204"/>
      <c r="H24" s="206"/>
    </row>
    <row r="25" spans="2:8" ht="15" customHeight="1" outlineLevel="1" x14ac:dyDescent="0.25">
      <c r="B25" s="380" t="s">
        <v>70</v>
      </c>
      <c r="C25" s="381" t="s">
        <v>1267</v>
      </c>
      <c r="D25" s="382" t="s">
        <v>60</v>
      </c>
      <c r="E25" s="383">
        <v>1</v>
      </c>
      <c r="F25" s="384">
        <v>2800</v>
      </c>
      <c r="G25" s="385">
        <v>2800</v>
      </c>
    </row>
    <row r="26" spans="2:8" ht="15" customHeight="1" outlineLevel="1" x14ac:dyDescent="0.25">
      <c r="B26" s="380" t="s">
        <v>71</v>
      </c>
      <c r="C26" s="381" t="s">
        <v>1268</v>
      </c>
      <c r="D26" s="382" t="s">
        <v>60</v>
      </c>
      <c r="E26" s="383">
        <v>1</v>
      </c>
      <c r="F26" s="384">
        <v>800</v>
      </c>
      <c r="G26" s="385">
        <v>800</v>
      </c>
    </row>
    <row r="27" spans="2:8" ht="15" customHeight="1" outlineLevel="1" x14ac:dyDescent="0.25">
      <c r="B27" s="380" t="s">
        <v>72</v>
      </c>
      <c r="C27" s="381" t="s">
        <v>1269</v>
      </c>
      <c r="D27" s="382" t="s">
        <v>60</v>
      </c>
      <c r="E27" s="383">
        <v>1</v>
      </c>
      <c r="F27" s="384">
        <v>800</v>
      </c>
      <c r="G27" s="385">
        <v>800</v>
      </c>
    </row>
    <row r="28" spans="2:8" ht="15" customHeight="1" outlineLevel="1" x14ac:dyDescent="0.25">
      <c r="B28" s="380" t="s">
        <v>73</v>
      </c>
      <c r="C28" s="381" t="s">
        <v>1270</v>
      </c>
      <c r="D28" s="382" t="s">
        <v>60</v>
      </c>
      <c r="E28" s="383">
        <v>1</v>
      </c>
      <c r="F28" s="384">
        <v>800</v>
      </c>
      <c r="G28" s="385">
        <v>800</v>
      </c>
    </row>
    <row r="29" spans="2:8" ht="15" customHeight="1" outlineLevel="1" x14ac:dyDescent="0.25">
      <c r="B29" s="380" t="s">
        <v>74</v>
      </c>
      <c r="C29" s="381" t="s">
        <v>1271</v>
      </c>
      <c r="D29" s="382" t="s">
        <v>60</v>
      </c>
      <c r="E29" s="383">
        <v>1</v>
      </c>
      <c r="F29" s="384">
        <v>580</v>
      </c>
      <c r="G29" s="385">
        <v>580</v>
      </c>
    </row>
    <row r="30" spans="2:8" ht="15" customHeight="1" outlineLevel="1" x14ac:dyDescent="0.25">
      <c r="B30" s="380" t="s">
        <v>75</v>
      </c>
      <c r="C30" s="381" t="s">
        <v>1272</v>
      </c>
      <c r="D30" s="382" t="s">
        <v>60</v>
      </c>
      <c r="E30" s="383">
        <v>1</v>
      </c>
      <c r="F30" s="384">
        <v>580</v>
      </c>
      <c r="G30" s="385">
        <v>580</v>
      </c>
    </row>
    <row r="31" spans="2:8" ht="15" customHeight="1" outlineLevel="1" x14ac:dyDescent="0.25">
      <c r="B31" s="380" t="s">
        <v>76</v>
      </c>
      <c r="C31" s="381" t="s">
        <v>1273</v>
      </c>
      <c r="D31" s="382" t="s">
        <v>60</v>
      </c>
      <c r="E31" s="383">
        <v>1</v>
      </c>
      <c r="F31" s="384">
        <v>580</v>
      </c>
      <c r="G31" s="385">
        <v>580</v>
      </c>
    </row>
    <row r="32" spans="2:8" ht="15" customHeight="1" outlineLevel="1" x14ac:dyDescent="0.25">
      <c r="B32" s="380" t="s">
        <v>77</v>
      </c>
      <c r="C32" s="381" t="s">
        <v>1274</v>
      </c>
      <c r="D32" s="382" t="s">
        <v>60</v>
      </c>
      <c r="E32" s="383">
        <v>1</v>
      </c>
      <c r="F32" s="384">
        <v>580</v>
      </c>
      <c r="G32" s="385">
        <v>580</v>
      </c>
    </row>
    <row r="33" spans="2:8" ht="15" customHeight="1" outlineLevel="1" x14ac:dyDescent="0.25">
      <c r="B33" s="380" t="s">
        <v>78</v>
      </c>
      <c r="C33" s="381" t="s">
        <v>1275</v>
      </c>
      <c r="D33" s="382" t="s">
        <v>60</v>
      </c>
      <c r="E33" s="383">
        <v>1</v>
      </c>
      <c r="F33" s="384">
        <v>580</v>
      </c>
      <c r="G33" s="385">
        <v>580</v>
      </c>
    </row>
    <row r="34" spans="2:8" ht="15" customHeight="1" outlineLevel="1" x14ac:dyDescent="0.25">
      <c r="B34" s="380" t="s">
        <v>79</v>
      </c>
      <c r="C34" s="381" t="s">
        <v>1276</v>
      </c>
      <c r="D34" s="382" t="s">
        <v>60</v>
      </c>
      <c r="E34" s="383">
        <v>1</v>
      </c>
      <c r="F34" s="384">
        <v>580</v>
      </c>
      <c r="G34" s="385">
        <v>580</v>
      </c>
    </row>
    <row r="35" spans="2:8" ht="15" customHeight="1" outlineLevel="1" x14ac:dyDescent="0.25">
      <c r="B35" s="380" t="s">
        <v>81</v>
      </c>
      <c r="C35" s="381" t="s">
        <v>1277</v>
      </c>
      <c r="D35" s="382" t="s">
        <v>60</v>
      </c>
      <c r="E35" s="383">
        <v>1</v>
      </c>
      <c r="F35" s="384">
        <v>680</v>
      </c>
      <c r="G35" s="385">
        <v>680</v>
      </c>
    </row>
    <row r="36" spans="2:8" s="196" customFormat="1" ht="15" customHeight="1" outlineLevel="1" x14ac:dyDescent="0.25">
      <c r="B36" s="200" t="s">
        <v>1278</v>
      </c>
      <c r="C36" s="201" t="s">
        <v>1279</v>
      </c>
      <c r="D36" s="202" t="s">
        <v>397</v>
      </c>
      <c r="E36" s="203"/>
      <c r="F36" s="203"/>
      <c r="G36" s="204"/>
      <c r="H36" s="206"/>
    </row>
    <row r="37" spans="2:8" ht="22.5" customHeight="1" outlineLevel="1" x14ac:dyDescent="0.25">
      <c r="B37" s="380" t="s">
        <v>83</v>
      </c>
      <c r="C37" s="386" t="s">
        <v>1280</v>
      </c>
      <c r="D37" s="387" t="s">
        <v>132</v>
      </c>
      <c r="E37" s="383">
        <v>195</v>
      </c>
      <c r="F37" s="383">
        <v>53.31</v>
      </c>
      <c r="G37" s="385">
        <v>10395.450000000001</v>
      </c>
    </row>
    <row r="38" spans="2:8" ht="23.25" customHeight="1" outlineLevel="1" x14ac:dyDescent="0.25">
      <c r="B38" s="380" t="s">
        <v>84</v>
      </c>
      <c r="C38" s="386" t="s">
        <v>1281</v>
      </c>
      <c r="D38" s="387" t="s">
        <v>132</v>
      </c>
      <c r="E38" s="383">
        <v>152</v>
      </c>
      <c r="F38" s="383">
        <v>47.98</v>
      </c>
      <c r="G38" s="385">
        <v>7292.9599999999991</v>
      </c>
    </row>
    <row r="39" spans="2:8" ht="23.25" customHeight="1" outlineLevel="1" x14ac:dyDescent="0.25">
      <c r="B39" s="380" t="s">
        <v>85</v>
      </c>
      <c r="C39" s="386" t="s">
        <v>1282</v>
      </c>
      <c r="D39" s="387" t="s">
        <v>132</v>
      </c>
      <c r="E39" s="383">
        <v>16</v>
      </c>
      <c r="F39" s="383">
        <v>47.98</v>
      </c>
      <c r="G39" s="385">
        <v>767.68</v>
      </c>
    </row>
    <row r="40" spans="2:8" ht="23.25" customHeight="1" outlineLevel="1" x14ac:dyDescent="0.25">
      <c r="B40" s="380" t="s">
        <v>86</v>
      </c>
      <c r="C40" s="386" t="s">
        <v>1283</v>
      </c>
      <c r="D40" s="387" t="s">
        <v>132</v>
      </c>
      <c r="E40" s="383">
        <v>14</v>
      </c>
      <c r="F40" s="383">
        <v>47.98</v>
      </c>
      <c r="G40" s="385">
        <v>671.71999999999991</v>
      </c>
    </row>
    <row r="41" spans="2:8" ht="23.25" customHeight="1" outlineLevel="1" x14ac:dyDescent="0.25">
      <c r="B41" s="380" t="s">
        <v>87</v>
      </c>
      <c r="C41" s="386" t="s">
        <v>1284</v>
      </c>
      <c r="D41" s="387" t="s">
        <v>132</v>
      </c>
      <c r="E41" s="383">
        <v>6</v>
      </c>
      <c r="F41" s="383">
        <v>3.32</v>
      </c>
      <c r="G41" s="385">
        <v>19.919999999999998</v>
      </c>
    </row>
    <row r="42" spans="2:8" ht="23.25" customHeight="1" outlineLevel="1" x14ac:dyDescent="0.25">
      <c r="B42" s="380" t="s">
        <v>89</v>
      </c>
      <c r="C42" s="386" t="s">
        <v>1285</v>
      </c>
      <c r="D42" s="387" t="s">
        <v>132</v>
      </c>
      <c r="E42" s="383">
        <v>7</v>
      </c>
      <c r="F42" s="383">
        <v>3.32</v>
      </c>
      <c r="G42" s="385">
        <v>23.24</v>
      </c>
    </row>
    <row r="43" spans="2:8" ht="13.5" outlineLevel="1" x14ac:dyDescent="0.25">
      <c r="B43" s="380" t="s">
        <v>90</v>
      </c>
      <c r="C43" s="381" t="s">
        <v>1286</v>
      </c>
      <c r="D43" s="382" t="s">
        <v>132</v>
      </c>
      <c r="E43" s="383">
        <v>8</v>
      </c>
      <c r="F43" s="383">
        <v>3.32</v>
      </c>
      <c r="G43" s="385">
        <v>26.56</v>
      </c>
    </row>
    <row r="44" spans="2:8" ht="13.5" outlineLevel="1" x14ac:dyDescent="0.25">
      <c r="B44" s="380" t="s">
        <v>92</v>
      </c>
      <c r="C44" s="381" t="s">
        <v>1287</v>
      </c>
      <c r="D44" s="382" t="s">
        <v>132</v>
      </c>
      <c r="E44" s="383">
        <v>9</v>
      </c>
      <c r="F44" s="383">
        <v>3.32</v>
      </c>
      <c r="G44" s="385">
        <v>29.88</v>
      </c>
    </row>
    <row r="45" spans="2:8" ht="13.5" outlineLevel="1" x14ac:dyDescent="0.25">
      <c r="B45" s="380" t="s">
        <v>94</v>
      </c>
      <c r="C45" s="381" t="s">
        <v>1288</v>
      </c>
      <c r="D45" s="382" t="s">
        <v>132</v>
      </c>
      <c r="E45" s="383">
        <v>9</v>
      </c>
      <c r="F45" s="383">
        <v>3.32</v>
      </c>
      <c r="G45" s="385">
        <v>29.88</v>
      </c>
    </row>
    <row r="46" spans="2:8" ht="13.5" outlineLevel="1" x14ac:dyDescent="0.25">
      <c r="B46" s="380" t="s">
        <v>96</v>
      </c>
      <c r="C46" s="381" t="s">
        <v>1289</v>
      </c>
      <c r="D46" s="382" t="s">
        <v>132</v>
      </c>
      <c r="E46" s="383">
        <v>9</v>
      </c>
      <c r="F46" s="383">
        <v>3.32</v>
      </c>
      <c r="G46" s="385">
        <v>29.88</v>
      </c>
    </row>
    <row r="47" spans="2:8" ht="13.5" outlineLevel="1" x14ac:dyDescent="0.25">
      <c r="B47" s="380" t="s">
        <v>1139</v>
      </c>
      <c r="C47" s="381" t="s">
        <v>1290</v>
      </c>
      <c r="D47" s="382" t="s">
        <v>132</v>
      </c>
      <c r="E47" s="383">
        <v>10</v>
      </c>
      <c r="F47" s="383">
        <v>3.32</v>
      </c>
      <c r="G47" s="385">
        <v>33.199999999999996</v>
      </c>
    </row>
    <row r="48" spans="2:8" ht="13.5" outlineLevel="1" x14ac:dyDescent="0.25">
      <c r="B48" s="380" t="s">
        <v>1291</v>
      </c>
      <c r="C48" s="381" t="s">
        <v>1292</v>
      </c>
      <c r="D48" s="382" t="s">
        <v>132</v>
      </c>
      <c r="E48" s="383">
        <v>17</v>
      </c>
      <c r="F48" s="383">
        <v>26.07</v>
      </c>
      <c r="G48" s="385">
        <v>443.19</v>
      </c>
    </row>
    <row r="49" spans="2:7" ht="13.5" outlineLevel="1" x14ac:dyDescent="0.25">
      <c r="B49" s="380" t="s">
        <v>1293</v>
      </c>
      <c r="C49" s="381" t="s">
        <v>1294</v>
      </c>
      <c r="D49" s="382" t="s">
        <v>132</v>
      </c>
      <c r="E49" s="383">
        <v>18</v>
      </c>
      <c r="F49" s="383">
        <v>26.07</v>
      </c>
      <c r="G49" s="385">
        <v>469.26</v>
      </c>
    </row>
    <row r="50" spans="2:7" ht="13.5" outlineLevel="1" x14ac:dyDescent="0.25">
      <c r="B50" s="380" t="s">
        <v>1295</v>
      </c>
      <c r="C50" s="381" t="s">
        <v>1296</v>
      </c>
      <c r="D50" s="382" t="s">
        <v>132</v>
      </c>
      <c r="E50" s="383">
        <v>49</v>
      </c>
      <c r="F50" s="383">
        <v>26.07</v>
      </c>
      <c r="G50" s="385">
        <v>1277.43</v>
      </c>
    </row>
    <row r="51" spans="2:7" ht="13.5" outlineLevel="1" x14ac:dyDescent="0.25">
      <c r="B51" s="380" t="s">
        <v>1297</v>
      </c>
      <c r="C51" s="381" t="s">
        <v>1298</v>
      </c>
      <c r="D51" s="382" t="s">
        <v>132</v>
      </c>
      <c r="E51" s="383">
        <v>16</v>
      </c>
      <c r="F51" s="383">
        <v>9.07</v>
      </c>
      <c r="G51" s="385">
        <v>145.12</v>
      </c>
    </row>
    <row r="52" spans="2:7" ht="13.5" outlineLevel="1" x14ac:dyDescent="0.25">
      <c r="B52" s="388" t="s">
        <v>1299</v>
      </c>
      <c r="C52" s="389" t="s">
        <v>1300</v>
      </c>
      <c r="D52" s="390" t="s">
        <v>132</v>
      </c>
      <c r="E52" s="391">
        <v>160</v>
      </c>
      <c r="F52" s="391">
        <v>9.07</v>
      </c>
      <c r="G52" s="392">
        <v>1451.2</v>
      </c>
    </row>
    <row r="53" spans="2:7" ht="25.5" outlineLevel="1" x14ac:dyDescent="0.25">
      <c r="B53" s="380" t="s">
        <v>1301</v>
      </c>
      <c r="C53" s="381" t="s">
        <v>1302</v>
      </c>
      <c r="D53" s="382" t="s">
        <v>132</v>
      </c>
      <c r="E53" s="383">
        <v>32</v>
      </c>
      <c r="F53" s="383">
        <v>2.91</v>
      </c>
      <c r="G53" s="385">
        <v>93.12</v>
      </c>
    </row>
    <row r="54" spans="2:7" ht="13.5" outlineLevel="1" x14ac:dyDescent="0.25">
      <c r="B54" s="380" t="s">
        <v>1303</v>
      </c>
      <c r="C54" s="381" t="s">
        <v>1304</v>
      </c>
      <c r="D54" s="382" t="s">
        <v>132</v>
      </c>
      <c r="E54" s="383">
        <v>14</v>
      </c>
      <c r="F54" s="383">
        <v>9.07</v>
      </c>
      <c r="G54" s="385">
        <v>126.98</v>
      </c>
    </row>
    <row r="55" spans="2:7" ht="25.5" outlineLevel="1" x14ac:dyDescent="0.25">
      <c r="B55" s="380" t="s">
        <v>1305</v>
      </c>
      <c r="C55" s="381" t="s">
        <v>1306</v>
      </c>
      <c r="D55" s="382" t="s">
        <v>132</v>
      </c>
      <c r="E55" s="383">
        <v>32</v>
      </c>
      <c r="F55" s="383">
        <v>2.91</v>
      </c>
      <c r="G55" s="385">
        <v>93.12</v>
      </c>
    </row>
    <row r="56" spans="2:7" ht="13.5" outlineLevel="1" x14ac:dyDescent="0.25">
      <c r="B56" s="380" t="s">
        <v>1307</v>
      </c>
      <c r="C56" s="381" t="s">
        <v>1308</v>
      </c>
      <c r="D56" s="382" t="s">
        <v>132</v>
      </c>
      <c r="E56" s="383">
        <v>9</v>
      </c>
      <c r="F56" s="383">
        <v>9.07</v>
      </c>
      <c r="G56" s="385">
        <v>81.63</v>
      </c>
    </row>
    <row r="57" spans="2:7" ht="25.5" outlineLevel="1" x14ac:dyDescent="0.25">
      <c r="B57" s="380" t="s">
        <v>1309</v>
      </c>
      <c r="C57" s="381" t="s">
        <v>1310</v>
      </c>
      <c r="D57" s="382" t="s">
        <v>132</v>
      </c>
      <c r="E57" s="383">
        <v>32</v>
      </c>
      <c r="F57" s="383">
        <v>2.91</v>
      </c>
      <c r="G57" s="385">
        <v>93.12</v>
      </c>
    </row>
    <row r="58" spans="2:7" ht="13.5" outlineLevel="1" x14ac:dyDescent="0.25">
      <c r="B58" s="380" t="s">
        <v>1311</v>
      </c>
      <c r="C58" s="381" t="s">
        <v>1312</v>
      </c>
      <c r="D58" s="382" t="s">
        <v>132</v>
      </c>
      <c r="E58" s="383">
        <v>9</v>
      </c>
      <c r="F58" s="383">
        <v>9.07</v>
      </c>
      <c r="G58" s="385">
        <v>81.63</v>
      </c>
    </row>
    <row r="59" spans="2:7" ht="25.5" outlineLevel="1" x14ac:dyDescent="0.25">
      <c r="B59" s="380" t="s">
        <v>1313</v>
      </c>
      <c r="C59" s="381" t="s">
        <v>1314</v>
      </c>
      <c r="D59" s="382" t="s">
        <v>132</v>
      </c>
      <c r="E59" s="383">
        <v>24</v>
      </c>
      <c r="F59" s="383">
        <v>2.91</v>
      </c>
      <c r="G59" s="385">
        <v>69.84</v>
      </c>
    </row>
    <row r="60" spans="2:7" ht="13.5" outlineLevel="1" x14ac:dyDescent="0.25">
      <c r="B60" s="380" t="s">
        <v>1315</v>
      </c>
      <c r="C60" s="381" t="s">
        <v>1316</v>
      </c>
      <c r="D60" s="382" t="s">
        <v>132</v>
      </c>
      <c r="E60" s="383">
        <v>8</v>
      </c>
      <c r="F60" s="383">
        <v>9.07</v>
      </c>
      <c r="G60" s="385">
        <v>72.56</v>
      </c>
    </row>
    <row r="61" spans="2:7" ht="13.5" outlineLevel="1" x14ac:dyDescent="0.25">
      <c r="B61" s="380" t="s">
        <v>1317</v>
      </c>
      <c r="C61" s="381" t="s">
        <v>1318</v>
      </c>
      <c r="D61" s="382" t="s">
        <v>132</v>
      </c>
      <c r="E61" s="383">
        <v>12</v>
      </c>
      <c r="F61" s="383">
        <v>2.91</v>
      </c>
      <c r="G61" s="385">
        <v>34.92</v>
      </c>
    </row>
    <row r="62" spans="2:7" ht="13.5" outlineLevel="1" x14ac:dyDescent="0.25">
      <c r="B62" s="380" t="s">
        <v>1319</v>
      </c>
      <c r="C62" s="381" t="s">
        <v>1320</v>
      </c>
      <c r="D62" s="382" t="s">
        <v>132</v>
      </c>
      <c r="E62" s="383">
        <v>13</v>
      </c>
      <c r="F62" s="383">
        <v>9.07</v>
      </c>
      <c r="G62" s="385">
        <v>117.91</v>
      </c>
    </row>
    <row r="63" spans="2:7" ht="25.5" outlineLevel="1" x14ac:dyDescent="0.25">
      <c r="B63" s="380" t="s">
        <v>1321</v>
      </c>
      <c r="C63" s="381" t="s">
        <v>1322</v>
      </c>
      <c r="D63" s="382" t="s">
        <v>132</v>
      </c>
      <c r="E63" s="383">
        <v>6</v>
      </c>
      <c r="F63" s="383">
        <v>2.91</v>
      </c>
      <c r="G63" s="385">
        <v>17.46</v>
      </c>
    </row>
    <row r="64" spans="2:7" ht="13.5" outlineLevel="1" x14ac:dyDescent="0.25">
      <c r="B64" s="380" t="s">
        <v>1323</v>
      </c>
      <c r="C64" s="381" t="s">
        <v>1324</v>
      </c>
      <c r="D64" s="382" t="s">
        <v>132</v>
      </c>
      <c r="E64" s="383">
        <v>15</v>
      </c>
      <c r="F64" s="383">
        <v>9.07</v>
      </c>
      <c r="G64" s="385">
        <v>136.05000000000001</v>
      </c>
    </row>
    <row r="65" spans="2:7" ht="13.5" outlineLevel="1" x14ac:dyDescent="0.25">
      <c r="B65" s="380" t="s">
        <v>1325</v>
      </c>
      <c r="C65" s="381" t="s">
        <v>1326</v>
      </c>
      <c r="D65" s="382" t="s">
        <v>132</v>
      </c>
      <c r="E65" s="383">
        <v>24</v>
      </c>
      <c r="F65" s="383">
        <v>2.91</v>
      </c>
      <c r="G65" s="385">
        <v>69.84</v>
      </c>
    </row>
    <row r="66" spans="2:7" ht="25.5" outlineLevel="1" x14ac:dyDescent="0.25">
      <c r="B66" s="393" t="s">
        <v>1327</v>
      </c>
      <c r="C66" s="394" t="s">
        <v>1328</v>
      </c>
      <c r="D66" s="395" t="s">
        <v>132</v>
      </c>
      <c r="E66" s="396">
        <v>8</v>
      </c>
      <c r="F66" s="396">
        <v>3.32</v>
      </c>
      <c r="G66" s="397">
        <v>0</v>
      </c>
    </row>
    <row r="67" spans="2:7" ht="23.25" customHeight="1" outlineLevel="1" x14ac:dyDescent="0.25">
      <c r="B67" s="380" t="s">
        <v>1329</v>
      </c>
      <c r="C67" s="381" t="s">
        <v>1330</v>
      </c>
      <c r="D67" s="382" t="s">
        <v>132</v>
      </c>
      <c r="E67" s="383">
        <v>28</v>
      </c>
      <c r="F67" s="383">
        <v>3.32</v>
      </c>
      <c r="G67" s="385">
        <v>92.96</v>
      </c>
    </row>
    <row r="68" spans="2:7" ht="23.25" customHeight="1" outlineLevel="1" x14ac:dyDescent="0.25">
      <c r="B68" s="380" t="s">
        <v>1331</v>
      </c>
      <c r="C68" s="381" t="s">
        <v>1332</v>
      </c>
      <c r="D68" s="382" t="s">
        <v>132</v>
      </c>
      <c r="E68" s="383">
        <v>66</v>
      </c>
      <c r="F68" s="383">
        <v>35.979999999999997</v>
      </c>
      <c r="G68" s="385">
        <v>2374.6799999999998</v>
      </c>
    </row>
    <row r="69" spans="2:7" ht="23.25" customHeight="1" outlineLevel="1" x14ac:dyDescent="0.25">
      <c r="B69" s="380" t="s">
        <v>1333</v>
      </c>
      <c r="C69" s="381" t="s">
        <v>1334</v>
      </c>
      <c r="D69" s="382" t="s">
        <v>132</v>
      </c>
      <c r="E69" s="383">
        <v>10</v>
      </c>
      <c r="F69" s="383">
        <v>9.07</v>
      </c>
      <c r="G69" s="385">
        <v>90.7</v>
      </c>
    </row>
    <row r="70" spans="2:7" ht="23.25" customHeight="1" outlineLevel="1" x14ac:dyDescent="0.25">
      <c r="B70" s="380" t="s">
        <v>1335</v>
      </c>
      <c r="C70" s="381" t="s">
        <v>1336</v>
      </c>
      <c r="D70" s="382" t="s">
        <v>132</v>
      </c>
      <c r="E70" s="383">
        <v>32</v>
      </c>
      <c r="F70" s="383">
        <v>2.91</v>
      </c>
      <c r="G70" s="385">
        <v>93.12</v>
      </c>
    </row>
    <row r="71" spans="2:7" ht="23.25" customHeight="1" outlineLevel="1" x14ac:dyDescent="0.25">
      <c r="B71" s="380" t="s">
        <v>1337</v>
      </c>
      <c r="C71" s="381" t="s">
        <v>1338</v>
      </c>
      <c r="D71" s="382" t="s">
        <v>132</v>
      </c>
      <c r="E71" s="383">
        <v>6</v>
      </c>
      <c r="F71" s="383">
        <v>9.07</v>
      </c>
      <c r="G71" s="385">
        <v>54.42</v>
      </c>
    </row>
    <row r="72" spans="2:7" ht="23.25" customHeight="1" outlineLevel="1" x14ac:dyDescent="0.25">
      <c r="B72" s="380" t="s">
        <v>1339</v>
      </c>
      <c r="C72" s="381" t="s">
        <v>1340</v>
      </c>
      <c r="D72" s="382" t="s">
        <v>132</v>
      </c>
      <c r="E72" s="383">
        <v>28</v>
      </c>
      <c r="F72" s="383">
        <v>2.91</v>
      </c>
      <c r="G72" s="385">
        <v>81.48</v>
      </c>
    </row>
    <row r="73" spans="2:7" ht="23.25" customHeight="1" outlineLevel="1" x14ac:dyDescent="0.25">
      <c r="B73" s="380" t="s">
        <v>1341</v>
      </c>
      <c r="C73" s="381" t="s">
        <v>1342</v>
      </c>
      <c r="D73" s="382" t="s">
        <v>132</v>
      </c>
      <c r="E73" s="383">
        <v>9</v>
      </c>
      <c r="F73" s="383">
        <v>9.07</v>
      </c>
      <c r="G73" s="385">
        <v>81.63</v>
      </c>
    </row>
    <row r="74" spans="2:7" ht="23.25" customHeight="1" outlineLevel="1" x14ac:dyDescent="0.25">
      <c r="B74" s="380" t="s">
        <v>1343</v>
      </c>
      <c r="C74" s="381" t="s">
        <v>1344</v>
      </c>
      <c r="D74" s="382" t="s">
        <v>132</v>
      </c>
      <c r="E74" s="383">
        <v>5</v>
      </c>
      <c r="F74" s="383">
        <v>2.91</v>
      </c>
      <c r="G74" s="385">
        <v>14.55</v>
      </c>
    </row>
    <row r="75" spans="2:7" ht="15" customHeight="1" outlineLevel="1" x14ac:dyDescent="0.25">
      <c r="B75" s="217"/>
      <c r="C75" s="201" t="s">
        <v>1345</v>
      </c>
      <c r="D75" s="212"/>
      <c r="E75" s="213"/>
      <c r="F75" s="214"/>
      <c r="G75" s="215"/>
    </row>
    <row r="76" spans="2:7" ht="15" customHeight="1" outlineLevel="1" x14ac:dyDescent="0.25">
      <c r="B76" s="380" t="s">
        <v>1346</v>
      </c>
      <c r="C76" s="381" t="s">
        <v>1347</v>
      </c>
      <c r="D76" s="382" t="s">
        <v>132</v>
      </c>
      <c r="E76" s="383">
        <v>264.5</v>
      </c>
      <c r="F76" s="384">
        <v>34.71</v>
      </c>
      <c r="G76" s="385">
        <v>9180.7950000000001</v>
      </c>
    </row>
    <row r="77" spans="2:7" ht="15" customHeight="1" outlineLevel="1" x14ac:dyDescent="0.25">
      <c r="B77" s="380" t="s">
        <v>1348</v>
      </c>
      <c r="C77" s="381" t="s">
        <v>1349</v>
      </c>
      <c r="D77" s="382" t="s">
        <v>132</v>
      </c>
      <c r="E77" s="383">
        <v>16</v>
      </c>
      <c r="F77" s="384">
        <v>3.05</v>
      </c>
      <c r="G77" s="385">
        <v>48.8</v>
      </c>
    </row>
    <row r="78" spans="2:7" ht="15" customHeight="1" outlineLevel="1" x14ac:dyDescent="0.25">
      <c r="B78" s="380" t="s">
        <v>1350</v>
      </c>
      <c r="C78" s="381" t="s">
        <v>1351</v>
      </c>
      <c r="D78" s="382" t="s">
        <v>132</v>
      </c>
      <c r="E78" s="383">
        <v>96</v>
      </c>
      <c r="F78" s="384">
        <v>6.62</v>
      </c>
      <c r="G78" s="385">
        <v>635.52</v>
      </c>
    </row>
    <row r="79" spans="2:7" ht="15" customHeight="1" outlineLevel="1" x14ac:dyDescent="0.25">
      <c r="B79" s="380" t="s">
        <v>1352</v>
      </c>
      <c r="C79" s="381" t="s">
        <v>1353</v>
      </c>
      <c r="D79" s="382" t="s">
        <v>132</v>
      </c>
      <c r="E79" s="383">
        <v>40</v>
      </c>
      <c r="F79" s="384">
        <v>15.66</v>
      </c>
      <c r="G79" s="385">
        <v>626.4</v>
      </c>
    </row>
    <row r="80" spans="2:7" ht="15" customHeight="1" outlineLevel="1" x14ac:dyDescent="0.25">
      <c r="B80" s="380" t="s">
        <v>1354</v>
      </c>
      <c r="C80" s="381" t="s">
        <v>1355</v>
      </c>
      <c r="D80" s="382" t="s">
        <v>132</v>
      </c>
      <c r="E80" s="383">
        <v>155</v>
      </c>
      <c r="F80" s="384">
        <v>46.46</v>
      </c>
      <c r="G80" s="385">
        <v>7201.3</v>
      </c>
    </row>
    <row r="81" spans="2:8" ht="15" customHeight="1" outlineLevel="1" x14ac:dyDescent="0.25">
      <c r="B81" s="200" t="s">
        <v>1356</v>
      </c>
      <c r="C81" s="201" t="s">
        <v>1357</v>
      </c>
      <c r="D81" s="212"/>
      <c r="E81" s="213"/>
      <c r="F81" s="214"/>
      <c r="G81" s="215"/>
    </row>
    <row r="82" spans="2:8" ht="15" customHeight="1" outlineLevel="1" x14ac:dyDescent="0.25">
      <c r="B82" s="380" t="s">
        <v>99</v>
      </c>
      <c r="C82" s="381" t="s">
        <v>1358</v>
      </c>
      <c r="D82" s="382" t="s">
        <v>132</v>
      </c>
      <c r="E82" s="383">
        <v>1982.6</v>
      </c>
      <c r="F82" s="384">
        <v>1.66</v>
      </c>
      <c r="G82" s="385">
        <v>3291.1159999999995</v>
      </c>
    </row>
    <row r="83" spans="2:8" ht="15" customHeight="1" outlineLevel="1" x14ac:dyDescent="0.25">
      <c r="B83" s="380" t="s">
        <v>101</v>
      </c>
      <c r="C83" s="381" t="s">
        <v>1359</v>
      </c>
      <c r="D83" s="382" t="s">
        <v>132</v>
      </c>
      <c r="E83" s="383">
        <v>797</v>
      </c>
      <c r="F83" s="384">
        <v>1.66</v>
      </c>
      <c r="G83" s="385">
        <v>1323.02</v>
      </c>
    </row>
    <row r="84" spans="2:8" ht="15" customHeight="1" outlineLevel="1" x14ac:dyDescent="0.25">
      <c r="B84" s="380" t="s">
        <v>103</v>
      </c>
      <c r="C84" s="381" t="s">
        <v>1360</v>
      </c>
      <c r="D84" s="382" t="s">
        <v>132</v>
      </c>
      <c r="E84" s="383">
        <v>1281</v>
      </c>
      <c r="F84" s="384">
        <v>2.8</v>
      </c>
      <c r="G84" s="385">
        <v>3586.7999999999997</v>
      </c>
    </row>
    <row r="85" spans="2:8" ht="15" customHeight="1" outlineLevel="1" x14ac:dyDescent="0.25">
      <c r="B85" s="380" t="s">
        <v>104</v>
      </c>
      <c r="C85" s="381" t="s">
        <v>1361</v>
      </c>
      <c r="D85" s="382" t="s">
        <v>132</v>
      </c>
      <c r="E85" s="383">
        <v>551</v>
      </c>
      <c r="F85" s="384">
        <v>2.8</v>
      </c>
      <c r="G85" s="385">
        <v>1542.8</v>
      </c>
    </row>
    <row r="86" spans="2:8" ht="15" customHeight="1" outlineLevel="1" x14ac:dyDescent="0.25">
      <c r="B86" s="380" t="s">
        <v>434</v>
      </c>
      <c r="C86" s="381" t="s">
        <v>1362</v>
      </c>
      <c r="D86" s="382" t="s">
        <v>132</v>
      </c>
      <c r="E86" s="383">
        <v>160</v>
      </c>
      <c r="F86" s="384">
        <v>4.12</v>
      </c>
      <c r="G86" s="385">
        <v>659.2</v>
      </c>
    </row>
    <row r="87" spans="2:8" s="196" customFormat="1" ht="15" customHeight="1" outlineLevel="1" x14ac:dyDescent="0.25">
      <c r="B87" s="398" t="s">
        <v>1363</v>
      </c>
      <c r="C87" s="201" t="s">
        <v>1364</v>
      </c>
      <c r="D87" s="202" t="s">
        <v>397</v>
      </c>
      <c r="E87" s="203"/>
      <c r="F87" s="203"/>
      <c r="G87" s="204"/>
      <c r="H87" s="206"/>
    </row>
    <row r="88" spans="2:8" ht="15" customHeight="1" outlineLevel="1" x14ac:dyDescent="0.25">
      <c r="B88" s="380" t="s">
        <v>106</v>
      </c>
      <c r="C88" s="381" t="s">
        <v>1365</v>
      </c>
      <c r="D88" s="382" t="s">
        <v>407</v>
      </c>
      <c r="E88" s="383">
        <v>108</v>
      </c>
      <c r="F88" s="384">
        <v>61.58</v>
      </c>
      <c r="G88" s="399">
        <v>6650.6399999999994</v>
      </c>
    </row>
    <row r="89" spans="2:8" ht="15" customHeight="1" outlineLevel="1" x14ac:dyDescent="0.25">
      <c r="B89" s="380" t="s">
        <v>107</v>
      </c>
      <c r="C89" s="381" t="s">
        <v>1366</v>
      </c>
      <c r="D89" s="382" t="s">
        <v>407</v>
      </c>
      <c r="E89" s="383">
        <v>50</v>
      </c>
      <c r="F89" s="384">
        <v>32.32</v>
      </c>
      <c r="G89" s="399">
        <v>1616</v>
      </c>
    </row>
    <row r="90" spans="2:8" ht="15" customHeight="1" outlineLevel="1" x14ac:dyDescent="0.25">
      <c r="B90" s="380" t="s">
        <v>108</v>
      </c>
      <c r="C90" s="381" t="s">
        <v>1367</v>
      </c>
      <c r="D90" s="382" t="s">
        <v>407</v>
      </c>
      <c r="E90" s="383">
        <v>1</v>
      </c>
      <c r="F90" s="384">
        <v>31</v>
      </c>
      <c r="G90" s="399">
        <v>31</v>
      </c>
    </row>
    <row r="91" spans="2:8" ht="15" customHeight="1" outlineLevel="1" x14ac:dyDescent="0.25">
      <c r="B91" s="380" t="s">
        <v>109</v>
      </c>
      <c r="C91" s="381" t="s">
        <v>1368</v>
      </c>
      <c r="D91" s="382" t="s">
        <v>407</v>
      </c>
      <c r="E91" s="383">
        <v>4</v>
      </c>
      <c r="F91" s="384">
        <v>31</v>
      </c>
      <c r="G91" s="399">
        <v>124</v>
      </c>
    </row>
    <row r="92" spans="2:8" ht="15" customHeight="1" outlineLevel="1" x14ac:dyDescent="0.25">
      <c r="B92" s="380" t="s">
        <v>110</v>
      </c>
      <c r="C92" s="381" t="s">
        <v>1369</v>
      </c>
      <c r="D92" s="382" t="s">
        <v>407</v>
      </c>
      <c r="E92" s="383">
        <v>2</v>
      </c>
      <c r="F92" s="384">
        <v>31</v>
      </c>
      <c r="G92" s="399">
        <v>62</v>
      </c>
    </row>
    <row r="93" spans="2:8" ht="15" customHeight="1" outlineLevel="1" x14ac:dyDescent="0.25">
      <c r="B93" s="380" t="s">
        <v>111</v>
      </c>
      <c r="C93" s="381" t="s">
        <v>1370</v>
      </c>
      <c r="D93" s="382" t="s">
        <v>407</v>
      </c>
      <c r="E93" s="383">
        <v>4</v>
      </c>
      <c r="F93" s="384">
        <v>31</v>
      </c>
      <c r="G93" s="399">
        <v>124</v>
      </c>
    </row>
    <row r="94" spans="2:8" ht="15" customHeight="1" outlineLevel="1" x14ac:dyDescent="0.25">
      <c r="B94" s="380" t="s">
        <v>113</v>
      </c>
      <c r="C94" s="381" t="s">
        <v>1371</v>
      </c>
      <c r="D94" s="382" t="s">
        <v>407</v>
      </c>
      <c r="E94" s="383">
        <v>3</v>
      </c>
      <c r="F94" s="384">
        <v>35</v>
      </c>
      <c r="G94" s="385">
        <v>105</v>
      </c>
    </row>
    <row r="95" spans="2:8" ht="15" customHeight="1" outlineLevel="1" x14ac:dyDescent="0.25">
      <c r="B95" s="380" t="s">
        <v>114</v>
      </c>
      <c r="C95" s="381" t="s">
        <v>1372</v>
      </c>
      <c r="D95" s="382" t="s">
        <v>407</v>
      </c>
      <c r="E95" s="383">
        <v>4</v>
      </c>
      <c r="F95" s="384">
        <v>35</v>
      </c>
      <c r="G95" s="385">
        <v>140</v>
      </c>
    </row>
    <row r="96" spans="2:8" ht="15" customHeight="1" outlineLevel="1" x14ac:dyDescent="0.25">
      <c r="B96" s="380" t="s">
        <v>1373</v>
      </c>
      <c r="C96" s="381" t="s">
        <v>1374</v>
      </c>
      <c r="D96" s="382" t="s">
        <v>407</v>
      </c>
      <c r="E96" s="383">
        <v>2</v>
      </c>
      <c r="F96" s="384">
        <v>31</v>
      </c>
      <c r="G96" s="385">
        <v>62</v>
      </c>
    </row>
    <row r="97" spans="2:8" ht="15" customHeight="1" outlineLevel="1" x14ac:dyDescent="0.25">
      <c r="B97" s="380" t="s">
        <v>1375</v>
      </c>
      <c r="C97" s="381" t="s">
        <v>1376</v>
      </c>
      <c r="D97" s="382" t="s">
        <v>145</v>
      </c>
      <c r="E97" s="383">
        <v>1</v>
      </c>
      <c r="F97" s="384">
        <v>3000</v>
      </c>
      <c r="G97" s="385">
        <v>3000</v>
      </c>
    </row>
    <row r="98" spans="2:8" ht="15" customHeight="1" outlineLevel="1" x14ac:dyDescent="0.25">
      <c r="B98" s="380" t="s">
        <v>113</v>
      </c>
      <c r="C98" s="381" t="s">
        <v>1377</v>
      </c>
      <c r="D98" s="382" t="s">
        <v>132</v>
      </c>
      <c r="E98" s="383">
        <v>167</v>
      </c>
      <c r="F98" s="384">
        <v>15</v>
      </c>
      <c r="G98" s="385">
        <v>2505</v>
      </c>
    </row>
    <row r="99" spans="2:8" s="405" customFormat="1" ht="15" customHeight="1" outlineLevel="1" x14ac:dyDescent="0.25">
      <c r="B99" s="200" t="s">
        <v>1378</v>
      </c>
      <c r="C99" s="400" t="s">
        <v>208</v>
      </c>
      <c r="D99" s="401" t="s">
        <v>397</v>
      </c>
      <c r="E99" s="402"/>
      <c r="F99" s="402"/>
      <c r="G99" s="403"/>
      <c r="H99" s="404"/>
    </row>
    <row r="100" spans="2:8" s="405" customFormat="1" ht="15" customHeight="1" outlineLevel="1" x14ac:dyDescent="0.25">
      <c r="B100" s="380" t="s">
        <v>117</v>
      </c>
      <c r="C100" s="381" t="s">
        <v>1379</v>
      </c>
      <c r="D100" s="382" t="s">
        <v>60</v>
      </c>
      <c r="E100" s="383">
        <v>4</v>
      </c>
      <c r="F100" s="384">
        <v>870</v>
      </c>
      <c r="G100" s="399">
        <v>3480</v>
      </c>
      <c r="H100" s="404"/>
    </row>
    <row r="101" spans="2:8" ht="15" customHeight="1" outlineLevel="1" x14ac:dyDescent="0.25">
      <c r="B101" s="380" t="s">
        <v>118</v>
      </c>
      <c r="C101" s="381" t="s">
        <v>410</v>
      </c>
      <c r="D101" s="382" t="s">
        <v>132</v>
      </c>
      <c r="E101" s="383">
        <v>15</v>
      </c>
      <c r="F101" s="384">
        <v>28.5</v>
      </c>
      <c r="G101" s="399">
        <v>427.5</v>
      </c>
    </row>
    <row r="102" spans="2:8" ht="15" customHeight="1" outlineLevel="1" x14ac:dyDescent="0.25">
      <c r="B102" s="380" t="s">
        <v>119</v>
      </c>
      <c r="C102" s="381" t="s">
        <v>1380</v>
      </c>
      <c r="D102" s="382" t="s">
        <v>132</v>
      </c>
      <c r="E102" s="383">
        <v>18</v>
      </c>
      <c r="F102" s="384">
        <v>17.899999999999999</v>
      </c>
      <c r="G102" s="399">
        <v>322.2</v>
      </c>
    </row>
    <row r="103" spans="2:8" ht="15" customHeight="1" outlineLevel="1" x14ac:dyDescent="0.25">
      <c r="B103" s="380" t="s">
        <v>120</v>
      </c>
      <c r="C103" s="381" t="s">
        <v>1381</v>
      </c>
      <c r="D103" s="382" t="s">
        <v>132</v>
      </c>
      <c r="E103" s="383">
        <v>15</v>
      </c>
      <c r="F103" s="384">
        <v>53.5</v>
      </c>
      <c r="G103" s="399">
        <v>802.5</v>
      </c>
    </row>
    <row r="104" spans="2:8" ht="15" customHeight="1" outlineLevel="1" x14ac:dyDescent="0.25">
      <c r="B104" s="380" t="s">
        <v>121</v>
      </c>
      <c r="C104" s="381" t="s">
        <v>1382</v>
      </c>
      <c r="D104" s="382" t="s">
        <v>132</v>
      </c>
      <c r="E104" s="383">
        <v>81</v>
      </c>
      <c r="F104" s="384">
        <v>14.39</v>
      </c>
      <c r="G104" s="399">
        <v>1165.5900000000001</v>
      </c>
    </row>
    <row r="105" spans="2:8" ht="15" customHeight="1" outlineLevel="1" x14ac:dyDescent="0.25">
      <c r="B105" s="380" t="s">
        <v>1383</v>
      </c>
      <c r="C105" s="381" t="s">
        <v>1384</v>
      </c>
      <c r="D105" s="382" t="s">
        <v>132</v>
      </c>
      <c r="E105" s="383">
        <v>324</v>
      </c>
      <c r="F105" s="384">
        <v>3.87</v>
      </c>
      <c r="G105" s="399">
        <v>1253.8800000000001</v>
      </c>
    </row>
    <row r="106" spans="2:8" ht="15" customHeight="1" outlineLevel="1" x14ac:dyDescent="0.25">
      <c r="B106" s="380" t="s">
        <v>1385</v>
      </c>
      <c r="C106" s="381" t="s">
        <v>1386</v>
      </c>
      <c r="D106" s="382" t="s">
        <v>60</v>
      </c>
      <c r="E106" s="383">
        <v>3</v>
      </c>
      <c r="F106" s="384">
        <v>250</v>
      </c>
      <c r="G106" s="399">
        <v>750</v>
      </c>
    </row>
    <row r="107" spans="2:8" ht="15" customHeight="1" outlineLevel="1" x14ac:dyDescent="0.25">
      <c r="B107" s="380" t="s">
        <v>1387</v>
      </c>
      <c r="C107" s="381" t="s">
        <v>401</v>
      </c>
      <c r="D107" s="382" t="s">
        <v>60</v>
      </c>
      <c r="E107" s="383">
        <v>72</v>
      </c>
      <c r="F107" s="384">
        <v>15</v>
      </c>
      <c r="G107" s="399">
        <v>1080</v>
      </c>
    </row>
    <row r="108" spans="2:8" ht="15" customHeight="1" outlineLevel="1" x14ac:dyDescent="0.25">
      <c r="B108" s="380" t="s">
        <v>1388</v>
      </c>
      <c r="C108" s="381" t="s">
        <v>1389</v>
      </c>
      <c r="D108" s="382" t="s">
        <v>60</v>
      </c>
      <c r="E108" s="383">
        <v>48</v>
      </c>
      <c r="F108" s="384">
        <v>25</v>
      </c>
      <c r="G108" s="399">
        <v>1200</v>
      </c>
    </row>
    <row r="109" spans="2:8" ht="15" customHeight="1" outlineLevel="1" x14ac:dyDescent="0.25">
      <c r="B109" s="380" t="s">
        <v>1390</v>
      </c>
      <c r="C109" s="381" t="s">
        <v>402</v>
      </c>
      <c r="D109" s="382" t="s">
        <v>60</v>
      </c>
      <c r="E109" s="383">
        <v>22</v>
      </c>
      <c r="F109" s="384">
        <v>33</v>
      </c>
      <c r="G109" s="399">
        <v>726</v>
      </c>
    </row>
    <row r="110" spans="2:8" ht="15" customHeight="1" outlineLevel="1" x14ac:dyDescent="0.25">
      <c r="B110" s="380" t="s">
        <v>1391</v>
      </c>
      <c r="C110" s="381" t="s">
        <v>1392</v>
      </c>
      <c r="D110" s="382" t="s">
        <v>60</v>
      </c>
      <c r="E110" s="383">
        <v>11</v>
      </c>
      <c r="F110" s="384">
        <v>41.4</v>
      </c>
      <c r="G110" s="399">
        <v>455.4</v>
      </c>
    </row>
    <row r="111" spans="2:8" ht="15" customHeight="1" outlineLevel="1" x14ac:dyDescent="0.25">
      <c r="B111" s="380" t="s">
        <v>1393</v>
      </c>
      <c r="C111" s="381" t="s">
        <v>411</v>
      </c>
      <c r="D111" s="382" t="s">
        <v>60</v>
      </c>
      <c r="E111" s="383">
        <v>4</v>
      </c>
      <c r="F111" s="384">
        <v>107.1</v>
      </c>
      <c r="G111" s="399">
        <v>428.4</v>
      </c>
    </row>
    <row r="112" spans="2:8" ht="15" customHeight="1" outlineLevel="1" x14ac:dyDescent="0.25">
      <c r="B112" s="380" t="s">
        <v>1394</v>
      </c>
      <c r="C112" s="381" t="s">
        <v>1395</v>
      </c>
      <c r="D112" s="382" t="s">
        <v>60</v>
      </c>
      <c r="E112" s="383">
        <v>1</v>
      </c>
      <c r="F112" s="384">
        <v>800</v>
      </c>
      <c r="G112" s="399">
        <v>800</v>
      </c>
    </row>
    <row r="113" spans="2:8" ht="30" customHeight="1" outlineLevel="1" x14ac:dyDescent="0.25">
      <c r="B113" s="380" t="s">
        <v>1396</v>
      </c>
      <c r="C113" s="381" t="s">
        <v>1397</v>
      </c>
      <c r="D113" s="387" t="s">
        <v>193</v>
      </c>
      <c r="E113" s="383">
        <v>47.16</v>
      </c>
      <c r="F113" s="383">
        <v>37</v>
      </c>
      <c r="G113" s="406">
        <v>1744.9199999999998</v>
      </c>
    </row>
    <row r="114" spans="2:8" s="196" customFormat="1" ht="15" customHeight="1" outlineLevel="1" x14ac:dyDescent="0.25">
      <c r="B114" s="200" t="s">
        <v>1398</v>
      </c>
      <c r="C114" s="201" t="s">
        <v>400</v>
      </c>
      <c r="D114" s="202" t="s">
        <v>397</v>
      </c>
      <c r="E114" s="203"/>
      <c r="F114" s="203"/>
      <c r="G114" s="204"/>
      <c r="H114" s="206"/>
    </row>
    <row r="115" spans="2:8" ht="15" customHeight="1" outlineLevel="1" x14ac:dyDescent="0.25">
      <c r="B115" s="388" t="s">
        <v>926</v>
      </c>
      <c r="C115" s="389" t="s">
        <v>1399</v>
      </c>
      <c r="D115" s="390" t="s">
        <v>398</v>
      </c>
      <c r="E115" s="391">
        <v>3</v>
      </c>
      <c r="F115" s="407">
        <v>87</v>
      </c>
      <c r="G115" s="392">
        <v>261</v>
      </c>
    </row>
    <row r="116" spans="2:8" ht="15" customHeight="1" outlineLevel="1" x14ac:dyDescent="0.25">
      <c r="B116" s="388" t="s">
        <v>928</v>
      </c>
      <c r="C116" s="389" t="s">
        <v>1400</v>
      </c>
      <c r="D116" s="390" t="s">
        <v>398</v>
      </c>
      <c r="E116" s="391">
        <v>4</v>
      </c>
      <c r="F116" s="407">
        <v>87</v>
      </c>
      <c r="G116" s="392">
        <v>348</v>
      </c>
    </row>
    <row r="117" spans="2:8" ht="15" customHeight="1" outlineLevel="1" x14ac:dyDescent="0.25">
      <c r="B117" s="388" t="s">
        <v>930</v>
      </c>
      <c r="C117" s="389" t="s">
        <v>1401</v>
      </c>
      <c r="D117" s="390" t="s">
        <v>398</v>
      </c>
      <c r="E117" s="391">
        <v>4</v>
      </c>
      <c r="F117" s="407">
        <v>87</v>
      </c>
      <c r="G117" s="392">
        <v>348</v>
      </c>
    </row>
    <row r="118" spans="2:8" ht="15" customHeight="1" outlineLevel="1" x14ac:dyDescent="0.25">
      <c r="B118" s="388" t="s">
        <v>932</v>
      </c>
      <c r="C118" s="389" t="s">
        <v>1402</v>
      </c>
      <c r="D118" s="390" t="s">
        <v>398</v>
      </c>
      <c r="E118" s="391">
        <v>4</v>
      </c>
      <c r="F118" s="407">
        <v>87</v>
      </c>
      <c r="G118" s="392">
        <v>348</v>
      </c>
    </row>
    <row r="119" spans="2:8" ht="15" customHeight="1" outlineLevel="1" x14ac:dyDescent="0.25">
      <c r="B119" s="408" t="s">
        <v>934</v>
      </c>
      <c r="C119" s="409" t="s">
        <v>1403</v>
      </c>
      <c r="D119" s="410" t="s">
        <v>398</v>
      </c>
      <c r="E119" s="411">
        <v>4</v>
      </c>
      <c r="F119" s="412">
        <v>120</v>
      </c>
      <c r="G119" s="413">
        <v>480</v>
      </c>
    </row>
    <row r="120" spans="2:8" ht="15" customHeight="1" outlineLevel="1" x14ac:dyDescent="0.25">
      <c r="B120" s="408" t="s">
        <v>936</v>
      </c>
      <c r="C120" s="409" t="s">
        <v>1404</v>
      </c>
      <c r="D120" s="410" t="s">
        <v>398</v>
      </c>
      <c r="E120" s="411">
        <v>4</v>
      </c>
      <c r="F120" s="412">
        <v>120</v>
      </c>
      <c r="G120" s="413">
        <v>480</v>
      </c>
    </row>
    <row r="121" spans="2:8" ht="15" customHeight="1" outlineLevel="1" x14ac:dyDescent="0.25">
      <c r="B121" s="388" t="s">
        <v>938</v>
      </c>
      <c r="C121" s="389" t="s">
        <v>1405</v>
      </c>
      <c r="D121" s="390" t="s">
        <v>398</v>
      </c>
      <c r="E121" s="391">
        <v>4</v>
      </c>
      <c r="F121" s="407">
        <v>87</v>
      </c>
      <c r="G121" s="392">
        <v>348</v>
      </c>
    </row>
    <row r="122" spans="2:8" ht="15" customHeight="1" outlineLevel="1" x14ac:dyDescent="0.25">
      <c r="B122" s="408" t="s">
        <v>940</v>
      </c>
      <c r="C122" s="409" t="s">
        <v>1406</v>
      </c>
      <c r="D122" s="410" t="s">
        <v>398</v>
      </c>
      <c r="E122" s="411">
        <v>4</v>
      </c>
      <c r="F122" s="412">
        <v>120</v>
      </c>
      <c r="G122" s="413">
        <v>480</v>
      </c>
    </row>
    <row r="123" spans="2:8" ht="15" customHeight="1" outlineLevel="1" x14ac:dyDescent="0.25">
      <c r="B123" s="380" t="s">
        <v>942</v>
      </c>
      <c r="C123" s="381" t="s">
        <v>1407</v>
      </c>
      <c r="D123" s="382" t="s">
        <v>398</v>
      </c>
      <c r="E123" s="383">
        <v>2</v>
      </c>
      <c r="F123" s="384">
        <v>87</v>
      </c>
      <c r="G123" s="385">
        <v>174</v>
      </c>
    </row>
    <row r="124" spans="2:8" ht="15" customHeight="1" outlineLevel="1" x14ac:dyDescent="0.25">
      <c r="B124" s="380" t="s">
        <v>1408</v>
      </c>
      <c r="C124" s="381" t="s">
        <v>1409</v>
      </c>
      <c r="D124" s="382" t="s">
        <v>398</v>
      </c>
      <c r="E124" s="383">
        <v>1</v>
      </c>
      <c r="F124" s="384">
        <v>87</v>
      </c>
      <c r="G124" s="385">
        <v>87</v>
      </c>
    </row>
    <row r="125" spans="2:8" ht="15" customHeight="1" outlineLevel="1" x14ac:dyDescent="0.25">
      <c r="B125" s="380" t="s">
        <v>1410</v>
      </c>
      <c r="C125" s="381" t="s">
        <v>1411</v>
      </c>
      <c r="D125" s="382" t="s">
        <v>398</v>
      </c>
      <c r="E125" s="383">
        <v>1</v>
      </c>
      <c r="F125" s="384">
        <v>398</v>
      </c>
      <c r="G125" s="385">
        <v>398</v>
      </c>
    </row>
    <row r="126" spans="2:8" ht="15" customHeight="1" outlineLevel="1" x14ac:dyDescent="0.25">
      <c r="B126" s="388" t="s">
        <v>1412</v>
      </c>
      <c r="C126" s="389" t="s">
        <v>1413</v>
      </c>
      <c r="D126" s="390" t="s">
        <v>398</v>
      </c>
      <c r="E126" s="391">
        <v>8</v>
      </c>
      <c r="F126" s="407">
        <v>33.5</v>
      </c>
      <c r="G126" s="392">
        <v>268</v>
      </c>
    </row>
    <row r="127" spans="2:8" ht="15" customHeight="1" outlineLevel="1" x14ac:dyDescent="0.25">
      <c r="B127" s="388" t="s">
        <v>1414</v>
      </c>
      <c r="C127" s="389" t="s">
        <v>1415</v>
      </c>
      <c r="D127" s="390" t="s">
        <v>398</v>
      </c>
      <c r="E127" s="391">
        <v>1</v>
      </c>
      <c r="F127" s="407">
        <v>33.5</v>
      </c>
      <c r="G127" s="392">
        <v>33.5</v>
      </c>
    </row>
    <row r="128" spans="2:8" ht="15" customHeight="1" outlineLevel="1" x14ac:dyDescent="0.25">
      <c r="B128" s="388" t="s">
        <v>1416</v>
      </c>
      <c r="C128" s="389" t="s">
        <v>1417</v>
      </c>
      <c r="D128" s="390" t="s">
        <v>398</v>
      </c>
      <c r="E128" s="391">
        <v>2</v>
      </c>
      <c r="F128" s="407">
        <v>33.5</v>
      </c>
      <c r="G128" s="392">
        <v>67</v>
      </c>
    </row>
    <row r="129" spans="2:7" ht="15" customHeight="1" outlineLevel="1" x14ac:dyDescent="0.25">
      <c r="B129" s="380" t="s">
        <v>1418</v>
      </c>
      <c r="C129" s="381" t="s">
        <v>1419</v>
      </c>
      <c r="D129" s="382" t="s">
        <v>398</v>
      </c>
      <c r="E129" s="383">
        <v>8</v>
      </c>
      <c r="F129" s="384">
        <v>33.5</v>
      </c>
      <c r="G129" s="385">
        <v>268</v>
      </c>
    </row>
    <row r="130" spans="2:7" ht="15" customHeight="1" outlineLevel="1" x14ac:dyDescent="0.25">
      <c r="B130" s="388" t="s">
        <v>1420</v>
      </c>
      <c r="C130" s="389" t="s">
        <v>1421</v>
      </c>
      <c r="D130" s="390" t="s">
        <v>398</v>
      </c>
      <c r="E130" s="391">
        <v>3</v>
      </c>
      <c r="F130" s="407">
        <v>87</v>
      </c>
      <c r="G130" s="392">
        <v>261</v>
      </c>
    </row>
    <row r="131" spans="2:7" ht="15" customHeight="1" outlineLevel="1" x14ac:dyDescent="0.25">
      <c r="B131" s="414" t="s">
        <v>1422</v>
      </c>
      <c r="C131" s="415" t="s">
        <v>1423</v>
      </c>
      <c r="D131" s="416" t="s">
        <v>398</v>
      </c>
      <c r="E131" s="417">
        <v>3</v>
      </c>
      <c r="F131" s="418">
        <v>87</v>
      </c>
      <c r="G131" s="419">
        <v>261</v>
      </c>
    </row>
    <row r="132" spans="2:7" ht="15" customHeight="1" outlineLevel="1" x14ac:dyDescent="0.25">
      <c r="B132" s="408" t="s">
        <v>1424</v>
      </c>
      <c r="C132" s="409" t="s">
        <v>1425</v>
      </c>
      <c r="D132" s="410" t="s">
        <v>398</v>
      </c>
      <c r="E132" s="411">
        <v>7</v>
      </c>
      <c r="F132" s="412">
        <v>87</v>
      </c>
      <c r="G132" s="413">
        <v>609</v>
      </c>
    </row>
    <row r="133" spans="2:7" ht="15" customHeight="1" outlineLevel="1" x14ac:dyDescent="0.25">
      <c r="B133" s="408" t="s">
        <v>1426</v>
      </c>
      <c r="C133" s="409" t="s">
        <v>1427</v>
      </c>
      <c r="D133" s="410" t="s">
        <v>398</v>
      </c>
      <c r="E133" s="411">
        <v>8</v>
      </c>
      <c r="F133" s="412">
        <v>87</v>
      </c>
      <c r="G133" s="413">
        <v>696</v>
      </c>
    </row>
    <row r="134" spans="2:7" ht="15" customHeight="1" outlineLevel="1" x14ac:dyDescent="0.25">
      <c r="B134" s="388" t="s">
        <v>1428</v>
      </c>
      <c r="C134" s="389" t="s">
        <v>1429</v>
      </c>
      <c r="D134" s="390" t="s">
        <v>398</v>
      </c>
      <c r="E134" s="391">
        <v>1</v>
      </c>
      <c r="F134" s="407">
        <v>87</v>
      </c>
      <c r="G134" s="392">
        <v>87</v>
      </c>
    </row>
    <row r="135" spans="2:7" ht="15" customHeight="1" outlineLevel="1" x14ac:dyDescent="0.25">
      <c r="B135" s="414" t="s">
        <v>1430</v>
      </c>
      <c r="C135" s="415" t="s">
        <v>1431</v>
      </c>
      <c r="D135" s="416" t="s">
        <v>398</v>
      </c>
      <c r="E135" s="417">
        <v>1</v>
      </c>
      <c r="F135" s="418">
        <v>87</v>
      </c>
      <c r="G135" s="419">
        <v>87</v>
      </c>
    </row>
    <row r="136" spans="2:7" ht="15" customHeight="1" outlineLevel="1" x14ac:dyDescent="0.25">
      <c r="B136" s="388" t="s">
        <v>1432</v>
      </c>
      <c r="C136" s="389" t="s">
        <v>1433</v>
      </c>
      <c r="D136" s="390" t="s">
        <v>398</v>
      </c>
      <c r="E136" s="391">
        <v>1</v>
      </c>
      <c r="F136" s="407">
        <v>87</v>
      </c>
      <c r="G136" s="392">
        <v>87</v>
      </c>
    </row>
    <row r="137" spans="2:7" ht="15" customHeight="1" outlineLevel="1" x14ac:dyDescent="0.25">
      <c r="B137" s="380" t="s">
        <v>1434</v>
      </c>
      <c r="C137" s="381" t="s">
        <v>1435</v>
      </c>
      <c r="D137" s="382" t="s">
        <v>398</v>
      </c>
      <c r="E137" s="383">
        <v>22</v>
      </c>
      <c r="F137" s="384">
        <v>87</v>
      </c>
      <c r="G137" s="385">
        <v>1914</v>
      </c>
    </row>
    <row r="138" spans="2:7" ht="15" customHeight="1" outlineLevel="1" x14ac:dyDescent="0.25">
      <c r="B138" s="380" t="s">
        <v>1436</v>
      </c>
      <c r="C138" s="381" t="s">
        <v>1437</v>
      </c>
      <c r="D138" s="382" t="s">
        <v>398</v>
      </c>
      <c r="E138" s="383">
        <v>12</v>
      </c>
      <c r="F138" s="384">
        <v>33.5</v>
      </c>
      <c r="G138" s="385">
        <v>402</v>
      </c>
    </row>
    <row r="139" spans="2:7" ht="15" customHeight="1" outlineLevel="1" x14ac:dyDescent="0.25">
      <c r="B139" s="408" t="s">
        <v>1438</v>
      </c>
      <c r="C139" s="409" t="s">
        <v>1439</v>
      </c>
      <c r="D139" s="410" t="s">
        <v>398</v>
      </c>
      <c r="E139" s="411">
        <v>2</v>
      </c>
      <c r="F139" s="412">
        <v>87</v>
      </c>
      <c r="G139" s="413">
        <v>174</v>
      </c>
    </row>
    <row r="140" spans="2:7" ht="15" customHeight="1" outlineLevel="1" x14ac:dyDescent="0.25">
      <c r="B140" s="408" t="s">
        <v>1440</v>
      </c>
      <c r="C140" s="409" t="s">
        <v>1441</v>
      </c>
      <c r="D140" s="410" t="s">
        <v>398</v>
      </c>
      <c r="E140" s="411">
        <v>4</v>
      </c>
      <c r="F140" s="412">
        <v>87</v>
      </c>
      <c r="G140" s="413">
        <v>348</v>
      </c>
    </row>
    <row r="141" spans="2:7" ht="15" customHeight="1" outlineLevel="1" x14ac:dyDescent="0.25">
      <c r="B141" s="380" t="s">
        <v>1442</v>
      </c>
      <c r="C141" s="381" t="s">
        <v>1443</v>
      </c>
      <c r="D141" s="382" t="s">
        <v>60</v>
      </c>
      <c r="E141" s="383">
        <v>1</v>
      </c>
      <c r="F141" s="384">
        <v>480</v>
      </c>
      <c r="G141" s="385">
        <v>480</v>
      </c>
    </row>
    <row r="142" spans="2:7" ht="15" customHeight="1" outlineLevel="1" x14ac:dyDescent="0.25">
      <c r="B142" s="388" t="s">
        <v>1444</v>
      </c>
      <c r="C142" s="389" t="s">
        <v>1445</v>
      </c>
      <c r="D142" s="390" t="s">
        <v>60</v>
      </c>
      <c r="E142" s="391">
        <v>1</v>
      </c>
      <c r="F142" s="407">
        <v>180</v>
      </c>
      <c r="G142" s="392">
        <v>180</v>
      </c>
    </row>
    <row r="143" spans="2:7" ht="15" customHeight="1" outlineLevel="1" x14ac:dyDescent="0.25">
      <c r="B143" s="388" t="s">
        <v>1446</v>
      </c>
      <c r="C143" s="389" t="s">
        <v>1447</v>
      </c>
      <c r="D143" s="390" t="s">
        <v>60</v>
      </c>
      <c r="E143" s="391">
        <v>1</v>
      </c>
      <c r="F143" s="407">
        <v>180</v>
      </c>
      <c r="G143" s="392">
        <v>180</v>
      </c>
    </row>
    <row r="144" spans="2:7" ht="15" customHeight="1" outlineLevel="1" x14ac:dyDescent="0.25">
      <c r="B144" s="380" t="s">
        <v>1448</v>
      </c>
      <c r="C144" s="381" t="s">
        <v>1449</v>
      </c>
      <c r="D144" s="382" t="s">
        <v>60</v>
      </c>
      <c r="E144" s="383">
        <v>1</v>
      </c>
      <c r="F144" s="384">
        <v>180</v>
      </c>
      <c r="G144" s="385">
        <v>180</v>
      </c>
    </row>
    <row r="145" spans="1:8" ht="15" customHeight="1" outlineLevel="1" x14ac:dyDescent="0.25">
      <c r="B145" s="380" t="s">
        <v>1450</v>
      </c>
      <c r="C145" s="381" t="s">
        <v>1451</v>
      </c>
      <c r="D145" s="382" t="s">
        <v>60</v>
      </c>
      <c r="E145" s="383">
        <v>1</v>
      </c>
      <c r="F145" s="384">
        <v>180</v>
      </c>
      <c r="G145" s="385">
        <v>180</v>
      </c>
    </row>
    <row r="146" spans="1:8" ht="15" customHeight="1" outlineLevel="1" x14ac:dyDescent="0.25">
      <c r="B146" s="388" t="s">
        <v>1452</v>
      </c>
      <c r="C146" s="389" t="s">
        <v>1453</v>
      </c>
      <c r="D146" s="390" t="s">
        <v>60</v>
      </c>
      <c r="E146" s="391">
        <v>1</v>
      </c>
      <c r="F146" s="407">
        <v>180</v>
      </c>
      <c r="G146" s="392">
        <v>180</v>
      </c>
    </row>
    <row r="147" spans="1:8" ht="15" customHeight="1" outlineLevel="1" x14ac:dyDescent="0.25">
      <c r="B147" s="388" t="s">
        <v>1454</v>
      </c>
      <c r="C147" s="389" t="s">
        <v>1455</v>
      </c>
      <c r="D147" s="390" t="s">
        <v>60</v>
      </c>
      <c r="E147" s="391">
        <v>1</v>
      </c>
      <c r="F147" s="407">
        <v>180</v>
      </c>
      <c r="G147" s="392">
        <v>180</v>
      </c>
    </row>
    <row r="148" spans="1:8" ht="15" customHeight="1" outlineLevel="1" x14ac:dyDescent="0.25">
      <c r="B148" s="408" t="s">
        <v>1456</v>
      </c>
      <c r="C148" s="409" t="s">
        <v>1457</v>
      </c>
      <c r="D148" s="410" t="s">
        <v>60</v>
      </c>
      <c r="E148" s="411">
        <v>1</v>
      </c>
      <c r="F148" s="412">
        <v>180</v>
      </c>
      <c r="G148" s="413">
        <v>180</v>
      </c>
    </row>
    <row r="149" spans="1:8" ht="15" customHeight="1" outlineLevel="1" x14ac:dyDescent="0.25">
      <c r="B149" s="388" t="s">
        <v>1458</v>
      </c>
      <c r="C149" s="389" t="s">
        <v>1459</v>
      </c>
      <c r="D149" s="390" t="s">
        <v>60</v>
      </c>
      <c r="E149" s="391">
        <v>1</v>
      </c>
      <c r="F149" s="407">
        <v>180</v>
      </c>
      <c r="G149" s="392">
        <v>180</v>
      </c>
    </row>
    <row r="150" spans="1:8" ht="15" customHeight="1" outlineLevel="1" x14ac:dyDescent="0.25">
      <c r="B150" s="408" t="s">
        <v>1460</v>
      </c>
      <c r="C150" s="409" t="s">
        <v>1461</v>
      </c>
      <c r="D150" s="410" t="s">
        <v>60</v>
      </c>
      <c r="E150" s="411">
        <v>1</v>
      </c>
      <c r="F150" s="412">
        <v>180</v>
      </c>
      <c r="G150" s="413">
        <v>180</v>
      </c>
    </row>
    <row r="151" spans="1:8" ht="15" customHeight="1" outlineLevel="1" x14ac:dyDescent="0.25">
      <c r="B151" s="408" t="s">
        <v>1462</v>
      </c>
      <c r="C151" s="409" t="s">
        <v>1463</v>
      </c>
      <c r="D151" s="410" t="s">
        <v>60</v>
      </c>
      <c r="E151" s="411">
        <v>1</v>
      </c>
      <c r="F151" s="412">
        <v>180</v>
      </c>
      <c r="G151" s="413">
        <v>180</v>
      </c>
    </row>
    <row r="152" spans="1:8" ht="15" customHeight="1" outlineLevel="1" x14ac:dyDescent="0.25">
      <c r="B152" s="408" t="s">
        <v>1464</v>
      </c>
      <c r="C152" s="409" t="s">
        <v>1465</v>
      </c>
      <c r="D152" s="410" t="s">
        <v>60</v>
      </c>
      <c r="E152" s="411">
        <v>1</v>
      </c>
      <c r="F152" s="412">
        <v>180</v>
      </c>
      <c r="G152" s="413">
        <v>180</v>
      </c>
    </row>
    <row r="153" spans="1:8" ht="15" customHeight="1" outlineLevel="1" x14ac:dyDescent="0.25">
      <c r="B153" s="388" t="s">
        <v>1466</v>
      </c>
      <c r="C153" s="389" t="s">
        <v>1467</v>
      </c>
      <c r="D153" s="390" t="s">
        <v>60</v>
      </c>
      <c r="E153" s="391">
        <v>1</v>
      </c>
      <c r="F153" s="407">
        <v>180</v>
      </c>
      <c r="G153" s="392">
        <v>180</v>
      </c>
    </row>
    <row r="154" spans="1:8" ht="15" customHeight="1" outlineLevel="1" x14ac:dyDescent="0.25">
      <c r="B154" s="388" t="s">
        <v>1468</v>
      </c>
      <c r="C154" s="389" t="s">
        <v>1469</v>
      </c>
      <c r="D154" s="390" t="s">
        <v>60</v>
      </c>
      <c r="E154" s="391">
        <v>1</v>
      </c>
      <c r="F154" s="407">
        <v>180</v>
      </c>
      <c r="G154" s="392">
        <v>180</v>
      </c>
    </row>
    <row r="155" spans="1:8" ht="15" customHeight="1" outlineLevel="1" x14ac:dyDescent="0.25">
      <c r="B155" s="408" t="s">
        <v>1470</v>
      </c>
      <c r="C155" s="409" t="s">
        <v>1471</v>
      </c>
      <c r="D155" s="410" t="s">
        <v>60</v>
      </c>
      <c r="E155" s="411">
        <v>1</v>
      </c>
      <c r="F155" s="412">
        <v>180</v>
      </c>
      <c r="G155" s="413">
        <v>180</v>
      </c>
    </row>
    <row r="156" spans="1:8" s="196" customFormat="1" ht="15" customHeight="1" outlineLevel="1" x14ac:dyDescent="0.25">
      <c r="B156" s="200" t="s">
        <v>1472</v>
      </c>
      <c r="C156" s="201" t="s">
        <v>1473</v>
      </c>
      <c r="D156" s="202" t="s">
        <v>397</v>
      </c>
      <c r="E156" s="203"/>
      <c r="F156" s="203"/>
      <c r="G156" s="204"/>
      <c r="H156" s="206"/>
    </row>
    <row r="157" spans="1:8" ht="15" customHeight="1" outlineLevel="1" x14ac:dyDescent="0.25">
      <c r="B157" s="380" t="s">
        <v>945</v>
      </c>
      <c r="C157" s="381" t="s">
        <v>1474</v>
      </c>
      <c r="D157" s="382" t="s">
        <v>145</v>
      </c>
      <c r="E157" s="383">
        <v>1</v>
      </c>
      <c r="F157" s="384">
        <v>1300</v>
      </c>
      <c r="G157" s="385">
        <v>1300</v>
      </c>
    </row>
    <row r="158" spans="1:8" ht="26.25" customHeight="1" outlineLevel="1" x14ac:dyDescent="0.25">
      <c r="A158" s="205"/>
      <c r="B158" s="200" t="s">
        <v>1475</v>
      </c>
      <c r="C158" s="219" t="s">
        <v>1476</v>
      </c>
      <c r="D158" s="420"/>
      <c r="E158" s="421"/>
      <c r="F158" s="422"/>
      <c r="G158" s="423"/>
    </row>
    <row r="159" spans="1:8" ht="18" customHeight="1" outlineLevel="1" x14ac:dyDescent="0.25">
      <c r="A159" s="205"/>
      <c r="B159" s="424" t="s">
        <v>1477</v>
      </c>
      <c r="C159" s="381" t="s">
        <v>417</v>
      </c>
      <c r="D159" s="382" t="s">
        <v>60</v>
      </c>
      <c r="E159" s="383">
        <v>273</v>
      </c>
      <c r="F159" s="425">
        <v>28.55</v>
      </c>
      <c r="G159" s="385">
        <v>7794.1500000000005</v>
      </c>
    </row>
    <row r="160" spans="1:8" ht="21" customHeight="1" outlineLevel="1" x14ac:dyDescent="0.25">
      <c r="A160" s="205"/>
      <c r="B160" s="424" t="s">
        <v>1478</v>
      </c>
      <c r="C160" s="386" t="s">
        <v>418</v>
      </c>
      <c r="D160" s="387" t="s">
        <v>60</v>
      </c>
      <c r="E160" s="383">
        <v>114</v>
      </c>
      <c r="F160" s="384">
        <v>28.55</v>
      </c>
      <c r="G160" s="385">
        <v>3254.7000000000003</v>
      </c>
    </row>
    <row r="161" spans="1:8" ht="27" customHeight="1" outlineLevel="1" x14ac:dyDescent="0.25">
      <c r="A161" s="205"/>
      <c r="B161" s="200" t="s">
        <v>1479</v>
      </c>
      <c r="C161" s="400" t="s">
        <v>419</v>
      </c>
      <c r="D161" s="420"/>
      <c r="E161" s="421"/>
      <c r="F161" s="426"/>
      <c r="G161" s="423"/>
    </row>
    <row r="162" spans="1:8" ht="21" customHeight="1" outlineLevel="1" x14ac:dyDescent="0.25">
      <c r="A162" s="205"/>
      <c r="B162" s="424" t="s">
        <v>1480</v>
      </c>
      <c r="C162" s="381" t="s">
        <v>1481</v>
      </c>
      <c r="D162" s="382" t="s">
        <v>60</v>
      </c>
      <c r="E162" s="383">
        <v>59</v>
      </c>
      <c r="F162" s="384">
        <v>6.5</v>
      </c>
      <c r="G162" s="385">
        <v>383.5</v>
      </c>
    </row>
    <row r="163" spans="1:8" ht="21" customHeight="1" outlineLevel="1" x14ac:dyDescent="0.25">
      <c r="A163" s="205"/>
      <c r="B163" s="424" t="s">
        <v>1482</v>
      </c>
      <c r="C163" s="381" t="s">
        <v>1483</v>
      </c>
      <c r="D163" s="382" t="s">
        <v>60</v>
      </c>
      <c r="E163" s="383">
        <v>172</v>
      </c>
      <c r="F163" s="384">
        <v>11.5</v>
      </c>
      <c r="G163" s="385">
        <v>1978</v>
      </c>
    </row>
    <row r="164" spans="1:8" s="196" customFormat="1" ht="15" customHeight="1" outlineLevel="1" x14ac:dyDescent="0.25">
      <c r="B164" s="207" t="s">
        <v>1484</v>
      </c>
      <c r="C164" s="208" t="s">
        <v>1485</v>
      </c>
      <c r="D164" s="209"/>
      <c r="E164" s="210"/>
      <c r="F164" s="210"/>
      <c r="G164" s="211"/>
      <c r="H164" s="206"/>
    </row>
    <row r="165" spans="1:8" s="196" customFormat="1" ht="15" customHeight="1" outlineLevel="1" x14ac:dyDescent="0.25">
      <c r="B165" s="200" t="s">
        <v>1486</v>
      </c>
      <c r="C165" s="201" t="s">
        <v>1256</v>
      </c>
      <c r="D165" s="202" t="s">
        <v>397</v>
      </c>
      <c r="E165" s="203"/>
      <c r="F165" s="203"/>
      <c r="G165" s="204"/>
      <c r="H165" s="206"/>
    </row>
    <row r="166" spans="1:8" ht="15" customHeight="1" outlineLevel="1" x14ac:dyDescent="0.25">
      <c r="A166" s="205"/>
      <c r="B166" s="424" t="s">
        <v>152</v>
      </c>
      <c r="C166" s="381" t="s">
        <v>1392</v>
      </c>
      <c r="D166" s="382" t="s">
        <v>60</v>
      </c>
      <c r="E166" s="383">
        <v>2</v>
      </c>
      <c r="F166" s="425">
        <v>41.4</v>
      </c>
      <c r="G166" s="385">
        <v>82.8</v>
      </c>
    </row>
    <row r="167" spans="1:8" ht="15" customHeight="1" outlineLevel="1" x14ac:dyDescent="0.25">
      <c r="A167" s="205"/>
      <c r="B167" s="424" t="s">
        <v>154</v>
      </c>
      <c r="C167" s="381" t="s">
        <v>1487</v>
      </c>
      <c r="D167" s="382" t="s">
        <v>60</v>
      </c>
      <c r="E167" s="383">
        <v>4</v>
      </c>
      <c r="F167" s="425">
        <v>66.25</v>
      </c>
      <c r="G167" s="385">
        <v>265</v>
      </c>
    </row>
    <row r="168" spans="1:8" ht="15" customHeight="1" outlineLevel="1" x14ac:dyDescent="0.25">
      <c r="A168" s="205"/>
      <c r="B168" s="424" t="s">
        <v>1488</v>
      </c>
      <c r="C168" s="381" t="s">
        <v>1489</v>
      </c>
      <c r="D168" s="382" t="s">
        <v>60</v>
      </c>
      <c r="E168" s="383">
        <v>2</v>
      </c>
      <c r="F168" s="425">
        <v>398</v>
      </c>
      <c r="G168" s="385">
        <v>796</v>
      </c>
    </row>
    <row r="169" spans="1:8" s="196" customFormat="1" ht="15" customHeight="1" outlineLevel="1" x14ac:dyDescent="0.25">
      <c r="B169" s="218" t="s">
        <v>1490</v>
      </c>
      <c r="C169" s="201" t="s">
        <v>1491</v>
      </c>
      <c r="D169" s="202" t="s">
        <v>397</v>
      </c>
      <c r="E169" s="203"/>
      <c r="F169" s="203"/>
      <c r="G169" s="204"/>
      <c r="H169" s="206"/>
    </row>
    <row r="170" spans="1:8" ht="15" customHeight="1" outlineLevel="1" x14ac:dyDescent="0.25">
      <c r="A170" s="205"/>
      <c r="B170" s="424" t="s">
        <v>1492</v>
      </c>
      <c r="C170" s="381" t="s">
        <v>1493</v>
      </c>
      <c r="D170" s="382" t="s">
        <v>407</v>
      </c>
      <c r="E170" s="383">
        <v>1620</v>
      </c>
      <c r="F170" s="425">
        <v>2.8</v>
      </c>
      <c r="G170" s="385">
        <v>4536</v>
      </c>
    </row>
    <row r="171" spans="1:8" ht="15" customHeight="1" outlineLevel="1" x14ac:dyDescent="0.25">
      <c r="A171" s="205"/>
      <c r="B171" s="424" t="s">
        <v>1494</v>
      </c>
      <c r="C171" s="381" t="s">
        <v>1495</v>
      </c>
      <c r="D171" s="382" t="s">
        <v>407</v>
      </c>
      <c r="E171" s="383">
        <v>117</v>
      </c>
      <c r="F171" s="425">
        <v>3.05</v>
      </c>
      <c r="G171" s="385">
        <v>356.84999999999997</v>
      </c>
    </row>
    <row r="172" spans="1:8" ht="15" customHeight="1" outlineLevel="1" x14ac:dyDescent="0.25">
      <c r="A172" s="205"/>
      <c r="B172" s="424" t="s">
        <v>1496</v>
      </c>
      <c r="C172" s="381" t="s">
        <v>1497</v>
      </c>
      <c r="D172" s="382" t="s">
        <v>407</v>
      </c>
      <c r="E172" s="383">
        <v>13</v>
      </c>
      <c r="F172" s="425">
        <v>5.52</v>
      </c>
      <c r="G172" s="385">
        <v>71.759999999999991</v>
      </c>
    </row>
    <row r="173" spans="1:8" ht="15" customHeight="1" outlineLevel="1" x14ac:dyDescent="0.25">
      <c r="A173" s="205"/>
      <c r="B173" s="424" t="s">
        <v>1498</v>
      </c>
      <c r="C173" s="381" t="s">
        <v>1499</v>
      </c>
      <c r="D173" s="382" t="s">
        <v>407</v>
      </c>
      <c r="E173" s="383">
        <v>59</v>
      </c>
      <c r="F173" s="425">
        <v>4.97</v>
      </c>
      <c r="G173" s="385">
        <v>293.22999999999996</v>
      </c>
    </row>
    <row r="174" spans="1:8" ht="15" customHeight="1" outlineLevel="1" x14ac:dyDescent="0.25">
      <c r="A174" s="205"/>
      <c r="B174" s="424" t="s">
        <v>1500</v>
      </c>
      <c r="C174" s="381" t="s">
        <v>1501</v>
      </c>
      <c r="D174" s="382" t="s">
        <v>407</v>
      </c>
      <c r="E174" s="383">
        <v>974</v>
      </c>
      <c r="F174" s="425">
        <v>6.62</v>
      </c>
      <c r="G174" s="385">
        <v>6447.88</v>
      </c>
    </row>
    <row r="175" spans="1:8" ht="15" customHeight="1" outlineLevel="1" x14ac:dyDescent="0.25">
      <c r="A175" s="205"/>
      <c r="B175" s="424" t="s">
        <v>1502</v>
      </c>
      <c r="C175" s="381" t="s">
        <v>1503</v>
      </c>
      <c r="D175" s="382" t="s">
        <v>407</v>
      </c>
      <c r="E175" s="383">
        <v>97</v>
      </c>
      <c r="F175" s="425">
        <v>9.2799999999999994</v>
      </c>
      <c r="G175" s="385">
        <v>900.16</v>
      </c>
    </row>
    <row r="176" spans="1:8" ht="15" customHeight="1" outlineLevel="1" x14ac:dyDescent="0.25">
      <c r="A176" s="205"/>
      <c r="B176" s="424" t="s">
        <v>1504</v>
      </c>
      <c r="C176" s="381" t="s">
        <v>1505</v>
      </c>
      <c r="D176" s="382" t="s">
        <v>407</v>
      </c>
      <c r="E176" s="383">
        <v>233</v>
      </c>
      <c r="F176" s="425">
        <v>35.200000000000003</v>
      </c>
      <c r="G176" s="385">
        <v>8201.6</v>
      </c>
    </row>
    <row r="177" spans="1:8" ht="15" customHeight="1" outlineLevel="1" x14ac:dyDescent="0.25">
      <c r="A177" s="205"/>
      <c r="B177" s="424" t="s">
        <v>1506</v>
      </c>
      <c r="C177" s="381" t="s">
        <v>1507</v>
      </c>
      <c r="D177" s="382" t="s">
        <v>407</v>
      </c>
      <c r="E177" s="383">
        <v>8</v>
      </c>
      <c r="F177" s="425">
        <v>61.58</v>
      </c>
      <c r="G177" s="385">
        <v>492.64</v>
      </c>
    </row>
    <row r="178" spans="1:8" ht="15" customHeight="1" outlineLevel="1" x14ac:dyDescent="0.25">
      <c r="A178" s="205"/>
      <c r="B178" s="424" t="s">
        <v>1508</v>
      </c>
      <c r="C178" s="381" t="s">
        <v>1509</v>
      </c>
      <c r="D178" s="382" t="s">
        <v>60</v>
      </c>
      <c r="E178" s="383">
        <v>4</v>
      </c>
      <c r="F178" s="425">
        <v>31</v>
      </c>
      <c r="G178" s="385">
        <v>124</v>
      </c>
    </row>
    <row r="179" spans="1:8" s="196" customFormat="1" ht="15" customHeight="1" outlineLevel="1" x14ac:dyDescent="0.25">
      <c r="B179" s="200" t="s">
        <v>1510</v>
      </c>
      <c r="C179" s="201" t="s">
        <v>1511</v>
      </c>
      <c r="D179" s="202" t="s">
        <v>397</v>
      </c>
      <c r="E179" s="203"/>
      <c r="F179" s="203"/>
      <c r="G179" s="204"/>
      <c r="H179" s="206"/>
    </row>
    <row r="180" spans="1:8" ht="15" customHeight="1" outlineLevel="1" x14ac:dyDescent="0.25">
      <c r="A180" s="205"/>
      <c r="B180" s="424" t="s">
        <v>158</v>
      </c>
      <c r="C180" s="381" t="s">
        <v>1512</v>
      </c>
      <c r="D180" s="382" t="s">
        <v>398</v>
      </c>
      <c r="E180" s="383">
        <v>30</v>
      </c>
      <c r="F180" s="425">
        <v>31.5</v>
      </c>
      <c r="G180" s="385">
        <v>945</v>
      </c>
    </row>
    <row r="181" spans="1:8" ht="15" customHeight="1" outlineLevel="1" x14ac:dyDescent="0.25">
      <c r="A181" s="205"/>
      <c r="B181" s="424" t="s">
        <v>159</v>
      </c>
      <c r="C181" s="381" t="s">
        <v>1513</v>
      </c>
      <c r="D181" s="382" t="s">
        <v>398</v>
      </c>
      <c r="E181" s="383">
        <v>6</v>
      </c>
      <c r="F181" s="425">
        <v>33.299999999999997</v>
      </c>
      <c r="G181" s="385">
        <v>199.79999999999998</v>
      </c>
    </row>
    <row r="182" spans="1:8" ht="15" customHeight="1" outlineLevel="1" x14ac:dyDescent="0.25">
      <c r="A182" s="205"/>
      <c r="B182" s="424" t="s">
        <v>160</v>
      </c>
      <c r="C182" s="381" t="s">
        <v>1514</v>
      </c>
      <c r="D182" s="382" t="s">
        <v>398</v>
      </c>
      <c r="E182" s="383">
        <v>16</v>
      </c>
      <c r="F182" s="425">
        <v>33.299999999999997</v>
      </c>
      <c r="G182" s="385">
        <v>532.79999999999995</v>
      </c>
    </row>
    <row r="183" spans="1:8" ht="15" customHeight="1" outlineLevel="1" x14ac:dyDescent="0.25">
      <c r="A183" s="205"/>
      <c r="B183" s="424" t="s">
        <v>1515</v>
      </c>
      <c r="C183" s="381" t="s">
        <v>1516</v>
      </c>
      <c r="D183" s="382" t="s">
        <v>398</v>
      </c>
      <c r="E183" s="383">
        <v>4</v>
      </c>
      <c r="F183" s="425">
        <v>33.299999999999997</v>
      </c>
      <c r="G183" s="385">
        <v>133.19999999999999</v>
      </c>
    </row>
    <row r="184" spans="1:8" ht="15" customHeight="1" outlineLevel="1" x14ac:dyDescent="0.25">
      <c r="A184" s="205"/>
      <c r="B184" s="424" t="s">
        <v>1517</v>
      </c>
      <c r="C184" s="381" t="s">
        <v>1518</v>
      </c>
      <c r="D184" s="382" t="s">
        <v>60</v>
      </c>
      <c r="E184" s="383">
        <v>3</v>
      </c>
      <c r="F184" s="425">
        <v>180</v>
      </c>
      <c r="G184" s="385">
        <v>540</v>
      </c>
    </row>
    <row r="185" spans="1:8" ht="15" customHeight="1" outlineLevel="1" x14ac:dyDescent="0.25">
      <c r="A185" s="205"/>
      <c r="B185" s="424" t="s">
        <v>1519</v>
      </c>
      <c r="C185" s="381" t="s">
        <v>1520</v>
      </c>
      <c r="D185" s="382" t="s">
        <v>132</v>
      </c>
      <c r="E185" s="383">
        <v>300</v>
      </c>
      <c r="F185" s="425">
        <v>2.8</v>
      </c>
      <c r="G185" s="385">
        <v>840</v>
      </c>
    </row>
    <row r="186" spans="1:8" ht="15" customHeight="1" outlineLevel="1" x14ac:dyDescent="0.25">
      <c r="A186" s="205"/>
      <c r="B186" s="424" t="s">
        <v>1521</v>
      </c>
      <c r="C186" s="381" t="s">
        <v>1522</v>
      </c>
      <c r="D186" s="382" t="s">
        <v>132</v>
      </c>
      <c r="E186" s="383">
        <v>25</v>
      </c>
      <c r="F186" s="425">
        <v>3.05</v>
      </c>
      <c r="G186" s="385">
        <v>76.25</v>
      </c>
    </row>
    <row r="187" spans="1:8" ht="15" customHeight="1" outlineLevel="1" x14ac:dyDescent="0.25">
      <c r="A187" s="205"/>
      <c r="B187" s="424" t="s">
        <v>1523</v>
      </c>
      <c r="C187" s="381" t="s">
        <v>1524</v>
      </c>
      <c r="D187" s="382" t="s">
        <v>60</v>
      </c>
      <c r="E187" s="383">
        <v>3</v>
      </c>
      <c r="F187" s="425">
        <v>15</v>
      </c>
      <c r="G187" s="385">
        <v>45</v>
      </c>
    </row>
    <row r="188" spans="1:8" ht="15" customHeight="1" outlineLevel="1" x14ac:dyDescent="0.25">
      <c r="A188" s="205"/>
      <c r="B188" s="424" t="s">
        <v>1525</v>
      </c>
      <c r="C188" s="381" t="s">
        <v>1526</v>
      </c>
      <c r="D188" s="382" t="s">
        <v>60</v>
      </c>
      <c r="E188" s="383">
        <v>3</v>
      </c>
      <c r="F188" s="425">
        <v>33</v>
      </c>
      <c r="G188" s="385">
        <v>99</v>
      </c>
    </row>
    <row r="189" spans="1:8" s="196" customFormat="1" ht="15" customHeight="1" x14ac:dyDescent="0.25">
      <c r="B189" s="427" t="s">
        <v>1527</v>
      </c>
      <c r="C189" s="428" t="s">
        <v>396</v>
      </c>
      <c r="D189" s="429"/>
      <c r="E189" s="430"/>
      <c r="F189" s="430"/>
      <c r="G189" s="431"/>
    </row>
    <row r="190" spans="1:8" s="196" customFormat="1" ht="15" customHeight="1" outlineLevel="1" x14ac:dyDescent="0.25">
      <c r="B190" s="432" t="s">
        <v>1528</v>
      </c>
      <c r="C190" s="433" t="s">
        <v>1529</v>
      </c>
      <c r="D190" s="434"/>
      <c r="E190" s="435"/>
      <c r="F190" s="435"/>
      <c r="G190" s="436"/>
    </row>
    <row r="191" spans="1:8" s="196" customFormat="1" ht="15" customHeight="1" outlineLevel="1" x14ac:dyDescent="0.25">
      <c r="B191" s="437" t="s">
        <v>1530</v>
      </c>
      <c r="C191" s="438" t="s">
        <v>1256</v>
      </c>
      <c r="D191" s="439" t="s">
        <v>397</v>
      </c>
      <c r="E191" s="440"/>
      <c r="F191" s="440"/>
      <c r="G191" s="441"/>
    </row>
    <row r="192" spans="1:8" s="450" customFormat="1" ht="15" customHeight="1" outlineLevel="1" x14ac:dyDescent="0.25">
      <c r="A192" s="442"/>
      <c r="B192" s="443" t="s">
        <v>136</v>
      </c>
      <c r="C192" s="444" t="s">
        <v>1531</v>
      </c>
      <c r="D192" s="445" t="s">
        <v>398</v>
      </c>
      <c r="E192" s="446">
        <v>4</v>
      </c>
      <c r="F192" s="447">
        <v>31.5</v>
      </c>
      <c r="G192" s="448">
        <v>126</v>
      </c>
      <c r="H192" s="449"/>
    </row>
    <row r="193" spans="1:8" s="450" customFormat="1" ht="15" customHeight="1" outlineLevel="1" x14ac:dyDescent="0.25">
      <c r="A193" s="442"/>
      <c r="B193" s="443" t="s">
        <v>138</v>
      </c>
      <c r="C193" s="444" t="s">
        <v>1532</v>
      </c>
      <c r="D193" s="445" t="s">
        <v>398</v>
      </c>
      <c r="E193" s="446">
        <v>27</v>
      </c>
      <c r="F193" s="447">
        <v>31.5</v>
      </c>
      <c r="G193" s="448">
        <v>850.5</v>
      </c>
      <c r="H193" s="449"/>
    </row>
    <row r="194" spans="1:8" s="450" customFormat="1" ht="15" customHeight="1" outlineLevel="1" x14ac:dyDescent="0.25">
      <c r="A194" s="442"/>
      <c r="B194" s="443" t="s">
        <v>140</v>
      </c>
      <c r="C194" s="444" t="s">
        <v>1533</v>
      </c>
      <c r="D194" s="445" t="s">
        <v>398</v>
      </c>
      <c r="E194" s="446">
        <v>297</v>
      </c>
      <c r="F194" s="447">
        <v>31.5</v>
      </c>
      <c r="G194" s="448">
        <v>9355.5</v>
      </c>
      <c r="H194" s="449"/>
    </row>
    <row r="195" spans="1:8" s="450" customFormat="1" ht="15" customHeight="1" outlineLevel="1" x14ac:dyDescent="0.25">
      <c r="A195" s="442"/>
      <c r="B195" s="443" t="s">
        <v>1534</v>
      </c>
      <c r="C195" s="444" t="s">
        <v>1535</v>
      </c>
      <c r="D195" s="445" t="s">
        <v>398</v>
      </c>
      <c r="E195" s="446">
        <v>1631</v>
      </c>
      <c r="F195" s="447">
        <v>31.5</v>
      </c>
      <c r="G195" s="448">
        <v>51376.5</v>
      </c>
      <c r="H195" s="449"/>
    </row>
    <row r="196" spans="1:8" s="450" customFormat="1" ht="15" customHeight="1" outlineLevel="1" x14ac:dyDescent="0.25">
      <c r="A196" s="442"/>
      <c r="B196" s="451" t="s">
        <v>1536</v>
      </c>
      <c r="C196" s="452" t="s">
        <v>1537</v>
      </c>
      <c r="D196" s="453" t="s">
        <v>398</v>
      </c>
      <c r="E196" s="454">
        <v>714</v>
      </c>
      <c r="F196" s="455">
        <v>33</v>
      </c>
      <c r="G196" s="456">
        <v>23562</v>
      </c>
      <c r="H196" s="449"/>
    </row>
    <row r="197" spans="1:8" s="450" customFormat="1" ht="15" customHeight="1" outlineLevel="1" x14ac:dyDescent="0.25">
      <c r="A197" s="442"/>
      <c r="B197" s="451" t="s">
        <v>1538</v>
      </c>
      <c r="C197" s="452" t="s">
        <v>1539</v>
      </c>
      <c r="D197" s="453" t="s">
        <v>398</v>
      </c>
      <c r="E197" s="454">
        <v>3</v>
      </c>
      <c r="F197" s="455">
        <v>33</v>
      </c>
      <c r="G197" s="456">
        <v>99</v>
      </c>
      <c r="H197" s="449"/>
    </row>
    <row r="198" spans="1:8" s="450" customFormat="1" ht="15" customHeight="1" outlineLevel="1" x14ac:dyDescent="0.25">
      <c r="A198" s="442"/>
      <c r="B198" s="443" t="s">
        <v>1540</v>
      </c>
      <c r="C198" s="444" t="s">
        <v>88</v>
      </c>
      <c r="D198" s="445" t="s">
        <v>398</v>
      </c>
      <c r="E198" s="446">
        <v>102</v>
      </c>
      <c r="F198" s="447">
        <v>31.5</v>
      </c>
      <c r="G198" s="448">
        <v>3213</v>
      </c>
      <c r="H198" s="449"/>
    </row>
    <row r="199" spans="1:8" s="450" customFormat="1" ht="15" customHeight="1" outlineLevel="1" x14ac:dyDescent="0.25">
      <c r="A199" s="442"/>
      <c r="B199" s="443" t="s">
        <v>1541</v>
      </c>
      <c r="C199" s="444" t="s">
        <v>1542</v>
      </c>
      <c r="D199" s="445" t="s">
        <v>398</v>
      </c>
      <c r="E199" s="446">
        <v>29</v>
      </c>
      <c r="F199" s="447">
        <v>31.5</v>
      </c>
      <c r="G199" s="448">
        <v>913.5</v>
      </c>
      <c r="H199" s="449"/>
    </row>
    <row r="200" spans="1:8" s="450" customFormat="1" ht="15" customHeight="1" outlineLevel="1" x14ac:dyDescent="0.25">
      <c r="A200" s="442"/>
      <c r="B200" s="443" t="s">
        <v>1543</v>
      </c>
      <c r="C200" s="444" t="s">
        <v>1544</v>
      </c>
      <c r="D200" s="445" t="s">
        <v>398</v>
      </c>
      <c r="E200" s="446">
        <v>3</v>
      </c>
      <c r="F200" s="447">
        <v>31.5</v>
      </c>
      <c r="G200" s="448">
        <v>94.5</v>
      </c>
      <c r="H200" s="449"/>
    </row>
    <row r="201" spans="1:8" s="450" customFormat="1" ht="15" customHeight="1" outlineLevel="1" x14ac:dyDescent="0.25">
      <c r="A201" s="442"/>
      <c r="B201" s="443" t="s">
        <v>1545</v>
      </c>
      <c r="C201" s="444" t="s">
        <v>1546</v>
      </c>
      <c r="D201" s="445" t="s">
        <v>398</v>
      </c>
      <c r="E201" s="446">
        <v>297</v>
      </c>
      <c r="F201" s="447">
        <v>31.5</v>
      </c>
      <c r="G201" s="448">
        <v>9355.5</v>
      </c>
      <c r="H201" s="449"/>
    </row>
    <row r="202" spans="1:8" s="450" customFormat="1" ht="15" customHeight="1" outlineLevel="1" x14ac:dyDescent="0.25">
      <c r="A202" s="442"/>
      <c r="B202" s="443" t="s">
        <v>1547</v>
      </c>
      <c r="C202" s="444" t="s">
        <v>1548</v>
      </c>
      <c r="D202" s="445" t="s">
        <v>398</v>
      </c>
      <c r="E202" s="446">
        <v>1392</v>
      </c>
      <c r="F202" s="447">
        <v>31.5</v>
      </c>
      <c r="G202" s="448">
        <v>43848</v>
      </c>
      <c r="H202" s="449"/>
    </row>
    <row r="203" spans="1:8" s="450" customFormat="1" ht="15" customHeight="1" outlineLevel="1" x14ac:dyDescent="0.25">
      <c r="A203" s="442"/>
      <c r="B203" s="443" t="s">
        <v>1549</v>
      </c>
      <c r="C203" s="444" t="s">
        <v>1550</v>
      </c>
      <c r="D203" s="445" t="s">
        <v>398</v>
      </c>
      <c r="E203" s="446">
        <v>3211</v>
      </c>
      <c r="F203" s="446">
        <v>34.299999999999997</v>
      </c>
      <c r="G203" s="448">
        <v>110137.29999999999</v>
      </c>
      <c r="H203" s="449"/>
    </row>
    <row r="204" spans="1:8" s="450" customFormat="1" ht="15" customHeight="1" outlineLevel="1" x14ac:dyDescent="0.25">
      <c r="A204" s="442"/>
      <c r="B204" s="443" t="s">
        <v>1551</v>
      </c>
      <c r="C204" s="444" t="s">
        <v>1552</v>
      </c>
      <c r="D204" s="445" t="s">
        <v>398</v>
      </c>
      <c r="E204" s="446">
        <v>8</v>
      </c>
      <c r="F204" s="446">
        <v>34.299999999999997</v>
      </c>
      <c r="G204" s="448">
        <v>274.39999999999998</v>
      </c>
      <c r="H204" s="449"/>
    </row>
    <row r="205" spans="1:8" s="450" customFormat="1" ht="15" customHeight="1" outlineLevel="1" x14ac:dyDescent="0.25">
      <c r="A205" s="442"/>
      <c r="B205" s="443" t="s">
        <v>1553</v>
      </c>
      <c r="C205" s="444" t="s">
        <v>102</v>
      </c>
      <c r="D205" s="445" t="s">
        <v>398</v>
      </c>
      <c r="E205" s="446">
        <v>270</v>
      </c>
      <c r="F205" s="446">
        <v>31.5</v>
      </c>
      <c r="G205" s="448">
        <v>8505</v>
      </c>
    </row>
    <row r="206" spans="1:8" s="450" customFormat="1" ht="15" customHeight="1" outlineLevel="1" x14ac:dyDescent="0.25">
      <c r="A206" s="442"/>
      <c r="B206" s="443" t="s">
        <v>1554</v>
      </c>
      <c r="C206" s="444" t="s">
        <v>1555</v>
      </c>
      <c r="D206" s="445" t="s">
        <v>398</v>
      </c>
      <c r="E206" s="446">
        <v>175</v>
      </c>
      <c r="F206" s="446">
        <v>34.299999999999997</v>
      </c>
      <c r="G206" s="448">
        <v>6002.4999999999991</v>
      </c>
    </row>
    <row r="207" spans="1:8" s="450" customFormat="1" ht="15" customHeight="1" outlineLevel="1" x14ac:dyDescent="0.25">
      <c r="A207" s="442"/>
      <c r="B207" s="443" t="s">
        <v>1556</v>
      </c>
      <c r="C207" s="444" t="s">
        <v>256</v>
      </c>
      <c r="D207" s="445" t="s">
        <v>398</v>
      </c>
      <c r="E207" s="446">
        <v>175</v>
      </c>
      <c r="F207" s="446">
        <v>34.299999999999997</v>
      </c>
      <c r="G207" s="448">
        <v>6002.4999999999991</v>
      </c>
    </row>
    <row r="208" spans="1:8" s="450" customFormat="1" ht="15" customHeight="1" outlineLevel="1" x14ac:dyDescent="0.25">
      <c r="A208" s="442"/>
      <c r="B208" s="443" t="s">
        <v>1557</v>
      </c>
      <c r="C208" s="444" t="s">
        <v>1558</v>
      </c>
      <c r="D208" s="445" t="s">
        <v>398</v>
      </c>
      <c r="E208" s="446">
        <v>175</v>
      </c>
      <c r="F208" s="446">
        <v>34.299999999999997</v>
      </c>
      <c r="G208" s="448">
        <v>6002.4999999999991</v>
      </c>
    </row>
    <row r="209" spans="1:7" s="450" customFormat="1" ht="15" customHeight="1" outlineLevel="1" x14ac:dyDescent="0.25">
      <c r="A209" s="442"/>
      <c r="B209" s="443" t="s">
        <v>1559</v>
      </c>
      <c r="C209" s="444" t="s">
        <v>80</v>
      </c>
      <c r="D209" s="445" t="s">
        <v>398</v>
      </c>
      <c r="E209" s="446">
        <v>175</v>
      </c>
      <c r="F209" s="446">
        <v>34.299999999999997</v>
      </c>
      <c r="G209" s="448">
        <v>6002.4999999999991</v>
      </c>
    </row>
    <row r="210" spans="1:7" s="450" customFormat="1" ht="15" customHeight="1" outlineLevel="1" x14ac:dyDescent="0.25">
      <c r="A210" s="442"/>
      <c r="B210" s="443" t="s">
        <v>1560</v>
      </c>
      <c r="C210" s="444" t="s">
        <v>1561</v>
      </c>
      <c r="D210" s="445" t="s">
        <v>398</v>
      </c>
      <c r="E210" s="446">
        <v>175</v>
      </c>
      <c r="F210" s="446">
        <v>34.299999999999997</v>
      </c>
      <c r="G210" s="448">
        <v>6002.4999999999991</v>
      </c>
    </row>
    <row r="211" spans="1:7" ht="15" customHeight="1" outlineLevel="1" x14ac:dyDescent="0.25">
      <c r="A211" s="205"/>
      <c r="B211" s="443" t="s">
        <v>1562</v>
      </c>
      <c r="C211" s="457" t="s">
        <v>1563</v>
      </c>
      <c r="D211" s="445" t="s">
        <v>398</v>
      </c>
      <c r="E211" s="446">
        <v>1</v>
      </c>
      <c r="F211" s="447">
        <v>87</v>
      </c>
      <c r="G211" s="448">
        <v>87</v>
      </c>
    </row>
    <row r="212" spans="1:7" ht="15" customHeight="1" outlineLevel="1" x14ac:dyDescent="0.25">
      <c r="A212" s="205"/>
      <c r="B212" s="443" t="s">
        <v>1564</v>
      </c>
      <c r="C212" s="457" t="s">
        <v>1565</v>
      </c>
      <c r="D212" s="445" t="s">
        <v>398</v>
      </c>
      <c r="E212" s="446">
        <v>1</v>
      </c>
      <c r="F212" s="447">
        <v>87</v>
      </c>
      <c r="G212" s="448">
        <v>87</v>
      </c>
    </row>
    <row r="213" spans="1:7" ht="15" customHeight="1" outlineLevel="1" x14ac:dyDescent="0.25">
      <c r="A213" s="205"/>
      <c r="B213" s="443" t="s">
        <v>1566</v>
      </c>
      <c r="C213" s="457" t="s">
        <v>1567</v>
      </c>
      <c r="D213" s="445" t="s">
        <v>398</v>
      </c>
      <c r="E213" s="446">
        <v>1</v>
      </c>
      <c r="F213" s="447">
        <v>87</v>
      </c>
      <c r="G213" s="448">
        <v>87</v>
      </c>
    </row>
    <row r="214" spans="1:7" ht="15" customHeight="1" outlineLevel="1" x14ac:dyDescent="0.25">
      <c r="A214" s="205"/>
      <c r="B214" s="443" t="s">
        <v>1568</v>
      </c>
      <c r="C214" s="444" t="s">
        <v>1569</v>
      </c>
      <c r="D214" s="445" t="s">
        <v>398</v>
      </c>
      <c r="E214" s="446">
        <v>2</v>
      </c>
      <c r="F214" s="447">
        <v>280</v>
      </c>
      <c r="G214" s="448">
        <v>560</v>
      </c>
    </row>
    <row r="215" spans="1:7" s="196" customFormat="1" ht="15" customHeight="1" outlineLevel="1" x14ac:dyDescent="0.25">
      <c r="A215" s="458"/>
      <c r="B215" s="437" t="s">
        <v>1570</v>
      </c>
      <c r="C215" s="438" t="s">
        <v>1571</v>
      </c>
      <c r="D215" s="439" t="s">
        <v>397</v>
      </c>
      <c r="E215" s="459"/>
      <c r="F215" s="459"/>
      <c r="G215" s="460"/>
    </row>
    <row r="216" spans="1:7" s="450" customFormat="1" ht="15" customHeight="1" outlineLevel="1" x14ac:dyDescent="0.25">
      <c r="A216" s="442"/>
      <c r="B216" s="443" t="s">
        <v>143</v>
      </c>
      <c r="C216" s="444" t="s">
        <v>1572</v>
      </c>
      <c r="D216" s="445" t="s">
        <v>60</v>
      </c>
      <c r="E216" s="446">
        <v>1</v>
      </c>
      <c r="F216" s="447">
        <v>230</v>
      </c>
      <c r="G216" s="448">
        <v>230</v>
      </c>
    </row>
    <row r="217" spans="1:7" s="450" customFormat="1" ht="15" customHeight="1" outlineLevel="1" x14ac:dyDescent="0.25">
      <c r="A217" s="442"/>
      <c r="B217" s="443" t="s">
        <v>1573</v>
      </c>
      <c r="C217" s="444" t="s">
        <v>1574</v>
      </c>
      <c r="D217" s="445" t="s">
        <v>60</v>
      </c>
      <c r="E217" s="446">
        <v>1</v>
      </c>
      <c r="F217" s="447">
        <v>230</v>
      </c>
      <c r="G217" s="448">
        <v>230</v>
      </c>
    </row>
    <row r="218" spans="1:7" s="450" customFormat="1" ht="15" customHeight="1" outlineLevel="1" x14ac:dyDescent="0.25">
      <c r="A218" s="442"/>
      <c r="B218" s="443" t="s">
        <v>1575</v>
      </c>
      <c r="C218" s="444" t="s">
        <v>1576</v>
      </c>
      <c r="D218" s="445" t="s">
        <v>60</v>
      </c>
      <c r="E218" s="446">
        <v>1</v>
      </c>
      <c r="F218" s="447">
        <v>230</v>
      </c>
      <c r="G218" s="448">
        <v>230</v>
      </c>
    </row>
    <row r="219" spans="1:7" s="450" customFormat="1" ht="15" customHeight="1" outlineLevel="1" x14ac:dyDescent="0.25">
      <c r="A219" s="442"/>
      <c r="B219" s="443" t="s">
        <v>1577</v>
      </c>
      <c r="C219" s="444" t="s">
        <v>1578</v>
      </c>
      <c r="D219" s="445" t="s">
        <v>60</v>
      </c>
      <c r="E219" s="446">
        <v>1</v>
      </c>
      <c r="F219" s="447">
        <v>230</v>
      </c>
      <c r="G219" s="448">
        <v>230</v>
      </c>
    </row>
    <row r="220" spans="1:7" s="450" customFormat="1" ht="15" customHeight="1" outlineLevel="1" x14ac:dyDescent="0.25">
      <c r="A220" s="442"/>
      <c r="B220" s="443" t="s">
        <v>1579</v>
      </c>
      <c r="C220" s="444" t="s">
        <v>1580</v>
      </c>
      <c r="D220" s="445" t="s">
        <v>60</v>
      </c>
      <c r="E220" s="446">
        <v>1</v>
      </c>
      <c r="F220" s="447">
        <v>230</v>
      </c>
      <c r="G220" s="448">
        <v>230</v>
      </c>
    </row>
    <row r="221" spans="1:7" s="450" customFormat="1" ht="15" customHeight="1" outlineLevel="1" x14ac:dyDescent="0.25">
      <c r="A221" s="442"/>
      <c r="B221" s="443" t="s">
        <v>1581</v>
      </c>
      <c r="C221" s="444" t="s">
        <v>1582</v>
      </c>
      <c r="D221" s="445" t="s">
        <v>60</v>
      </c>
      <c r="E221" s="446">
        <v>1</v>
      </c>
      <c r="F221" s="447">
        <v>230</v>
      </c>
      <c r="G221" s="448">
        <v>230</v>
      </c>
    </row>
    <row r="222" spans="1:7" s="450" customFormat="1" ht="15" customHeight="1" outlineLevel="1" x14ac:dyDescent="0.25">
      <c r="A222" s="442"/>
      <c r="B222" s="443" t="s">
        <v>1583</v>
      </c>
      <c r="C222" s="444" t="s">
        <v>1584</v>
      </c>
      <c r="D222" s="445" t="s">
        <v>60</v>
      </c>
      <c r="E222" s="446">
        <v>1</v>
      </c>
      <c r="F222" s="447">
        <v>230</v>
      </c>
      <c r="G222" s="448">
        <v>230</v>
      </c>
    </row>
    <row r="223" spans="1:7" s="450" customFormat="1" ht="15" customHeight="1" outlineLevel="1" x14ac:dyDescent="0.25">
      <c r="A223" s="442"/>
      <c r="B223" s="443" t="s">
        <v>1585</v>
      </c>
      <c r="C223" s="444" t="s">
        <v>1586</v>
      </c>
      <c r="D223" s="445" t="s">
        <v>60</v>
      </c>
      <c r="E223" s="446">
        <v>1</v>
      </c>
      <c r="F223" s="447">
        <v>230</v>
      </c>
      <c r="G223" s="448">
        <v>230</v>
      </c>
    </row>
    <row r="224" spans="1:7" s="450" customFormat="1" ht="15" customHeight="1" outlineLevel="1" x14ac:dyDescent="0.25">
      <c r="A224" s="442"/>
      <c r="B224" s="443" t="s">
        <v>1587</v>
      </c>
      <c r="C224" s="444" t="s">
        <v>1588</v>
      </c>
      <c r="D224" s="445" t="s">
        <v>60</v>
      </c>
      <c r="E224" s="446">
        <v>1</v>
      </c>
      <c r="F224" s="447">
        <v>230</v>
      </c>
      <c r="G224" s="448">
        <v>230</v>
      </c>
    </row>
    <row r="225" spans="1:7" s="450" customFormat="1" ht="15" customHeight="1" outlineLevel="1" x14ac:dyDescent="0.25">
      <c r="A225" s="442"/>
      <c r="B225" s="443" t="s">
        <v>1589</v>
      </c>
      <c r="C225" s="444" t="s">
        <v>1590</v>
      </c>
      <c r="D225" s="445" t="s">
        <v>60</v>
      </c>
      <c r="E225" s="446">
        <v>1</v>
      </c>
      <c r="F225" s="447">
        <v>230</v>
      </c>
      <c r="G225" s="448">
        <v>230</v>
      </c>
    </row>
    <row r="226" spans="1:7" s="450" customFormat="1" ht="15" customHeight="1" outlineLevel="1" x14ac:dyDescent="0.25">
      <c r="A226" s="442"/>
      <c r="B226" s="443" t="s">
        <v>1591</v>
      </c>
      <c r="C226" s="444" t="s">
        <v>1592</v>
      </c>
      <c r="D226" s="445" t="s">
        <v>60</v>
      </c>
      <c r="E226" s="446">
        <v>1</v>
      </c>
      <c r="F226" s="447">
        <v>180</v>
      </c>
      <c r="G226" s="448">
        <v>180</v>
      </c>
    </row>
    <row r="227" spans="1:7" s="450" customFormat="1" ht="15" customHeight="1" outlineLevel="1" x14ac:dyDescent="0.25">
      <c r="A227" s="442"/>
      <c r="B227" s="443" t="s">
        <v>1593</v>
      </c>
      <c r="C227" s="444" t="s">
        <v>1594</v>
      </c>
      <c r="D227" s="445" t="s">
        <v>60</v>
      </c>
      <c r="E227" s="446">
        <v>1</v>
      </c>
      <c r="F227" s="447">
        <v>180</v>
      </c>
      <c r="G227" s="448">
        <v>180</v>
      </c>
    </row>
    <row r="228" spans="1:7" s="450" customFormat="1" ht="15" customHeight="1" outlineLevel="1" x14ac:dyDescent="0.25">
      <c r="A228" s="442"/>
      <c r="B228" s="443" t="s">
        <v>1595</v>
      </c>
      <c r="C228" s="444" t="s">
        <v>1596</v>
      </c>
      <c r="D228" s="445" t="s">
        <v>60</v>
      </c>
      <c r="E228" s="446">
        <v>1</v>
      </c>
      <c r="F228" s="447">
        <v>180</v>
      </c>
      <c r="G228" s="448">
        <v>180</v>
      </c>
    </row>
    <row r="229" spans="1:7" s="450" customFormat="1" ht="15" customHeight="1" outlineLevel="1" x14ac:dyDescent="0.25">
      <c r="A229" s="442"/>
      <c r="B229" s="443" t="s">
        <v>1597</v>
      </c>
      <c r="C229" s="444" t="s">
        <v>1598</v>
      </c>
      <c r="D229" s="445" t="s">
        <v>60</v>
      </c>
      <c r="E229" s="446">
        <v>1</v>
      </c>
      <c r="F229" s="447">
        <v>180</v>
      </c>
      <c r="G229" s="448">
        <v>180</v>
      </c>
    </row>
    <row r="230" spans="1:7" s="450" customFormat="1" ht="15" customHeight="1" outlineLevel="1" x14ac:dyDescent="0.25">
      <c r="A230" s="442"/>
      <c r="B230" s="443" t="s">
        <v>1599</v>
      </c>
      <c r="C230" s="444" t="s">
        <v>1600</v>
      </c>
      <c r="D230" s="445" t="s">
        <v>60</v>
      </c>
      <c r="E230" s="446">
        <v>1</v>
      </c>
      <c r="F230" s="447">
        <v>180</v>
      </c>
      <c r="G230" s="448">
        <v>180</v>
      </c>
    </row>
    <row r="231" spans="1:7" s="450" customFormat="1" ht="15" customHeight="1" outlineLevel="1" x14ac:dyDescent="0.25">
      <c r="A231" s="442"/>
      <c r="B231" s="443" t="s">
        <v>1601</v>
      </c>
      <c r="C231" s="444" t="s">
        <v>1602</v>
      </c>
      <c r="D231" s="445" t="s">
        <v>60</v>
      </c>
      <c r="E231" s="446">
        <v>1</v>
      </c>
      <c r="F231" s="447">
        <v>180</v>
      </c>
      <c r="G231" s="448">
        <v>180</v>
      </c>
    </row>
    <row r="232" spans="1:7" s="450" customFormat="1" ht="15" customHeight="1" outlineLevel="1" x14ac:dyDescent="0.25">
      <c r="A232" s="442"/>
      <c r="B232" s="443" t="s">
        <v>1603</v>
      </c>
      <c r="C232" s="444" t="s">
        <v>1604</v>
      </c>
      <c r="D232" s="445" t="s">
        <v>60</v>
      </c>
      <c r="E232" s="446">
        <v>1</v>
      </c>
      <c r="F232" s="447">
        <v>180</v>
      </c>
      <c r="G232" s="448">
        <v>180</v>
      </c>
    </row>
    <row r="233" spans="1:7" s="450" customFormat="1" ht="15" customHeight="1" outlineLevel="1" x14ac:dyDescent="0.25">
      <c r="A233" s="442"/>
      <c r="B233" s="443" t="s">
        <v>1605</v>
      </c>
      <c r="C233" s="444" t="s">
        <v>1606</v>
      </c>
      <c r="D233" s="445" t="s">
        <v>60</v>
      </c>
      <c r="E233" s="446">
        <v>1</v>
      </c>
      <c r="F233" s="447">
        <v>180</v>
      </c>
      <c r="G233" s="448">
        <v>180</v>
      </c>
    </row>
    <row r="234" spans="1:7" s="450" customFormat="1" ht="15" customHeight="1" outlineLevel="1" x14ac:dyDescent="0.25">
      <c r="A234" s="442"/>
      <c r="B234" s="443" t="s">
        <v>1607</v>
      </c>
      <c r="C234" s="444" t="s">
        <v>1608</v>
      </c>
      <c r="D234" s="445" t="s">
        <v>60</v>
      </c>
      <c r="E234" s="446">
        <v>1</v>
      </c>
      <c r="F234" s="447">
        <v>180</v>
      </c>
      <c r="G234" s="448">
        <v>180</v>
      </c>
    </row>
    <row r="235" spans="1:7" s="450" customFormat="1" ht="15" customHeight="1" outlineLevel="1" x14ac:dyDescent="0.25">
      <c r="A235" s="442"/>
      <c r="B235" s="443" t="s">
        <v>1609</v>
      </c>
      <c r="C235" s="444" t="s">
        <v>1610</v>
      </c>
      <c r="D235" s="445" t="s">
        <v>60</v>
      </c>
      <c r="E235" s="446">
        <v>1</v>
      </c>
      <c r="F235" s="447">
        <v>180</v>
      </c>
      <c r="G235" s="448">
        <v>180</v>
      </c>
    </row>
    <row r="236" spans="1:7" s="450" customFormat="1" ht="15" customHeight="1" outlineLevel="1" x14ac:dyDescent="0.25">
      <c r="A236" s="442"/>
      <c r="B236" s="443" t="s">
        <v>1611</v>
      </c>
      <c r="C236" s="444" t="s">
        <v>1612</v>
      </c>
      <c r="D236" s="445" t="s">
        <v>60</v>
      </c>
      <c r="E236" s="446">
        <v>11</v>
      </c>
      <c r="F236" s="447">
        <v>180</v>
      </c>
      <c r="G236" s="448">
        <v>1980</v>
      </c>
    </row>
    <row r="237" spans="1:7" s="450" customFormat="1" ht="15" customHeight="1" outlineLevel="1" x14ac:dyDescent="0.25">
      <c r="A237" s="442"/>
      <c r="B237" s="443" t="s">
        <v>1613</v>
      </c>
      <c r="C237" s="444" t="s">
        <v>1614</v>
      </c>
      <c r="D237" s="445" t="s">
        <v>60</v>
      </c>
      <c r="E237" s="446">
        <v>11</v>
      </c>
      <c r="F237" s="447">
        <v>180</v>
      </c>
      <c r="G237" s="448">
        <v>1980</v>
      </c>
    </row>
    <row r="238" spans="1:7" s="450" customFormat="1" ht="15" customHeight="1" outlineLevel="1" x14ac:dyDescent="0.25">
      <c r="A238" s="442"/>
      <c r="B238" s="443" t="s">
        <v>1615</v>
      </c>
      <c r="C238" s="444" t="s">
        <v>1616</v>
      </c>
      <c r="D238" s="445" t="s">
        <v>60</v>
      </c>
      <c r="E238" s="446">
        <v>11</v>
      </c>
      <c r="F238" s="447">
        <v>180</v>
      </c>
      <c r="G238" s="448">
        <v>1980</v>
      </c>
    </row>
    <row r="239" spans="1:7" s="450" customFormat="1" ht="15" customHeight="1" outlineLevel="1" x14ac:dyDescent="0.25">
      <c r="A239" s="442"/>
      <c r="B239" s="443" t="s">
        <v>1617</v>
      </c>
      <c r="C239" s="444" t="s">
        <v>1618</v>
      </c>
      <c r="D239" s="445" t="s">
        <v>60</v>
      </c>
      <c r="E239" s="446">
        <v>11</v>
      </c>
      <c r="F239" s="447">
        <v>180</v>
      </c>
      <c r="G239" s="448">
        <v>1980</v>
      </c>
    </row>
    <row r="240" spans="1:7" s="450" customFormat="1" ht="15" customHeight="1" outlineLevel="1" x14ac:dyDescent="0.25">
      <c r="A240" s="442"/>
      <c r="B240" s="443" t="s">
        <v>1619</v>
      </c>
      <c r="C240" s="444" t="s">
        <v>1620</v>
      </c>
      <c r="D240" s="445" t="s">
        <v>60</v>
      </c>
      <c r="E240" s="446">
        <v>11</v>
      </c>
      <c r="F240" s="447">
        <v>180</v>
      </c>
      <c r="G240" s="448">
        <v>1980</v>
      </c>
    </row>
    <row r="241" spans="1:7" s="450" customFormat="1" ht="15" customHeight="1" outlineLevel="1" x14ac:dyDescent="0.25">
      <c r="A241" s="442"/>
      <c r="B241" s="443" t="s">
        <v>1621</v>
      </c>
      <c r="C241" s="444" t="s">
        <v>1622</v>
      </c>
      <c r="D241" s="445" t="s">
        <v>60</v>
      </c>
      <c r="E241" s="446">
        <v>11</v>
      </c>
      <c r="F241" s="447">
        <v>180</v>
      </c>
      <c r="G241" s="448">
        <v>1980</v>
      </c>
    </row>
    <row r="242" spans="1:7" s="450" customFormat="1" ht="15" customHeight="1" outlineLevel="1" x14ac:dyDescent="0.25">
      <c r="A242" s="442"/>
      <c r="B242" s="443" t="s">
        <v>1623</v>
      </c>
      <c r="C242" s="444" t="s">
        <v>1624</v>
      </c>
      <c r="D242" s="445" t="s">
        <v>60</v>
      </c>
      <c r="E242" s="446">
        <v>11</v>
      </c>
      <c r="F242" s="447">
        <v>180</v>
      </c>
      <c r="G242" s="448">
        <v>1980</v>
      </c>
    </row>
    <row r="243" spans="1:7" s="450" customFormat="1" ht="15" customHeight="1" outlineLevel="1" x14ac:dyDescent="0.25">
      <c r="A243" s="442"/>
      <c r="B243" s="443" t="s">
        <v>1625</v>
      </c>
      <c r="C243" s="444" t="s">
        <v>1626</v>
      </c>
      <c r="D243" s="445" t="s">
        <v>60</v>
      </c>
      <c r="E243" s="446">
        <v>11</v>
      </c>
      <c r="F243" s="447">
        <v>180</v>
      </c>
      <c r="G243" s="448">
        <v>1980</v>
      </c>
    </row>
    <row r="244" spans="1:7" s="450" customFormat="1" ht="15" customHeight="1" outlineLevel="1" x14ac:dyDescent="0.25">
      <c r="A244" s="442"/>
      <c r="B244" s="443" t="s">
        <v>1627</v>
      </c>
      <c r="C244" s="444" t="s">
        <v>1628</v>
      </c>
      <c r="D244" s="445" t="s">
        <v>60</v>
      </c>
      <c r="E244" s="446">
        <v>11</v>
      </c>
      <c r="F244" s="447">
        <v>180</v>
      </c>
      <c r="G244" s="448">
        <v>1980</v>
      </c>
    </row>
    <row r="245" spans="1:7" s="450" customFormat="1" ht="15" customHeight="1" outlineLevel="1" x14ac:dyDescent="0.25">
      <c r="A245" s="442"/>
      <c r="B245" s="443" t="s">
        <v>1629</v>
      </c>
      <c r="C245" s="444" t="s">
        <v>1630</v>
      </c>
      <c r="D245" s="445" t="s">
        <v>60</v>
      </c>
      <c r="E245" s="446">
        <v>11</v>
      </c>
      <c r="F245" s="447">
        <v>180</v>
      </c>
      <c r="G245" s="448">
        <v>1980</v>
      </c>
    </row>
    <row r="246" spans="1:7" s="450" customFormat="1" ht="15" customHeight="1" outlineLevel="1" x14ac:dyDescent="0.25">
      <c r="A246" s="442"/>
      <c r="B246" s="443" t="s">
        <v>1631</v>
      </c>
      <c r="C246" s="444" t="s">
        <v>1632</v>
      </c>
      <c r="D246" s="445" t="s">
        <v>60</v>
      </c>
      <c r="E246" s="446">
        <v>11</v>
      </c>
      <c r="F246" s="447">
        <v>180</v>
      </c>
      <c r="G246" s="448">
        <v>1980</v>
      </c>
    </row>
    <row r="247" spans="1:7" s="450" customFormat="1" ht="15" customHeight="1" outlineLevel="1" x14ac:dyDescent="0.25">
      <c r="A247" s="442"/>
      <c r="B247" s="443" t="s">
        <v>1633</v>
      </c>
      <c r="C247" s="444" t="s">
        <v>1634</v>
      </c>
      <c r="D247" s="445" t="s">
        <v>60</v>
      </c>
      <c r="E247" s="446">
        <v>11</v>
      </c>
      <c r="F247" s="447">
        <v>180</v>
      </c>
      <c r="G247" s="448">
        <v>1980</v>
      </c>
    </row>
    <row r="248" spans="1:7" s="450" customFormat="1" ht="15" customHeight="1" outlineLevel="1" x14ac:dyDescent="0.25">
      <c r="A248" s="442"/>
      <c r="B248" s="443" t="s">
        <v>1635</v>
      </c>
      <c r="C248" s="444" t="s">
        <v>1636</v>
      </c>
      <c r="D248" s="445" t="s">
        <v>60</v>
      </c>
      <c r="E248" s="446">
        <v>11</v>
      </c>
      <c r="F248" s="447">
        <v>180</v>
      </c>
      <c r="G248" s="448">
        <v>1980</v>
      </c>
    </row>
    <row r="249" spans="1:7" s="450" customFormat="1" ht="15" customHeight="1" outlineLevel="1" x14ac:dyDescent="0.25">
      <c r="A249" s="442"/>
      <c r="B249" s="443" t="s">
        <v>1637</v>
      </c>
      <c r="C249" s="444" t="s">
        <v>1638</v>
      </c>
      <c r="D249" s="445" t="s">
        <v>60</v>
      </c>
      <c r="E249" s="446">
        <v>11</v>
      </c>
      <c r="F249" s="447">
        <v>180</v>
      </c>
      <c r="G249" s="448">
        <v>1980</v>
      </c>
    </row>
    <row r="250" spans="1:7" s="450" customFormat="1" ht="15" customHeight="1" outlineLevel="1" x14ac:dyDescent="0.25">
      <c r="A250" s="442"/>
      <c r="B250" s="443" t="s">
        <v>1639</v>
      </c>
      <c r="C250" s="444" t="s">
        <v>1640</v>
      </c>
      <c r="D250" s="445" t="s">
        <v>60</v>
      </c>
      <c r="E250" s="446">
        <v>11</v>
      </c>
      <c r="F250" s="447">
        <v>180</v>
      </c>
      <c r="G250" s="448">
        <v>1980</v>
      </c>
    </row>
    <row r="251" spans="1:7" s="450" customFormat="1" ht="15" customHeight="1" outlineLevel="1" x14ac:dyDescent="0.25">
      <c r="A251" s="442" t="s">
        <v>1641</v>
      </c>
      <c r="B251" s="443" t="s">
        <v>1642</v>
      </c>
      <c r="C251" s="444" t="s">
        <v>1643</v>
      </c>
      <c r="D251" s="445" t="s">
        <v>60</v>
      </c>
      <c r="E251" s="446">
        <v>1</v>
      </c>
      <c r="F251" s="447">
        <v>250</v>
      </c>
      <c r="G251" s="448">
        <v>250</v>
      </c>
    </row>
    <row r="252" spans="1:7" s="450" customFormat="1" ht="15" customHeight="1" outlineLevel="1" x14ac:dyDescent="0.25">
      <c r="A252" s="442"/>
      <c r="B252" s="443" t="s">
        <v>1644</v>
      </c>
      <c r="C252" s="444" t="s">
        <v>1645</v>
      </c>
      <c r="D252" s="445" t="s">
        <v>60</v>
      </c>
      <c r="E252" s="446">
        <v>1</v>
      </c>
      <c r="F252" s="447">
        <v>250</v>
      </c>
      <c r="G252" s="448">
        <v>250</v>
      </c>
    </row>
    <row r="253" spans="1:7" s="450" customFormat="1" ht="15" customHeight="1" outlineLevel="1" x14ac:dyDescent="0.25">
      <c r="A253" s="442"/>
      <c r="B253" s="443" t="s">
        <v>1646</v>
      </c>
      <c r="C253" s="444" t="s">
        <v>1647</v>
      </c>
      <c r="D253" s="445" t="s">
        <v>60</v>
      </c>
      <c r="E253" s="446">
        <v>1</v>
      </c>
      <c r="F253" s="447">
        <v>250</v>
      </c>
      <c r="G253" s="448">
        <v>250</v>
      </c>
    </row>
    <row r="254" spans="1:7" s="450" customFormat="1" ht="15" customHeight="1" outlineLevel="1" x14ac:dyDescent="0.25">
      <c r="A254" s="442"/>
      <c r="B254" s="443" t="s">
        <v>1648</v>
      </c>
      <c r="C254" s="444" t="s">
        <v>1649</v>
      </c>
      <c r="D254" s="445" t="s">
        <v>60</v>
      </c>
      <c r="E254" s="446">
        <v>1</v>
      </c>
      <c r="F254" s="447">
        <v>380</v>
      </c>
      <c r="G254" s="448">
        <v>380</v>
      </c>
    </row>
    <row r="255" spans="1:7" s="450" customFormat="1" ht="15" customHeight="1" outlineLevel="1" x14ac:dyDescent="0.25">
      <c r="A255" s="442"/>
      <c r="B255" s="443" t="s">
        <v>1650</v>
      </c>
      <c r="C255" s="444" t="s">
        <v>1651</v>
      </c>
      <c r="D255" s="445" t="s">
        <v>60</v>
      </c>
      <c r="E255" s="446">
        <v>1</v>
      </c>
      <c r="F255" s="447">
        <v>380</v>
      </c>
      <c r="G255" s="448">
        <v>380</v>
      </c>
    </row>
    <row r="256" spans="1:7" s="450" customFormat="1" ht="15" customHeight="1" outlineLevel="1" x14ac:dyDescent="0.25">
      <c r="A256" s="442"/>
      <c r="B256" s="443" t="s">
        <v>1652</v>
      </c>
      <c r="C256" s="444" t="s">
        <v>1653</v>
      </c>
      <c r="D256" s="445" t="s">
        <v>60</v>
      </c>
      <c r="E256" s="446">
        <v>1</v>
      </c>
      <c r="F256" s="447">
        <v>380</v>
      </c>
      <c r="G256" s="448">
        <v>380</v>
      </c>
    </row>
    <row r="257" spans="1:7" s="450" customFormat="1" ht="15" customHeight="1" outlineLevel="1" x14ac:dyDescent="0.25">
      <c r="A257" s="442"/>
      <c r="B257" s="443" t="s">
        <v>1654</v>
      </c>
      <c r="C257" s="444" t="s">
        <v>1655</v>
      </c>
      <c r="D257" s="445" t="s">
        <v>60</v>
      </c>
      <c r="E257" s="446">
        <v>1</v>
      </c>
      <c r="F257" s="447">
        <v>380</v>
      </c>
      <c r="G257" s="448">
        <v>380</v>
      </c>
    </row>
    <row r="258" spans="1:7" s="450" customFormat="1" ht="15" customHeight="1" outlineLevel="1" x14ac:dyDescent="0.25">
      <c r="A258" s="442"/>
      <c r="B258" s="443" t="s">
        <v>1656</v>
      </c>
      <c r="C258" s="444" t="s">
        <v>1657</v>
      </c>
      <c r="D258" s="445" t="s">
        <v>60</v>
      </c>
      <c r="E258" s="446">
        <v>1</v>
      </c>
      <c r="F258" s="447">
        <v>250</v>
      </c>
      <c r="G258" s="448">
        <v>250</v>
      </c>
    </row>
    <row r="259" spans="1:7" s="450" customFormat="1" ht="15" customHeight="1" outlineLevel="1" x14ac:dyDescent="0.25">
      <c r="A259" s="442"/>
      <c r="B259" s="443" t="s">
        <v>1658</v>
      </c>
      <c r="C259" s="444" t="s">
        <v>1659</v>
      </c>
      <c r="D259" s="445" t="s">
        <v>60</v>
      </c>
      <c r="E259" s="446">
        <v>1</v>
      </c>
      <c r="F259" s="447">
        <v>250</v>
      </c>
      <c r="G259" s="448">
        <v>250</v>
      </c>
    </row>
    <row r="260" spans="1:7" s="196" customFormat="1" ht="15" customHeight="1" outlineLevel="1" x14ac:dyDescent="0.25">
      <c r="B260" s="437" t="s">
        <v>1660</v>
      </c>
      <c r="C260" s="438" t="s">
        <v>409</v>
      </c>
      <c r="D260" s="439" t="s">
        <v>397</v>
      </c>
      <c r="E260" s="459"/>
      <c r="F260" s="459"/>
      <c r="G260" s="460"/>
    </row>
    <row r="261" spans="1:7" s="450" customFormat="1" ht="15" customHeight="1" outlineLevel="1" x14ac:dyDescent="0.25">
      <c r="A261" s="442"/>
      <c r="B261" s="443" t="s">
        <v>147</v>
      </c>
      <c r="C261" s="444" t="s">
        <v>1661</v>
      </c>
      <c r="D261" s="445" t="s">
        <v>132</v>
      </c>
      <c r="E261" s="446">
        <v>74</v>
      </c>
      <c r="F261" s="447">
        <v>5.97</v>
      </c>
      <c r="G261" s="448">
        <v>441.78</v>
      </c>
    </row>
    <row r="262" spans="1:7" s="450" customFormat="1" ht="15" customHeight="1" outlineLevel="1" x14ac:dyDescent="0.25">
      <c r="A262" s="442"/>
      <c r="B262" s="443" t="s">
        <v>148</v>
      </c>
      <c r="C262" s="444" t="s">
        <v>1662</v>
      </c>
      <c r="D262" s="445" t="s">
        <v>132</v>
      </c>
      <c r="E262" s="446">
        <v>88</v>
      </c>
      <c r="F262" s="447">
        <v>5.97</v>
      </c>
      <c r="G262" s="448">
        <v>525.36</v>
      </c>
    </row>
    <row r="263" spans="1:7" s="450" customFormat="1" ht="15" customHeight="1" outlineLevel="1" x14ac:dyDescent="0.25">
      <c r="A263" s="442"/>
      <c r="B263" s="443" t="s">
        <v>1663</v>
      </c>
      <c r="C263" s="444" t="s">
        <v>1664</v>
      </c>
      <c r="D263" s="445" t="s">
        <v>132</v>
      </c>
      <c r="E263" s="446">
        <v>91</v>
      </c>
      <c r="F263" s="447">
        <v>5.97</v>
      </c>
      <c r="G263" s="448">
        <v>543.27</v>
      </c>
    </row>
    <row r="264" spans="1:7" s="450" customFormat="1" ht="15" customHeight="1" outlineLevel="1" x14ac:dyDescent="0.25">
      <c r="A264" s="442"/>
      <c r="B264" s="443" t="s">
        <v>1665</v>
      </c>
      <c r="C264" s="444" t="s">
        <v>1666</v>
      </c>
      <c r="D264" s="445" t="s">
        <v>132</v>
      </c>
      <c r="E264" s="446">
        <v>150</v>
      </c>
      <c r="F264" s="447">
        <v>5.97</v>
      </c>
      <c r="G264" s="448">
        <v>895.5</v>
      </c>
    </row>
    <row r="265" spans="1:7" s="450" customFormat="1" ht="15" customHeight="1" outlineLevel="1" x14ac:dyDescent="0.25">
      <c r="A265" s="442"/>
      <c r="B265" s="443" t="s">
        <v>1667</v>
      </c>
      <c r="C265" s="444" t="s">
        <v>1668</v>
      </c>
      <c r="D265" s="445" t="s">
        <v>132</v>
      </c>
      <c r="E265" s="446">
        <v>146</v>
      </c>
      <c r="F265" s="447">
        <v>5.97</v>
      </c>
      <c r="G265" s="448">
        <v>871.62</v>
      </c>
    </row>
    <row r="266" spans="1:7" s="450" customFormat="1" ht="15" customHeight="1" outlineLevel="1" x14ac:dyDescent="0.25">
      <c r="A266" s="442"/>
      <c r="B266" s="443" t="s">
        <v>1669</v>
      </c>
      <c r="C266" s="444" t="s">
        <v>1670</v>
      </c>
      <c r="D266" s="445" t="s">
        <v>132</v>
      </c>
      <c r="E266" s="446">
        <v>144</v>
      </c>
      <c r="F266" s="447">
        <v>5.97</v>
      </c>
      <c r="G266" s="448">
        <v>859.68</v>
      </c>
    </row>
    <row r="267" spans="1:7" s="450" customFormat="1" ht="15" customHeight="1" outlineLevel="1" x14ac:dyDescent="0.25">
      <c r="A267" s="442"/>
      <c r="B267" s="443" t="s">
        <v>1671</v>
      </c>
      <c r="C267" s="444" t="s">
        <v>1672</v>
      </c>
      <c r="D267" s="445" t="s">
        <v>132</v>
      </c>
      <c r="E267" s="446">
        <v>154</v>
      </c>
      <c r="F267" s="447">
        <v>13.84</v>
      </c>
      <c r="G267" s="448">
        <v>2131.36</v>
      </c>
    </row>
    <row r="268" spans="1:7" s="450" customFormat="1" ht="15" customHeight="1" outlineLevel="1" x14ac:dyDescent="0.25">
      <c r="A268" s="442"/>
      <c r="B268" s="443" t="s">
        <v>1673</v>
      </c>
      <c r="C268" s="444" t="s">
        <v>1674</v>
      </c>
      <c r="D268" s="445" t="s">
        <v>132</v>
      </c>
      <c r="E268" s="446">
        <v>157</v>
      </c>
      <c r="F268" s="447">
        <v>13.84</v>
      </c>
      <c r="G268" s="448">
        <v>2172.88</v>
      </c>
    </row>
    <row r="269" spans="1:7" s="450" customFormat="1" ht="15" customHeight="1" outlineLevel="1" x14ac:dyDescent="0.25">
      <c r="A269" s="442"/>
      <c r="B269" s="443" t="s">
        <v>1675</v>
      </c>
      <c r="C269" s="444" t="s">
        <v>1676</v>
      </c>
      <c r="D269" s="445" t="s">
        <v>132</v>
      </c>
      <c r="E269" s="446">
        <v>14</v>
      </c>
      <c r="F269" s="447">
        <v>9.07</v>
      </c>
      <c r="G269" s="448">
        <v>126.98</v>
      </c>
    </row>
    <row r="270" spans="1:7" s="450" customFormat="1" ht="15" customHeight="1" outlineLevel="1" x14ac:dyDescent="0.25">
      <c r="A270" s="442"/>
      <c r="B270" s="443" t="s">
        <v>1677</v>
      </c>
      <c r="C270" s="444" t="s">
        <v>1678</v>
      </c>
      <c r="D270" s="445" t="s">
        <v>132</v>
      </c>
      <c r="E270" s="446">
        <v>10</v>
      </c>
      <c r="F270" s="447">
        <v>5.97</v>
      </c>
      <c r="G270" s="448">
        <v>59.699999999999996</v>
      </c>
    </row>
    <row r="271" spans="1:7" s="450" customFormat="1" ht="15" customHeight="1" outlineLevel="1" x14ac:dyDescent="0.25">
      <c r="A271" s="442"/>
      <c r="B271" s="443" t="s">
        <v>1679</v>
      </c>
      <c r="C271" s="444" t="s">
        <v>1680</v>
      </c>
      <c r="D271" s="445" t="s">
        <v>132</v>
      </c>
      <c r="E271" s="446">
        <v>114</v>
      </c>
      <c r="F271" s="447">
        <v>9.07</v>
      </c>
      <c r="G271" s="448">
        <v>1033.98</v>
      </c>
    </row>
    <row r="272" spans="1:7" s="450" customFormat="1" ht="15" customHeight="1" outlineLevel="1" x14ac:dyDescent="0.25">
      <c r="A272" s="442"/>
      <c r="B272" s="443" t="s">
        <v>1681</v>
      </c>
      <c r="C272" s="444" t="s">
        <v>1682</v>
      </c>
      <c r="D272" s="445" t="s">
        <v>132</v>
      </c>
      <c r="E272" s="446">
        <v>28</v>
      </c>
      <c r="F272" s="447">
        <v>1.66</v>
      </c>
      <c r="G272" s="448">
        <v>46.48</v>
      </c>
    </row>
    <row r="273" spans="1:7" s="450" customFormat="1" ht="15" customHeight="1" outlineLevel="1" x14ac:dyDescent="0.25">
      <c r="A273" s="442"/>
      <c r="B273" s="443" t="s">
        <v>1683</v>
      </c>
      <c r="C273" s="444" t="s">
        <v>1684</v>
      </c>
      <c r="D273" s="445" t="s">
        <v>132</v>
      </c>
      <c r="E273" s="446">
        <v>6</v>
      </c>
      <c r="F273" s="447">
        <v>1.66</v>
      </c>
      <c r="G273" s="448">
        <v>9.9599999999999991</v>
      </c>
    </row>
    <row r="274" spans="1:7" s="450" customFormat="1" ht="15" customHeight="1" outlineLevel="1" x14ac:dyDescent="0.25">
      <c r="A274" s="442"/>
      <c r="B274" s="443" t="s">
        <v>1685</v>
      </c>
      <c r="C274" s="444" t="s">
        <v>1686</v>
      </c>
      <c r="D274" s="445" t="s">
        <v>132</v>
      </c>
      <c r="E274" s="446">
        <v>10</v>
      </c>
      <c r="F274" s="447">
        <v>11.34</v>
      </c>
      <c r="G274" s="448">
        <v>113.4</v>
      </c>
    </row>
    <row r="275" spans="1:7" s="450" customFormat="1" ht="15" customHeight="1" outlineLevel="1" x14ac:dyDescent="0.25">
      <c r="A275" s="442"/>
      <c r="B275" s="443" t="s">
        <v>1687</v>
      </c>
      <c r="C275" s="444" t="s">
        <v>1688</v>
      </c>
      <c r="D275" s="445" t="s">
        <v>132</v>
      </c>
      <c r="E275" s="446">
        <v>119</v>
      </c>
      <c r="F275" s="447">
        <v>11.34</v>
      </c>
      <c r="G275" s="448">
        <v>1349.46</v>
      </c>
    </row>
    <row r="276" spans="1:7" s="450" customFormat="1" ht="25.9" customHeight="1" outlineLevel="1" x14ac:dyDescent="0.25">
      <c r="A276" s="442"/>
      <c r="B276" s="443" t="s">
        <v>1689</v>
      </c>
      <c r="C276" s="444" t="s">
        <v>1690</v>
      </c>
      <c r="D276" s="445" t="s">
        <v>132</v>
      </c>
      <c r="E276" s="446">
        <v>1263</v>
      </c>
      <c r="F276" s="447">
        <v>4.97</v>
      </c>
      <c r="G276" s="448">
        <v>6277.11</v>
      </c>
    </row>
    <row r="277" spans="1:7" s="450" customFormat="1" ht="25.5" outlineLevel="1" x14ac:dyDescent="0.25">
      <c r="A277" s="442"/>
      <c r="B277" s="443" t="s">
        <v>1691</v>
      </c>
      <c r="C277" s="444" t="s">
        <v>1692</v>
      </c>
      <c r="D277" s="445" t="s">
        <v>132</v>
      </c>
      <c r="E277" s="446">
        <v>5970</v>
      </c>
      <c r="F277" s="447">
        <v>7.3</v>
      </c>
      <c r="G277" s="448">
        <v>43581</v>
      </c>
    </row>
    <row r="278" spans="1:7" s="450" customFormat="1" ht="25.5" outlineLevel="1" x14ac:dyDescent="0.25">
      <c r="A278" s="442"/>
      <c r="B278" s="443" t="s">
        <v>1693</v>
      </c>
      <c r="C278" s="444" t="s">
        <v>1694</v>
      </c>
      <c r="D278" s="445" t="s">
        <v>132</v>
      </c>
      <c r="E278" s="446">
        <v>8091</v>
      </c>
      <c r="F278" s="447">
        <v>9.1300000000000008</v>
      </c>
      <c r="G278" s="448">
        <v>73870.83</v>
      </c>
    </row>
    <row r="279" spans="1:7" s="450" customFormat="1" ht="25.5" outlineLevel="1" x14ac:dyDescent="0.25">
      <c r="A279" s="442"/>
      <c r="B279" s="443" t="s">
        <v>1695</v>
      </c>
      <c r="C279" s="444" t="s">
        <v>1696</v>
      </c>
      <c r="D279" s="445" t="s">
        <v>132</v>
      </c>
      <c r="E279" s="446">
        <v>124</v>
      </c>
      <c r="F279" s="447">
        <v>11.76</v>
      </c>
      <c r="G279" s="448">
        <v>1458.24</v>
      </c>
    </row>
    <row r="280" spans="1:7" s="450" customFormat="1" ht="25.5" outlineLevel="1" x14ac:dyDescent="0.25">
      <c r="A280" s="442"/>
      <c r="B280" s="443" t="s">
        <v>1697</v>
      </c>
      <c r="C280" s="444" t="s">
        <v>1698</v>
      </c>
      <c r="D280" s="445" t="s">
        <v>132</v>
      </c>
      <c r="E280" s="446">
        <v>197</v>
      </c>
      <c r="F280" s="447">
        <v>9.1300000000000008</v>
      </c>
      <c r="G280" s="448">
        <v>1798.6100000000001</v>
      </c>
    </row>
    <row r="281" spans="1:7" s="450" customFormat="1" ht="31.9" customHeight="1" outlineLevel="1" x14ac:dyDescent="0.25">
      <c r="A281" s="442"/>
      <c r="B281" s="443" t="s">
        <v>1699</v>
      </c>
      <c r="C281" s="444" t="s">
        <v>1700</v>
      </c>
      <c r="D281" s="461" t="s">
        <v>145</v>
      </c>
      <c r="E281" s="446">
        <v>1</v>
      </c>
      <c r="F281" s="447">
        <v>7000</v>
      </c>
      <c r="G281" s="448">
        <v>7000</v>
      </c>
    </row>
    <row r="282" spans="1:7" ht="31.5" customHeight="1" outlineLevel="1" x14ac:dyDescent="0.25">
      <c r="A282" s="205"/>
      <c r="B282" s="437" t="s">
        <v>1701</v>
      </c>
      <c r="C282" s="462" t="s">
        <v>1702</v>
      </c>
      <c r="D282" s="463"/>
      <c r="E282" s="464"/>
      <c r="F282" s="465"/>
      <c r="G282" s="466"/>
    </row>
    <row r="283" spans="1:7" ht="15" customHeight="1" outlineLevel="1" x14ac:dyDescent="0.25">
      <c r="B283" s="467" t="s">
        <v>424</v>
      </c>
      <c r="C283" s="444" t="s">
        <v>1703</v>
      </c>
      <c r="D283" s="445" t="s">
        <v>132</v>
      </c>
      <c r="E283" s="446">
        <v>2490</v>
      </c>
      <c r="F283" s="446">
        <v>2.8</v>
      </c>
      <c r="G283" s="448">
        <v>6972</v>
      </c>
    </row>
    <row r="284" spans="1:7" ht="15" customHeight="1" outlineLevel="1" x14ac:dyDescent="0.25">
      <c r="B284" s="467" t="s">
        <v>1704</v>
      </c>
      <c r="C284" s="444" t="s">
        <v>1705</v>
      </c>
      <c r="D284" s="445" t="s">
        <v>132</v>
      </c>
      <c r="E284" s="446">
        <v>2745</v>
      </c>
      <c r="F284" s="446">
        <v>3.05</v>
      </c>
      <c r="G284" s="448">
        <v>8372.25</v>
      </c>
    </row>
    <row r="285" spans="1:7" ht="15" customHeight="1" outlineLevel="1" x14ac:dyDescent="0.25">
      <c r="B285" s="467" t="s">
        <v>1706</v>
      </c>
      <c r="C285" s="444" t="s">
        <v>1707</v>
      </c>
      <c r="D285" s="445" t="s">
        <v>132</v>
      </c>
      <c r="E285" s="446">
        <v>404</v>
      </c>
      <c r="F285" s="446">
        <v>5.01</v>
      </c>
      <c r="G285" s="448">
        <v>2024.04</v>
      </c>
    </row>
    <row r="286" spans="1:7" ht="15" customHeight="1" outlineLevel="1" x14ac:dyDescent="0.25">
      <c r="B286" s="467" t="s">
        <v>1708</v>
      </c>
      <c r="C286" s="444" t="s">
        <v>1709</v>
      </c>
      <c r="D286" s="445" t="s">
        <v>132</v>
      </c>
      <c r="E286" s="446">
        <v>34</v>
      </c>
      <c r="F286" s="447">
        <v>4.97</v>
      </c>
      <c r="G286" s="448">
        <v>168.98</v>
      </c>
    </row>
    <row r="287" spans="1:7" ht="15" customHeight="1" outlineLevel="1" x14ac:dyDescent="0.25">
      <c r="B287" s="467" t="s">
        <v>1710</v>
      </c>
      <c r="C287" s="444" t="s">
        <v>1711</v>
      </c>
      <c r="D287" s="445" t="s">
        <v>132</v>
      </c>
      <c r="E287" s="446">
        <v>14</v>
      </c>
      <c r="F287" s="447">
        <v>6.62</v>
      </c>
      <c r="G287" s="448">
        <v>92.68</v>
      </c>
    </row>
    <row r="288" spans="1:7" ht="15" customHeight="1" outlineLevel="1" x14ac:dyDescent="0.25">
      <c r="B288" s="467" t="s">
        <v>1712</v>
      </c>
      <c r="C288" s="444" t="s">
        <v>1713</v>
      </c>
      <c r="D288" s="445" t="s">
        <v>132</v>
      </c>
      <c r="E288" s="446">
        <v>10</v>
      </c>
      <c r="F288" s="447">
        <v>13.21</v>
      </c>
      <c r="G288" s="448">
        <v>132.10000000000002</v>
      </c>
    </row>
    <row r="289" spans="1:7" ht="15" customHeight="1" outlineLevel="1" x14ac:dyDescent="0.25">
      <c r="B289" s="467" t="s">
        <v>1714</v>
      </c>
      <c r="C289" s="444" t="s">
        <v>1715</v>
      </c>
      <c r="D289" s="445" t="s">
        <v>132</v>
      </c>
      <c r="E289" s="446">
        <v>106</v>
      </c>
      <c r="F289" s="446">
        <v>15.66</v>
      </c>
      <c r="G289" s="448">
        <v>1659.96</v>
      </c>
    </row>
    <row r="290" spans="1:7" ht="15" customHeight="1" outlineLevel="1" x14ac:dyDescent="0.25">
      <c r="B290" s="467" t="s">
        <v>1716</v>
      </c>
      <c r="C290" s="444" t="s">
        <v>1717</v>
      </c>
      <c r="D290" s="445" t="s">
        <v>407</v>
      </c>
      <c r="E290" s="446">
        <v>65</v>
      </c>
      <c r="F290" s="446">
        <v>34.71</v>
      </c>
      <c r="G290" s="448">
        <v>2256.15</v>
      </c>
    </row>
    <row r="291" spans="1:7" ht="15" customHeight="1" outlineLevel="1" x14ac:dyDescent="0.25">
      <c r="B291" s="467" t="s">
        <v>1718</v>
      </c>
      <c r="C291" s="444" t="s">
        <v>1719</v>
      </c>
      <c r="D291" s="445" t="s">
        <v>407</v>
      </c>
      <c r="E291" s="446">
        <v>10</v>
      </c>
      <c r="F291" s="446">
        <v>42.1</v>
      </c>
      <c r="G291" s="448">
        <v>421</v>
      </c>
    </row>
    <row r="292" spans="1:7" ht="15" customHeight="1" outlineLevel="1" x14ac:dyDescent="0.25">
      <c r="B292" s="437" t="s">
        <v>1363</v>
      </c>
      <c r="C292" s="468" t="s">
        <v>1720</v>
      </c>
      <c r="D292" s="469"/>
      <c r="E292" s="464"/>
      <c r="F292" s="465"/>
      <c r="G292" s="466"/>
    </row>
    <row r="293" spans="1:7" s="450" customFormat="1" ht="15" customHeight="1" outlineLevel="1" x14ac:dyDescent="0.25">
      <c r="B293" s="443" t="s">
        <v>1721</v>
      </c>
      <c r="C293" s="457" t="s">
        <v>1722</v>
      </c>
      <c r="D293" s="461" t="s">
        <v>132</v>
      </c>
      <c r="E293" s="446">
        <v>15746.5</v>
      </c>
      <c r="F293" s="446">
        <v>1.66</v>
      </c>
      <c r="G293" s="448">
        <v>26139.19</v>
      </c>
    </row>
    <row r="294" spans="1:7" s="450" customFormat="1" ht="15" customHeight="1" outlineLevel="1" x14ac:dyDescent="0.25">
      <c r="B294" s="443" t="s">
        <v>1723</v>
      </c>
      <c r="C294" s="444" t="s">
        <v>1724</v>
      </c>
      <c r="D294" s="461" t="s">
        <v>132</v>
      </c>
      <c r="E294" s="446">
        <v>12876</v>
      </c>
      <c r="F294" s="446">
        <v>1.66</v>
      </c>
      <c r="G294" s="448">
        <v>21374.16</v>
      </c>
    </row>
    <row r="295" spans="1:7" s="450" customFormat="1" ht="15" customHeight="1" outlineLevel="1" x14ac:dyDescent="0.25">
      <c r="B295" s="443" t="s">
        <v>1725</v>
      </c>
      <c r="C295" s="444" t="s">
        <v>1726</v>
      </c>
      <c r="D295" s="461" t="s">
        <v>132</v>
      </c>
      <c r="E295" s="446">
        <v>15746.5</v>
      </c>
      <c r="F295" s="447">
        <v>2.8</v>
      </c>
      <c r="G295" s="448">
        <v>44090.2</v>
      </c>
    </row>
    <row r="296" spans="1:7" s="450" customFormat="1" ht="15" customHeight="1" outlineLevel="1" x14ac:dyDescent="0.25">
      <c r="B296" s="443" t="s">
        <v>1727</v>
      </c>
      <c r="C296" s="444" t="s">
        <v>1728</v>
      </c>
      <c r="D296" s="461" t="s">
        <v>132</v>
      </c>
      <c r="E296" s="446">
        <v>12876</v>
      </c>
      <c r="F296" s="447">
        <v>2.8</v>
      </c>
      <c r="G296" s="448">
        <v>36052.799999999996</v>
      </c>
    </row>
    <row r="297" spans="1:7" s="196" customFormat="1" ht="15" customHeight="1" outlineLevel="1" x14ac:dyDescent="0.25">
      <c r="B297" s="437" t="s">
        <v>1729</v>
      </c>
      <c r="C297" s="438" t="s">
        <v>1730</v>
      </c>
      <c r="D297" s="439" t="s">
        <v>397</v>
      </c>
      <c r="E297" s="459"/>
      <c r="F297" s="459"/>
      <c r="G297" s="460"/>
    </row>
    <row r="298" spans="1:7" s="450" customFormat="1" ht="15" customHeight="1" outlineLevel="1" x14ac:dyDescent="0.25">
      <c r="B298" s="451" t="s">
        <v>1731</v>
      </c>
      <c r="C298" s="452" t="s">
        <v>1732</v>
      </c>
      <c r="D298" s="453" t="s">
        <v>407</v>
      </c>
      <c r="E298" s="454">
        <v>32</v>
      </c>
      <c r="F298" s="454">
        <v>36.32</v>
      </c>
      <c r="G298" s="456">
        <v>1162.24</v>
      </c>
    </row>
    <row r="299" spans="1:7" s="450" customFormat="1" ht="15" customHeight="1" outlineLevel="1" x14ac:dyDescent="0.25">
      <c r="B299" s="451" t="s">
        <v>1733</v>
      </c>
      <c r="C299" s="452" t="s">
        <v>1734</v>
      </c>
      <c r="D299" s="453" t="s">
        <v>407</v>
      </c>
      <c r="E299" s="454">
        <v>76</v>
      </c>
      <c r="F299" s="454">
        <v>36.32</v>
      </c>
      <c r="G299" s="456">
        <v>2760.32</v>
      </c>
    </row>
    <row r="300" spans="1:7" s="450" customFormat="1" ht="15" customHeight="1" outlineLevel="1" x14ac:dyDescent="0.25">
      <c r="B300" s="470" t="s">
        <v>1735</v>
      </c>
      <c r="C300" s="471" t="s">
        <v>1736</v>
      </c>
      <c r="D300" s="472" t="s">
        <v>407</v>
      </c>
      <c r="E300" s="473">
        <v>4</v>
      </c>
      <c r="F300" s="473">
        <v>58.6</v>
      </c>
      <c r="G300" s="474">
        <v>234.4</v>
      </c>
    </row>
    <row r="301" spans="1:7" s="450" customFormat="1" ht="15" customHeight="1" outlineLevel="1" x14ac:dyDescent="0.25">
      <c r="B301" s="470" t="s">
        <v>1737</v>
      </c>
      <c r="C301" s="471" t="s">
        <v>1738</v>
      </c>
      <c r="D301" s="472" t="s">
        <v>407</v>
      </c>
      <c r="E301" s="473">
        <v>76</v>
      </c>
      <c r="F301" s="473">
        <v>58.6</v>
      </c>
      <c r="G301" s="474">
        <v>4453.6000000000004</v>
      </c>
    </row>
    <row r="302" spans="1:7" s="450" customFormat="1" ht="15" customHeight="1" outlineLevel="1" x14ac:dyDescent="0.25">
      <c r="B302" s="451" t="s">
        <v>1739</v>
      </c>
      <c r="C302" s="452" t="s">
        <v>1740</v>
      </c>
      <c r="D302" s="453" t="s">
        <v>407</v>
      </c>
      <c r="E302" s="454">
        <v>50</v>
      </c>
      <c r="F302" s="454">
        <v>70.680000000000007</v>
      </c>
      <c r="G302" s="456">
        <v>3534.0000000000005</v>
      </c>
    </row>
    <row r="303" spans="1:7" s="450" customFormat="1" ht="15" customHeight="1" outlineLevel="1" x14ac:dyDescent="0.25">
      <c r="B303" s="451" t="s">
        <v>1741</v>
      </c>
      <c r="C303" s="452" t="s">
        <v>1742</v>
      </c>
      <c r="D303" s="453" t="s">
        <v>407</v>
      </c>
      <c r="E303" s="454">
        <v>76</v>
      </c>
      <c r="F303" s="454">
        <v>70.680000000000007</v>
      </c>
      <c r="G303" s="456">
        <v>5371.68</v>
      </c>
    </row>
    <row r="304" spans="1:7" s="476" customFormat="1" ht="15" customHeight="1" outlineLevel="1" x14ac:dyDescent="0.25">
      <c r="A304" s="475"/>
      <c r="B304" s="443" t="s">
        <v>1743</v>
      </c>
      <c r="C304" s="444" t="s">
        <v>1744</v>
      </c>
      <c r="D304" s="445" t="s">
        <v>145</v>
      </c>
      <c r="E304" s="446">
        <v>1</v>
      </c>
      <c r="F304" s="447">
        <v>1300</v>
      </c>
      <c r="G304" s="448">
        <v>1300</v>
      </c>
    </row>
    <row r="305" spans="1:7" s="476" customFormat="1" outlineLevel="1" x14ac:dyDescent="0.25">
      <c r="A305" s="475"/>
      <c r="B305" s="443" t="s">
        <v>1745</v>
      </c>
      <c r="C305" s="477" t="s">
        <v>1377</v>
      </c>
      <c r="D305" s="461" t="s">
        <v>132</v>
      </c>
      <c r="E305" s="446">
        <v>314</v>
      </c>
      <c r="F305" s="447">
        <v>14.5</v>
      </c>
      <c r="G305" s="448">
        <v>4553</v>
      </c>
    </row>
    <row r="306" spans="1:7" s="450" customFormat="1" ht="15" customHeight="1" outlineLevel="1" x14ac:dyDescent="0.25">
      <c r="B306" s="443" t="s">
        <v>1746</v>
      </c>
      <c r="C306" s="444" t="s">
        <v>1747</v>
      </c>
      <c r="D306" s="445" t="s">
        <v>60</v>
      </c>
      <c r="E306" s="446">
        <v>4</v>
      </c>
      <c r="F306" s="447">
        <v>15</v>
      </c>
      <c r="G306" s="448">
        <v>60</v>
      </c>
    </row>
    <row r="307" spans="1:7" ht="15" customHeight="1" outlineLevel="1" x14ac:dyDescent="0.25">
      <c r="B307" s="443" t="s">
        <v>1748</v>
      </c>
      <c r="C307" s="444" t="s">
        <v>402</v>
      </c>
      <c r="D307" s="445" t="s">
        <v>60</v>
      </c>
      <c r="E307" s="446">
        <v>5</v>
      </c>
      <c r="F307" s="446">
        <v>33</v>
      </c>
      <c r="G307" s="448">
        <v>165</v>
      </c>
    </row>
    <row r="308" spans="1:7" ht="15" customHeight="1" outlineLevel="1" x14ac:dyDescent="0.25">
      <c r="B308" s="443" t="s">
        <v>1749</v>
      </c>
      <c r="C308" s="444" t="s">
        <v>1750</v>
      </c>
      <c r="D308" s="445" t="s">
        <v>60</v>
      </c>
      <c r="E308" s="446">
        <v>1</v>
      </c>
      <c r="F308" s="446">
        <v>36.799999999999997</v>
      </c>
      <c r="G308" s="448">
        <v>36.799999999999997</v>
      </c>
    </row>
    <row r="309" spans="1:7" s="450" customFormat="1" ht="15" customHeight="1" outlineLevel="1" x14ac:dyDescent="0.25">
      <c r="B309" s="443" t="s">
        <v>1743</v>
      </c>
      <c r="C309" s="444" t="s">
        <v>1392</v>
      </c>
      <c r="D309" s="445" t="s">
        <v>60</v>
      </c>
      <c r="E309" s="446">
        <v>36</v>
      </c>
      <c r="F309" s="446">
        <v>41.4</v>
      </c>
      <c r="G309" s="448">
        <v>1490.3999999999999</v>
      </c>
    </row>
    <row r="310" spans="1:7" ht="26.25" customHeight="1" outlineLevel="1" x14ac:dyDescent="0.25">
      <c r="A310" s="205"/>
      <c r="B310" s="437" t="s">
        <v>1751</v>
      </c>
      <c r="C310" s="478" t="s">
        <v>413</v>
      </c>
      <c r="D310" s="469"/>
      <c r="E310" s="464"/>
      <c r="F310" s="465"/>
      <c r="G310" s="466"/>
    </row>
    <row r="311" spans="1:7" ht="25.5" customHeight="1" outlineLevel="1" x14ac:dyDescent="0.25">
      <c r="A311" s="205"/>
      <c r="B311" s="443" t="s">
        <v>1752</v>
      </c>
      <c r="C311" s="477" t="s">
        <v>413</v>
      </c>
      <c r="D311" s="461" t="s">
        <v>414</v>
      </c>
      <c r="E311" s="446">
        <v>175</v>
      </c>
      <c r="F311" s="447">
        <v>75</v>
      </c>
      <c r="G311" s="448">
        <v>13125</v>
      </c>
    </row>
    <row r="312" spans="1:7" ht="18" customHeight="1" outlineLevel="1" x14ac:dyDescent="0.25">
      <c r="A312" s="205"/>
      <c r="B312" s="443" t="s">
        <v>1753</v>
      </c>
      <c r="C312" s="444" t="s">
        <v>415</v>
      </c>
      <c r="D312" s="461" t="s">
        <v>414</v>
      </c>
      <c r="E312" s="446">
        <v>175</v>
      </c>
      <c r="F312" s="447">
        <v>120</v>
      </c>
      <c r="G312" s="448">
        <v>21000</v>
      </c>
    </row>
    <row r="313" spans="1:7" ht="32.25" customHeight="1" outlineLevel="1" x14ac:dyDescent="0.25">
      <c r="A313" s="205"/>
      <c r="B313" s="443" t="s">
        <v>1754</v>
      </c>
      <c r="C313" s="479" t="s">
        <v>1755</v>
      </c>
      <c r="D313" s="461" t="s">
        <v>145</v>
      </c>
      <c r="E313" s="446">
        <v>1</v>
      </c>
      <c r="F313" s="447">
        <v>2500</v>
      </c>
      <c r="G313" s="448">
        <v>2500</v>
      </c>
    </row>
    <row r="314" spans="1:7" ht="26.25" customHeight="1" outlineLevel="1" x14ac:dyDescent="0.25">
      <c r="A314" s="205"/>
      <c r="B314" s="437" t="s">
        <v>412</v>
      </c>
      <c r="C314" s="478" t="s">
        <v>417</v>
      </c>
      <c r="D314" s="469"/>
      <c r="E314" s="464"/>
      <c r="F314" s="465"/>
      <c r="G314" s="466"/>
    </row>
    <row r="315" spans="1:7" s="450" customFormat="1" ht="18" customHeight="1" outlineLevel="1" x14ac:dyDescent="0.25">
      <c r="A315" s="442"/>
      <c r="B315" s="443" t="s">
        <v>1756</v>
      </c>
      <c r="C315" s="444" t="s">
        <v>417</v>
      </c>
      <c r="D315" s="461" t="s">
        <v>60</v>
      </c>
      <c r="E315" s="446">
        <v>324</v>
      </c>
      <c r="F315" s="447">
        <v>28.55</v>
      </c>
      <c r="G315" s="448">
        <v>9250.2000000000007</v>
      </c>
    </row>
    <row r="316" spans="1:7" s="450" customFormat="1" ht="21" customHeight="1" outlineLevel="1" x14ac:dyDescent="0.25">
      <c r="A316" s="442"/>
      <c r="B316" s="443" t="s">
        <v>1757</v>
      </c>
      <c r="C316" s="477" t="s">
        <v>418</v>
      </c>
      <c r="D316" s="461" t="s">
        <v>60</v>
      </c>
      <c r="E316" s="446">
        <v>102</v>
      </c>
      <c r="F316" s="446">
        <v>28.55</v>
      </c>
      <c r="G316" s="448">
        <v>2912.1</v>
      </c>
    </row>
    <row r="317" spans="1:7" s="450" customFormat="1" ht="21" customHeight="1" outlineLevel="1" x14ac:dyDescent="0.25">
      <c r="A317" s="442"/>
      <c r="B317" s="443" t="s">
        <v>1758</v>
      </c>
      <c r="C317" s="477" t="s">
        <v>1759</v>
      </c>
      <c r="D317" s="461" t="s">
        <v>60</v>
      </c>
      <c r="E317" s="446">
        <v>29</v>
      </c>
      <c r="F317" s="446">
        <v>28.55</v>
      </c>
      <c r="G317" s="448">
        <v>827.95</v>
      </c>
    </row>
    <row r="318" spans="1:7" s="450" customFormat="1" ht="21" customHeight="1" outlineLevel="1" x14ac:dyDescent="0.25">
      <c r="A318" s="442"/>
      <c r="B318" s="443" t="s">
        <v>1760</v>
      </c>
      <c r="C318" s="477" t="s">
        <v>1761</v>
      </c>
      <c r="D318" s="461" t="s">
        <v>60</v>
      </c>
      <c r="E318" s="446">
        <v>297</v>
      </c>
      <c r="F318" s="446">
        <v>28.55</v>
      </c>
      <c r="G318" s="448">
        <v>8479.35</v>
      </c>
    </row>
    <row r="319" spans="1:7" ht="27" customHeight="1" outlineLevel="1" x14ac:dyDescent="0.25">
      <c r="A319" s="205"/>
      <c r="B319" s="437" t="s">
        <v>416</v>
      </c>
      <c r="C319" s="478" t="s">
        <v>419</v>
      </c>
      <c r="D319" s="463"/>
      <c r="E319" s="464"/>
      <c r="F319" s="464"/>
      <c r="G319" s="466"/>
    </row>
    <row r="320" spans="1:7" ht="21" customHeight="1" outlineLevel="1" x14ac:dyDescent="0.25">
      <c r="A320" s="205"/>
      <c r="B320" s="443" t="s">
        <v>1477</v>
      </c>
      <c r="C320" s="444" t="s">
        <v>1762</v>
      </c>
      <c r="D320" s="461" t="s">
        <v>60</v>
      </c>
      <c r="E320" s="446">
        <v>1392</v>
      </c>
      <c r="F320" s="446">
        <v>6.5</v>
      </c>
      <c r="G320" s="448">
        <v>9048</v>
      </c>
    </row>
    <row r="321" spans="1:7" s="450" customFormat="1" ht="21" customHeight="1" outlineLevel="1" x14ac:dyDescent="0.25">
      <c r="A321" s="442"/>
      <c r="B321" s="443" t="s">
        <v>1763</v>
      </c>
      <c r="C321" s="444" t="s">
        <v>1764</v>
      </c>
      <c r="D321" s="461" t="s">
        <v>60</v>
      </c>
      <c r="E321" s="446">
        <v>3960</v>
      </c>
      <c r="F321" s="446">
        <v>11.5</v>
      </c>
      <c r="G321" s="448">
        <v>45540</v>
      </c>
    </row>
    <row r="322" spans="1:7" ht="21" customHeight="1" outlineLevel="1" x14ac:dyDescent="0.25">
      <c r="A322" s="205"/>
      <c r="B322" s="443" t="s">
        <v>1478</v>
      </c>
      <c r="C322" s="444" t="s">
        <v>1765</v>
      </c>
      <c r="D322" s="461" t="s">
        <v>60</v>
      </c>
      <c r="E322" s="446">
        <v>175</v>
      </c>
      <c r="F322" s="446">
        <v>6.5</v>
      </c>
      <c r="G322" s="448">
        <v>1137.5</v>
      </c>
    </row>
    <row r="323" spans="1:7" ht="21" customHeight="1" outlineLevel="1" x14ac:dyDescent="0.25">
      <c r="A323" s="205"/>
      <c r="B323" s="443" t="s">
        <v>1766</v>
      </c>
      <c r="C323" s="444" t="s">
        <v>1767</v>
      </c>
      <c r="D323" s="461" t="s">
        <v>60</v>
      </c>
      <c r="E323" s="446">
        <v>175</v>
      </c>
      <c r="F323" s="446">
        <v>22</v>
      </c>
      <c r="G323" s="448">
        <v>3850</v>
      </c>
    </row>
    <row r="324" spans="1:7" s="196" customFormat="1" ht="15" customHeight="1" outlineLevel="1" x14ac:dyDescent="0.25">
      <c r="B324" s="432" t="s">
        <v>1484</v>
      </c>
      <c r="C324" s="433" t="s">
        <v>1485</v>
      </c>
      <c r="D324" s="434"/>
      <c r="E324" s="480"/>
      <c r="F324" s="480"/>
      <c r="G324" s="481"/>
    </row>
    <row r="325" spans="1:7" s="196" customFormat="1" ht="15" customHeight="1" outlineLevel="1" x14ac:dyDescent="0.25">
      <c r="B325" s="437" t="s">
        <v>1486</v>
      </c>
      <c r="C325" s="438" t="s">
        <v>1256</v>
      </c>
      <c r="D325" s="439" t="s">
        <v>397</v>
      </c>
      <c r="E325" s="459"/>
      <c r="F325" s="459"/>
      <c r="G325" s="460"/>
    </row>
    <row r="326" spans="1:7" s="450" customFormat="1" ht="15" customHeight="1" outlineLevel="1" x14ac:dyDescent="0.25">
      <c r="A326" s="442"/>
      <c r="B326" s="443" t="s">
        <v>152</v>
      </c>
      <c r="C326" s="444" t="s">
        <v>1768</v>
      </c>
      <c r="D326" s="445" t="s">
        <v>398</v>
      </c>
      <c r="E326" s="446">
        <v>101</v>
      </c>
      <c r="F326" s="446">
        <v>31.5</v>
      </c>
      <c r="G326" s="448">
        <v>3181.5</v>
      </c>
    </row>
    <row r="327" spans="1:7" s="450" customFormat="1" ht="15" customHeight="1" outlineLevel="1" x14ac:dyDescent="0.25">
      <c r="A327" s="442"/>
      <c r="B327" s="443" t="s">
        <v>154</v>
      </c>
      <c r="C327" s="444" t="s">
        <v>1769</v>
      </c>
      <c r="D327" s="445" t="s">
        <v>398</v>
      </c>
      <c r="E327" s="446">
        <v>1</v>
      </c>
      <c r="F327" s="446">
        <v>31.5</v>
      </c>
      <c r="G327" s="448">
        <v>31.5</v>
      </c>
    </row>
    <row r="328" spans="1:7" s="450" customFormat="1" ht="15" customHeight="1" outlineLevel="1" x14ac:dyDescent="0.25">
      <c r="A328" s="442"/>
      <c r="B328" s="443" t="s">
        <v>1488</v>
      </c>
      <c r="C328" s="444" t="s">
        <v>403</v>
      </c>
      <c r="D328" s="445" t="s">
        <v>398</v>
      </c>
      <c r="E328" s="446">
        <v>443</v>
      </c>
      <c r="F328" s="446">
        <v>33.299999999999997</v>
      </c>
      <c r="G328" s="448">
        <v>14751.9</v>
      </c>
    </row>
    <row r="329" spans="1:7" ht="15" customHeight="1" outlineLevel="1" x14ac:dyDescent="0.25">
      <c r="A329" s="205"/>
      <c r="B329" s="443" t="s">
        <v>1490</v>
      </c>
      <c r="C329" s="444" t="s">
        <v>404</v>
      </c>
      <c r="D329" s="445" t="s">
        <v>398</v>
      </c>
      <c r="E329" s="446">
        <v>1</v>
      </c>
      <c r="F329" s="446">
        <v>180</v>
      </c>
      <c r="G329" s="448">
        <v>180</v>
      </c>
    </row>
    <row r="330" spans="1:7" ht="15" customHeight="1" outlineLevel="1" x14ac:dyDescent="0.25">
      <c r="A330" s="205"/>
      <c r="B330" s="443" t="s">
        <v>1492</v>
      </c>
      <c r="C330" s="444" t="s">
        <v>1770</v>
      </c>
      <c r="D330" s="445" t="s">
        <v>398</v>
      </c>
      <c r="E330" s="446">
        <v>1</v>
      </c>
      <c r="F330" s="446">
        <v>120</v>
      </c>
      <c r="G330" s="448">
        <v>120</v>
      </c>
    </row>
    <row r="331" spans="1:7" s="196" customFormat="1" ht="15" customHeight="1" outlineLevel="1" x14ac:dyDescent="0.25">
      <c r="B331" s="437" t="s">
        <v>1771</v>
      </c>
      <c r="C331" s="438" t="s">
        <v>406</v>
      </c>
      <c r="D331" s="439" t="s">
        <v>397</v>
      </c>
      <c r="E331" s="459"/>
      <c r="F331" s="459"/>
      <c r="G331" s="460"/>
    </row>
    <row r="332" spans="1:7" s="450" customFormat="1" ht="15" customHeight="1" outlineLevel="1" x14ac:dyDescent="0.25">
      <c r="A332" s="442"/>
      <c r="B332" s="443" t="s">
        <v>156</v>
      </c>
      <c r="C332" s="444" t="s">
        <v>1772</v>
      </c>
      <c r="D332" s="445" t="s">
        <v>132</v>
      </c>
      <c r="E332" s="446">
        <v>76</v>
      </c>
      <c r="F332" s="447">
        <v>58.6</v>
      </c>
      <c r="G332" s="448">
        <v>4453.6000000000004</v>
      </c>
    </row>
    <row r="333" spans="1:7" s="450" customFormat="1" ht="15" customHeight="1" outlineLevel="1" x14ac:dyDescent="0.25">
      <c r="A333" s="442"/>
      <c r="B333" s="443" t="s">
        <v>1773</v>
      </c>
      <c r="C333" s="444" t="s">
        <v>1774</v>
      </c>
      <c r="D333" s="445" t="s">
        <v>132</v>
      </c>
      <c r="E333" s="446">
        <v>72</v>
      </c>
      <c r="F333" s="447">
        <v>61.58</v>
      </c>
      <c r="G333" s="448">
        <v>4433.76</v>
      </c>
    </row>
    <row r="334" spans="1:7" s="450" customFormat="1" ht="15" customHeight="1" outlineLevel="1" x14ac:dyDescent="0.25">
      <c r="A334" s="442"/>
      <c r="B334" s="443" t="s">
        <v>1775</v>
      </c>
      <c r="C334" s="444" t="s">
        <v>1776</v>
      </c>
      <c r="D334" s="445" t="s">
        <v>132</v>
      </c>
      <c r="E334" s="446">
        <v>148</v>
      </c>
      <c r="F334" s="447">
        <v>14.5</v>
      </c>
      <c r="G334" s="448">
        <v>2146</v>
      </c>
    </row>
    <row r="335" spans="1:7" s="196" customFormat="1" ht="15" customHeight="1" outlineLevel="1" x14ac:dyDescent="0.25">
      <c r="B335" s="437" t="s">
        <v>1510</v>
      </c>
      <c r="C335" s="438" t="s">
        <v>116</v>
      </c>
      <c r="D335" s="439" t="s">
        <v>397</v>
      </c>
      <c r="E335" s="459"/>
      <c r="F335" s="459"/>
      <c r="G335" s="460"/>
    </row>
    <row r="336" spans="1:7" ht="15" customHeight="1" outlineLevel="1" x14ac:dyDescent="0.25">
      <c r="B336" s="443" t="s">
        <v>158</v>
      </c>
      <c r="C336" s="444" t="s">
        <v>1777</v>
      </c>
      <c r="D336" s="445" t="s">
        <v>60</v>
      </c>
      <c r="E336" s="446">
        <v>175</v>
      </c>
      <c r="F336" s="446">
        <v>15</v>
      </c>
      <c r="G336" s="448">
        <v>2625</v>
      </c>
    </row>
    <row r="337" spans="1:7" s="450" customFormat="1" ht="15" customHeight="1" outlineLevel="1" x14ac:dyDescent="0.25">
      <c r="B337" s="443" t="s">
        <v>159</v>
      </c>
      <c r="C337" s="444" t="s">
        <v>1778</v>
      </c>
      <c r="D337" s="445" t="s">
        <v>60</v>
      </c>
      <c r="E337" s="446">
        <v>177</v>
      </c>
      <c r="F337" s="446">
        <v>25</v>
      </c>
      <c r="G337" s="448">
        <v>4425</v>
      </c>
    </row>
    <row r="338" spans="1:7" ht="15" customHeight="1" outlineLevel="1" x14ac:dyDescent="0.25">
      <c r="B338" s="443" t="s">
        <v>160</v>
      </c>
      <c r="C338" s="444" t="s">
        <v>402</v>
      </c>
      <c r="D338" s="445" t="s">
        <v>60</v>
      </c>
      <c r="E338" s="446">
        <v>1</v>
      </c>
      <c r="F338" s="446">
        <v>33</v>
      </c>
      <c r="G338" s="448">
        <v>33</v>
      </c>
    </row>
    <row r="339" spans="1:7" s="196" customFormat="1" ht="15" customHeight="1" outlineLevel="1" x14ac:dyDescent="0.25">
      <c r="B339" s="437" t="s">
        <v>1779</v>
      </c>
      <c r="C339" s="438" t="s">
        <v>1491</v>
      </c>
      <c r="D339" s="439" t="s">
        <v>397</v>
      </c>
      <c r="E339" s="459"/>
      <c r="F339" s="459"/>
      <c r="G339" s="460"/>
    </row>
    <row r="340" spans="1:7" s="458" customFormat="1" ht="15" customHeight="1" outlineLevel="1" x14ac:dyDescent="0.25">
      <c r="B340" s="482" t="s">
        <v>303</v>
      </c>
      <c r="C340" s="483" t="s">
        <v>1780</v>
      </c>
      <c r="D340" s="484" t="s">
        <v>407</v>
      </c>
      <c r="E340" s="304">
        <v>2205</v>
      </c>
      <c r="F340" s="485">
        <v>2.8</v>
      </c>
      <c r="G340" s="486">
        <v>6174</v>
      </c>
    </row>
    <row r="341" spans="1:7" ht="15" customHeight="1" outlineLevel="1" x14ac:dyDescent="0.25">
      <c r="A341" s="205"/>
      <c r="B341" s="482" t="s">
        <v>304</v>
      </c>
      <c r="C341" s="483" t="s">
        <v>1781</v>
      </c>
      <c r="D341" s="484" t="s">
        <v>407</v>
      </c>
      <c r="E341" s="304">
        <v>2728.5</v>
      </c>
      <c r="F341" s="485">
        <v>2.8</v>
      </c>
      <c r="G341" s="486">
        <v>7639.7999999999993</v>
      </c>
    </row>
    <row r="342" spans="1:7" ht="15" customHeight="1" outlineLevel="1" x14ac:dyDescent="0.25">
      <c r="A342" s="205"/>
      <c r="B342" s="482" t="s">
        <v>1782</v>
      </c>
      <c r="C342" s="483" t="s">
        <v>1783</v>
      </c>
      <c r="D342" s="484" t="s">
        <v>407</v>
      </c>
      <c r="E342" s="304">
        <v>1012.3000000000001</v>
      </c>
      <c r="F342" s="485">
        <v>3.05</v>
      </c>
      <c r="G342" s="486">
        <v>3087.5149999999999</v>
      </c>
    </row>
    <row r="343" spans="1:7" s="196" customFormat="1" ht="15" customHeight="1" outlineLevel="1" x14ac:dyDescent="0.25">
      <c r="B343" s="432" t="s">
        <v>1784</v>
      </c>
      <c r="C343" s="433" t="s">
        <v>1511</v>
      </c>
      <c r="D343" s="434" t="s">
        <v>397</v>
      </c>
      <c r="E343" s="480"/>
      <c r="F343" s="480"/>
      <c r="G343" s="481"/>
    </row>
    <row r="344" spans="1:7" s="196" customFormat="1" ht="15" customHeight="1" outlineLevel="1" x14ac:dyDescent="0.25">
      <c r="B344" s="437" t="s">
        <v>427</v>
      </c>
      <c r="C344" s="438" t="s">
        <v>1256</v>
      </c>
      <c r="D344" s="439" t="s">
        <v>397</v>
      </c>
      <c r="E344" s="459"/>
      <c r="F344" s="459"/>
      <c r="G344" s="460"/>
    </row>
    <row r="345" spans="1:7" s="450" customFormat="1" ht="15" customHeight="1" outlineLevel="1" x14ac:dyDescent="0.25">
      <c r="A345" s="442"/>
      <c r="B345" s="487" t="s">
        <v>427</v>
      </c>
      <c r="C345" s="488" t="s">
        <v>1785</v>
      </c>
      <c r="D345" s="489" t="s">
        <v>398</v>
      </c>
      <c r="E345" s="490">
        <v>309</v>
      </c>
      <c r="F345" s="485">
        <v>31.5</v>
      </c>
      <c r="G345" s="491">
        <v>9733.5</v>
      </c>
    </row>
    <row r="346" spans="1:7" s="450" customFormat="1" ht="15" customHeight="1" outlineLevel="1" x14ac:dyDescent="0.25">
      <c r="A346" s="442"/>
      <c r="B346" s="487" t="s">
        <v>1786</v>
      </c>
      <c r="C346" s="488" t="s">
        <v>1787</v>
      </c>
      <c r="D346" s="489" t="s">
        <v>398</v>
      </c>
      <c r="E346" s="490">
        <v>175</v>
      </c>
      <c r="F346" s="485">
        <v>31.5</v>
      </c>
      <c r="G346" s="491">
        <v>5512.5</v>
      </c>
    </row>
    <row r="347" spans="1:7" s="450" customFormat="1" ht="15" customHeight="1" outlineLevel="1" x14ac:dyDescent="0.25">
      <c r="A347" s="442"/>
      <c r="B347" s="487" t="s">
        <v>1788</v>
      </c>
      <c r="C347" s="488" t="s">
        <v>1789</v>
      </c>
      <c r="D347" s="489" t="s">
        <v>398</v>
      </c>
      <c r="E347" s="490">
        <v>49</v>
      </c>
      <c r="F347" s="485">
        <v>33.299999999999997</v>
      </c>
      <c r="G347" s="491">
        <v>1631.6999999999998</v>
      </c>
    </row>
    <row r="348" spans="1:7" s="450" customFormat="1" ht="15" customHeight="1" outlineLevel="1" x14ac:dyDescent="0.25">
      <c r="A348" s="442"/>
      <c r="B348" s="487" t="s">
        <v>1790</v>
      </c>
      <c r="C348" s="488" t="s">
        <v>405</v>
      </c>
      <c r="D348" s="489" t="s">
        <v>398</v>
      </c>
      <c r="E348" s="490">
        <v>18</v>
      </c>
      <c r="F348" s="485">
        <v>33.299999999999997</v>
      </c>
      <c r="G348" s="491">
        <v>599.4</v>
      </c>
    </row>
    <row r="349" spans="1:7" s="450" customFormat="1" ht="15" customHeight="1" outlineLevel="1" x14ac:dyDescent="0.25">
      <c r="A349" s="442"/>
      <c r="B349" s="487" t="s">
        <v>1791</v>
      </c>
      <c r="C349" s="488" t="s">
        <v>1792</v>
      </c>
      <c r="D349" s="489" t="s">
        <v>398</v>
      </c>
      <c r="E349" s="490">
        <v>5</v>
      </c>
      <c r="F349" s="485">
        <v>31.5</v>
      </c>
      <c r="G349" s="491">
        <v>157.5</v>
      </c>
    </row>
    <row r="350" spans="1:7" s="450" customFormat="1" ht="15" customHeight="1" outlineLevel="1" x14ac:dyDescent="0.25">
      <c r="A350" s="442"/>
      <c r="B350" s="487" t="s">
        <v>1793</v>
      </c>
      <c r="C350" s="488" t="s">
        <v>950</v>
      </c>
      <c r="D350" s="489" t="s">
        <v>398</v>
      </c>
      <c r="E350" s="490">
        <v>1</v>
      </c>
      <c r="F350" s="485">
        <v>45</v>
      </c>
      <c r="G350" s="491">
        <v>45</v>
      </c>
    </row>
    <row r="351" spans="1:7" s="450" customFormat="1" ht="15" customHeight="1" outlineLevel="1" x14ac:dyDescent="0.25">
      <c r="A351" s="442"/>
      <c r="B351" s="487" t="s">
        <v>1794</v>
      </c>
      <c r="C351" s="488" t="s">
        <v>1795</v>
      </c>
      <c r="D351" s="489" t="s">
        <v>398</v>
      </c>
      <c r="E351" s="490">
        <v>1</v>
      </c>
      <c r="F351" s="485">
        <v>180</v>
      </c>
      <c r="G351" s="491">
        <v>180</v>
      </c>
    </row>
    <row r="352" spans="1:7" s="196" customFormat="1" ht="15" customHeight="1" outlineLevel="1" x14ac:dyDescent="0.25">
      <c r="B352" s="437" t="s">
        <v>1786</v>
      </c>
      <c r="C352" s="438" t="s">
        <v>116</v>
      </c>
      <c r="D352" s="439" t="s">
        <v>397</v>
      </c>
      <c r="E352" s="459"/>
      <c r="F352" s="459"/>
      <c r="G352" s="460"/>
    </row>
    <row r="353" spans="1:7" s="450" customFormat="1" ht="15" customHeight="1" outlineLevel="1" x14ac:dyDescent="0.25">
      <c r="A353" s="442"/>
      <c r="B353" s="487" t="s">
        <v>1796</v>
      </c>
      <c r="C353" s="488" t="s">
        <v>1797</v>
      </c>
      <c r="D353" s="489" t="s">
        <v>60</v>
      </c>
      <c r="E353" s="490">
        <v>16</v>
      </c>
      <c r="F353" s="485">
        <v>25</v>
      </c>
      <c r="G353" s="491">
        <v>400</v>
      </c>
    </row>
    <row r="354" spans="1:7" s="196" customFormat="1" ht="15" customHeight="1" outlineLevel="1" x14ac:dyDescent="0.25">
      <c r="B354" s="437" t="s">
        <v>1788</v>
      </c>
      <c r="C354" s="438" t="s">
        <v>1491</v>
      </c>
      <c r="D354" s="439" t="s">
        <v>397</v>
      </c>
      <c r="E354" s="459"/>
      <c r="F354" s="459"/>
      <c r="G354" s="460"/>
    </row>
    <row r="355" spans="1:7" s="450" customFormat="1" ht="15" customHeight="1" outlineLevel="1" x14ac:dyDescent="0.25">
      <c r="A355" s="442"/>
      <c r="B355" s="487" t="s">
        <v>1798</v>
      </c>
      <c r="C355" s="488" t="s">
        <v>1799</v>
      </c>
      <c r="D355" s="489" t="s">
        <v>132</v>
      </c>
      <c r="E355" s="490">
        <v>6</v>
      </c>
      <c r="F355" s="485">
        <v>3.05</v>
      </c>
      <c r="G355" s="491">
        <v>18.299999999999997</v>
      </c>
    </row>
    <row r="356" spans="1:7" s="450" customFormat="1" ht="15" customHeight="1" outlineLevel="1" x14ac:dyDescent="0.25">
      <c r="A356" s="442"/>
      <c r="B356" s="487" t="s">
        <v>1800</v>
      </c>
      <c r="C356" s="488" t="s">
        <v>1801</v>
      </c>
      <c r="D356" s="489" t="s">
        <v>132</v>
      </c>
      <c r="E356" s="490">
        <v>2521.5</v>
      </c>
      <c r="F356" s="485">
        <v>2.8</v>
      </c>
      <c r="G356" s="491">
        <v>7060.2</v>
      </c>
    </row>
    <row r="357" spans="1:7" s="450" customFormat="1" ht="15" customHeight="1" outlineLevel="1" x14ac:dyDescent="0.25">
      <c r="A357" s="442"/>
      <c r="B357" s="487" t="s">
        <v>1802</v>
      </c>
      <c r="C357" s="488" t="s">
        <v>1711</v>
      </c>
      <c r="D357" s="489" t="s">
        <v>132</v>
      </c>
      <c r="E357" s="490">
        <v>144</v>
      </c>
      <c r="F357" s="485">
        <v>6.62</v>
      </c>
      <c r="G357" s="491">
        <v>953.28</v>
      </c>
    </row>
    <row r="358" spans="1:7" s="450" customFormat="1" ht="15" customHeight="1" outlineLevel="1" x14ac:dyDescent="0.25">
      <c r="A358" s="442"/>
      <c r="B358" s="487" t="s">
        <v>1803</v>
      </c>
      <c r="C358" s="488" t="s">
        <v>1709</v>
      </c>
      <c r="D358" s="489" t="s">
        <v>132</v>
      </c>
      <c r="E358" s="490">
        <v>20</v>
      </c>
      <c r="F358" s="485">
        <v>4.97</v>
      </c>
      <c r="G358" s="491">
        <v>99.399999999999991</v>
      </c>
    </row>
    <row r="359" spans="1:7" ht="29.25" customHeight="1" outlineLevel="1" x14ac:dyDescent="0.25">
      <c r="A359" s="205"/>
      <c r="B359" s="437" t="s">
        <v>1804</v>
      </c>
      <c r="C359" s="478" t="s">
        <v>1805</v>
      </c>
      <c r="D359" s="469"/>
      <c r="E359" s="464"/>
      <c r="F359" s="465"/>
      <c r="G359" s="466"/>
    </row>
    <row r="360" spans="1:7" ht="19.5" customHeight="1" outlineLevel="1" x14ac:dyDescent="0.25">
      <c r="A360" s="205"/>
      <c r="B360" s="487" t="s">
        <v>1806</v>
      </c>
      <c r="C360" s="483" t="s">
        <v>1807</v>
      </c>
      <c r="D360" s="492" t="s">
        <v>60</v>
      </c>
      <c r="E360" s="304">
        <v>547</v>
      </c>
      <c r="F360" s="485">
        <v>6.5</v>
      </c>
      <c r="G360" s="486">
        <v>3555.5</v>
      </c>
    </row>
    <row r="361" spans="1:7" ht="27" customHeight="1" outlineLevel="1" x14ac:dyDescent="0.25">
      <c r="A361" s="205"/>
      <c r="B361" s="487" t="s">
        <v>1808</v>
      </c>
      <c r="C361" s="483" t="s">
        <v>1809</v>
      </c>
      <c r="D361" s="492" t="s">
        <v>414</v>
      </c>
      <c r="E361" s="304">
        <v>175</v>
      </c>
      <c r="F361" s="485">
        <v>120</v>
      </c>
      <c r="G361" s="486">
        <v>21000</v>
      </c>
    </row>
    <row r="362" spans="1:7" s="196" customFormat="1" ht="15" customHeight="1" outlineLevel="1" x14ac:dyDescent="0.25">
      <c r="B362" s="493" t="s">
        <v>1484</v>
      </c>
      <c r="C362" s="433" t="s">
        <v>1810</v>
      </c>
      <c r="D362" s="434"/>
      <c r="E362" s="480"/>
      <c r="F362" s="480"/>
      <c r="G362" s="481"/>
    </row>
    <row r="363" spans="1:7" s="450" customFormat="1" ht="15" customHeight="1" outlineLevel="1" x14ac:dyDescent="0.25">
      <c r="A363" s="442"/>
      <c r="B363" s="494" t="s">
        <v>1811</v>
      </c>
      <c r="C363" s="488" t="s">
        <v>1812</v>
      </c>
      <c r="D363" s="489" t="s">
        <v>132</v>
      </c>
      <c r="E363" s="490">
        <v>25</v>
      </c>
      <c r="F363" s="485">
        <v>1.66</v>
      </c>
      <c r="G363" s="491">
        <v>41.5</v>
      </c>
    </row>
    <row r="364" spans="1:7" s="450" customFormat="1" ht="15" customHeight="1" outlineLevel="1" x14ac:dyDescent="0.25">
      <c r="A364" s="442"/>
      <c r="B364" s="494" t="s">
        <v>1813</v>
      </c>
      <c r="C364" s="488" t="s">
        <v>1814</v>
      </c>
      <c r="D364" s="489" t="s">
        <v>132</v>
      </c>
      <c r="E364" s="490">
        <v>45</v>
      </c>
      <c r="F364" s="485">
        <v>4.97</v>
      </c>
      <c r="G364" s="491">
        <v>223.64999999999998</v>
      </c>
    </row>
    <row r="365" spans="1:7" ht="15" customHeight="1" outlineLevel="1" x14ac:dyDescent="0.25">
      <c r="A365" s="205"/>
      <c r="B365" s="494" t="s">
        <v>1815</v>
      </c>
      <c r="C365" s="483" t="s">
        <v>1816</v>
      </c>
      <c r="D365" s="489" t="s">
        <v>60</v>
      </c>
      <c r="E365" s="304">
        <v>2</v>
      </c>
      <c r="F365" s="485">
        <v>25</v>
      </c>
      <c r="G365" s="491">
        <v>50</v>
      </c>
    </row>
    <row r="366" spans="1:7" s="196" customFormat="1" ht="15" customHeight="1" outlineLevel="1" x14ac:dyDescent="0.25">
      <c r="B366" s="493" t="s">
        <v>1817</v>
      </c>
      <c r="C366" s="433" t="s">
        <v>1818</v>
      </c>
      <c r="D366" s="434"/>
      <c r="E366" s="480"/>
      <c r="F366" s="480"/>
      <c r="G366" s="481"/>
    </row>
    <row r="367" spans="1:7" ht="27" customHeight="1" outlineLevel="1" x14ac:dyDescent="0.25">
      <c r="A367" s="205"/>
      <c r="B367" s="487" t="s">
        <v>1819</v>
      </c>
      <c r="C367" s="483" t="s">
        <v>1820</v>
      </c>
      <c r="D367" s="492" t="s">
        <v>414</v>
      </c>
      <c r="E367" s="304">
        <v>175</v>
      </c>
      <c r="F367" s="485">
        <v>37.5</v>
      </c>
      <c r="G367" s="486">
        <v>6562.5</v>
      </c>
    </row>
    <row r="368" spans="1:7" ht="24" customHeight="1" outlineLevel="1" x14ac:dyDescent="0.25">
      <c r="A368" s="205"/>
      <c r="B368" s="487"/>
      <c r="C368" s="483"/>
      <c r="D368" s="484"/>
      <c r="E368" s="495">
        <v>0</v>
      </c>
      <c r="F368" s="496"/>
      <c r="G368" s="497"/>
    </row>
    <row r="369" spans="1:7" ht="196.15" customHeight="1" outlineLevel="1" thickBot="1" x14ac:dyDescent="0.3">
      <c r="A369" s="205"/>
      <c r="B369" s="487"/>
      <c r="C369" s="483" t="s">
        <v>1821</v>
      </c>
      <c r="D369" s="484"/>
      <c r="E369" s="495">
        <v>0</v>
      </c>
      <c r="F369" s="496"/>
      <c r="G369" s="497"/>
    </row>
    <row r="370" spans="1:7" s="221" customFormat="1" ht="17.25" thickBot="1" x14ac:dyDescent="0.35">
      <c r="B370" s="222" t="s">
        <v>232</v>
      </c>
      <c r="C370" s="498"/>
      <c r="D370" s="498"/>
      <c r="E370" s="498"/>
      <c r="F370" s="498"/>
      <c r="G370" s="499">
        <v>1042425.746</v>
      </c>
    </row>
    <row r="371" spans="1:7" s="221" customFormat="1" ht="17.25" thickBot="1" x14ac:dyDescent="0.35">
      <c r="B371" s="222" t="s">
        <v>1822</v>
      </c>
      <c r="C371" s="498"/>
      <c r="D371" s="498"/>
      <c r="E371" s="498"/>
      <c r="F371" s="500">
        <v>0.05</v>
      </c>
      <c r="G371" s="499">
        <v>52121.287300000004</v>
      </c>
    </row>
    <row r="372" spans="1:7" s="221" customFormat="1" ht="17.25" thickBot="1" x14ac:dyDescent="0.35">
      <c r="B372" s="222" t="s">
        <v>57</v>
      </c>
      <c r="C372" s="498"/>
      <c r="D372" s="498"/>
      <c r="E372" s="498"/>
      <c r="F372" s="500"/>
      <c r="G372" s="499">
        <v>1094547.0333</v>
      </c>
    </row>
    <row r="373" spans="1:7" ht="22.5" customHeight="1" thickBot="1" x14ac:dyDescent="0.35">
      <c r="B373" s="501" t="s">
        <v>234</v>
      </c>
      <c r="C373" s="502"/>
      <c r="D373" s="503"/>
      <c r="E373" s="504"/>
      <c r="F373" s="504">
        <v>0.18</v>
      </c>
      <c r="G373" s="505">
        <v>197018.465994</v>
      </c>
    </row>
    <row r="374" spans="1:7" ht="17.25" thickBot="1" x14ac:dyDescent="0.3">
      <c r="B374" s="222" t="s">
        <v>420</v>
      </c>
      <c r="C374" s="506"/>
      <c r="D374" s="506"/>
      <c r="E374" s="506"/>
      <c r="F374" s="506"/>
      <c r="G374" s="507">
        <v>1291565.499294</v>
      </c>
    </row>
    <row r="375" spans="1:7" x14ac:dyDescent="0.25">
      <c r="G375" s="206"/>
    </row>
    <row r="390" ht="16.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27" ht="13.5" customHeight="1" x14ac:dyDescent="0.25"/>
    <row r="428" ht="14.25" customHeight="1" x14ac:dyDescent="0.25"/>
    <row r="434" ht="27" customHeight="1" x14ac:dyDescent="0.25"/>
    <row r="440" ht="16.5" customHeight="1" x14ac:dyDescent="0.25"/>
    <row r="461" ht="13.5" hidden="1" customHeight="1" x14ac:dyDescent="0.25"/>
    <row r="462" ht="30" hidden="1" customHeight="1" x14ac:dyDescent="0.25"/>
    <row r="463" ht="26.25" hidden="1" customHeight="1" x14ac:dyDescent="0.25"/>
    <row r="464" ht="38.25" hidden="1" customHeight="1" x14ac:dyDescent="0.25"/>
    <row r="465" ht="38.25" hidden="1" customHeight="1" x14ac:dyDescent="0.25"/>
    <row r="466" ht="38.25" hidden="1" customHeight="1" x14ac:dyDescent="0.25"/>
    <row r="467" ht="51" hidden="1" customHeight="1" x14ac:dyDescent="0.25"/>
    <row r="468" ht="38.25" hidden="1" customHeight="1" x14ac:dyDescent="0.25"/>
    <row r="469" ht="38.25" hidden="1" customHeight="1" x14ac:dyDescent="0.25"/>
    <row r="470" ht="38.25" hidden="1" customHeight="1" x14ac:dyDescent="0.25"/>
    <row r="471" ht="25.5" hidden="1" customHeight="1" x14ac:dyDescent="0.25"/>
    <row r="472" ht="38.25" hidden="1" customHeight="1" x14ac:dyDescent="0.25"/>
    <row r="473" ht="38.25" hidden="1" customHeight="1" x14ac:dyDescent="0.25"/>
    <row r="474" ht="27.75" hidden="1" customHeight="1" x14ac:dyDescent="0.25"/>
    <row r="475" ht="27.75" hidden="1" customHeight="1" x14ac:dyDescent="0.25"/>
    <row r="476" ht="27.75" hidden="1" customHeight="1" x14ac:dyDescent="0.25"/>
    <row r="477" ht="27.75" hidden="1" customHeight="1" x14ac:dyDescent="0.25"/>
    <row r="478" ht="27.75" hidden="1" customHeight="1" x14ac:dyDescent="0.25"/>
    <row r="479" ht="27.75" hidden="1" customHeight="1" x14ac:dyDescent="0.25"/>
    <row r="485" ht="13.15" customHeight="1" x14ac:dyDescent="0.25"/>
    <row r="486" ht="13.15" customHeight="1" x14ac:dyDescent="0.25"/>
    <row r="487" ht="13.15" customHeight="1" x14ac:dyDescent="0.25"/>
    <row r="488" ht="13.15" customHeight="1" x14ac:dyDescent="0.25"/>
    <row r="489" ht="13.15" customHeight="1" x14ac:dyDescent="0.25"/>
    <row r="490" ht="13.15" customHeight="1" x14ac:dyDescent="0.25"/>
    <row r="491" ht="13.15" customHeight="1" x14ac:dyDescent="0.25"/>
    <row r="492" ht="13.15" customHeight="1" x14ac:dyDescent="0.25"/>
    <row r="493" ht="13.15" hidden="1" customHeight="1" x14ac:dyDescent="0.25"/>
    <row r="494" ht="13.15" hidden="1" customHeight="1" x14ac:dyDescent="0.25"/>
    <row r="495" ht="13.15" hidden="1" customHeight="1" x14ac:dyDescent="0.25"/>
    <row r="496" ht="13.15" hidden="1" customHeight="1" x14ac:dyDescent="0.25"/>
    <row r="497" ht="13.15" hidden="1" customHeight="1" x14ac:dyDescent="0.25"/>
    <row r="498" ht="13.15" hidden="1" customHeight="1" x14ac:dyDescent="0.25"/>
    <row r="499" ht="13.15" customHeight="1" x14ac:dyDescent="0.25"/>
    <row r="500" ht="13.15" customHeight="1" x14ac:dyDescent="0.25"/>
    <row r="501" ht="13.15" customHeight="1" x14ac:dyDescent="0.25"/>
    <row r="502" ht="13.15" customHeight="1" x14ac:dyDescent="0.25"/>
    <row r="503" ht="13.15" customHeight="1" x14ac:dyDescent="0.25"/>
    <row r="504" ht="13.15" customHeight="1" x14ac:dyDescent="0.25"/>
    <row r="505" ht="13.15" customHeight="1" x14ac:dyDescent="0.25"/>
    <row r="506" ht="13.15" customHeight="1" x14ac:dyDescent="0.25"/>
    <row r="511" ht="28.5" customHeight="1" x14ac:dyDescent="0.25"/>
    <row r="512" ht="30" customHeight="1" x14ac:dyDescent="0.25"/>
    <row r="513" ht="30" customHeight="1" x14ac:dyDescent="0.25"/>
    <row r="514" ht="40.5" customHeight="1" x14ac:dyDescent="0.25"/>
    <row r="515" ht="42.75" customHeight="1" x14ac:dyDescent="0.25"/>
    <row r="516" ht="30" customHeight="1" x14ac:dyDescent="0.25"/>
    <row r="517" ht="53.25" customHeight="1" x14ac:dyDescent="0.25"/>
    <row r="518" ht="58.5" customHeight="1" x14ac:dyDescent="0.25"/>
    <row r="519" ht="16.5" customHeight="1" x14ac:dyDescent="0.25"/>
    <row r="520" ht="23.25" customHeight="1" x14ac:dyDescent="0.25"/>
    <row r="521" ht="22.5" customHeight="1" x14ac:dyDescent="0.25"/>
    <row r="522" ht="18" customHeight="1" x14ac:dyDescent="0.25"/>
    <row r="523" ht="15" customHeight="1" x14ac:dyDescent="0.25"/>
    <row r="524" ht="20.100000000000001" customHeight="1" x14ac:dyDescent="0.25"/>
    <row r="525" ht="20.100000000000001" customHeight="1" x14ac:dyDescent="0.25"/>
    <row r="526" ht="20.100000000000001" customHeight="1" x14ac:dyDescent="0.25"/>
    <row r="527" ht="20.100000000000001" customHeight="1" x14ac:dyDescent="0.25"/>
    <row r="528" ht="20.100000000000001" customHeight="1" x14ac:dyDescent="0.25"/>
    <row r="529" ht="20.100000000000001" customHeight="1" x14ac:dyDescent="0.25"/>
    <row r="530" ht="20.100000000000001" customHeight="1" x14ac:dyDescent="0.25"/>
    <row r="531" ht="20.100000000000001" customHeight="1" x14ac:dyDescent="0.25"/>
    <row r="532" ht="20.100000000000001" customHeight="1" x14ac:dyDescent="0.25"/>
    <row r="533" ht="20.100000000000001" customHeight="1" x14ac:dyDescent="0.25"/>
    <row r="534" ht="20.100000000000001" customHeight="1" x14ac:dyDescent="0.25"/>
    <row r="535" ht="20.100000000000001" customHeight="1" x14ac:dyDescent="0.25"/>
    <row r="536" ht="13.15" customHeight="1" x14ac:dyDescent="0.25"/>
    <row r="537" ht="13.15" customHeight="1" x14ac:dyDescent="0.25"/>
    <row r="538" ht="13.15" customHeight="1" x14ac:dyDescent="0.25"/>
    <row r="539" ht="13.15" customHeight="1" x14ac:dyDescent="0.25"/>
    <row r="540" ht="13.15" customHeight="1" x14ac:dyDescent="0.25"/>
    <row r="541" ht="13.15" customHeight="1" x14ac:dyDescent="0.25"/>
    <row r="542" ht="13.15" customHeight="1" x14ac:dyDescent="0.25"/>
    <row r="543" ht="15" customHeight="1" x14ac:dyDescent="0.25"/>
    <row r="544" ht="13.15" customHeight="1" x14ac:dyDescent="0.25"/>
    <row r="545" ht="13.15" customHeight="1" x14ac:dyDescent="0.25"/>
    <row r="546" ht="13.15" customHeight="1" x14ac:dyDescent="0.25"/>
    <row r="547" ht="13.15" customHeight="1" x14ac:dyDescent="0.25"/>
    <row r="548" ht="13.15" hidden="1" customHeight="1" x14ac:dyDescent="0.25"/>
    <row r="549" ht="13.15" hidden="1" customHeight="1" x14ac:dyDescent="0.25"/>
    <row r="550" ht="13.15" hidden="1" customHeight="1" x14ac:dyDescent="0.25"/>
    <row r="551" ht="13.15" hidden="1" customHeight="1" x14ac:dyDescent="0.25"/>
    <row r="552" ht="13.15" hidden="1" customHeight="1" x14ac:dyDescent="0.25"/>
    <row r="553" ht="13.15" hidden="1" customHeight="1" x14ac:dyDescent="0.25"/>
    <row r="554" ht="13.15" hidden="1" customHeight="1" x14ac:dyDescent="0.25"/>
    <row r="555" ht="13.15" hidden="1" customHeight="1" x14ac:dyDescent="0.25"/>
    <row r="556" ht="13.15" hidden="1" customHeight="1" x14ac:dyDescent="0.25"/>
    <row r="557" ht="13.15" hidden="1" customHeight="1" x14ac:dyDescent="0.25"/>
    <row r="558" ht="25.5" hidden="1" customHeight="1" x14ac:dyDescent="0.25"/>
    <row r="559" ht="13.15" hidden="1" customHeight="1" x14ac:dyDescent="0.25"/>
    <row r="560" ht="13.15" hidden="1" customHeight="1" x14ac:dyDescent="0.25"/>
    <row r="561" ht="13.15" hidden="1" customHeight="1" x14ac:dyDescent="0.25"/>
    <row r="562" ht="13.15" hidden="1" customHeight="1" x14ac:dyDescent="0.25"/>
    <row r="563" ht="13.15" customHeight="1" x14ac:dyDescent="0.25"/>
    <row r="564" ht="13.15" customHeight="1" x14ac:dyDescent="0.25"/>
    <row r="565" ht="13.15" customHeight="1" x14ac:dyDescent="0.25"/>
    <row r="566" ht="13.15" customHeight="1" x14ac:dyDescent="0.25"/>
    <row r="567" ht="13.15" customHeight="1" x14ac:dyDescent="0.25"/>
    <row r="568" ht="13.15" customHeight="1" x14ac:dyDescent="0.25"/>
    <row r="569" ht="13.15" customHeight="1" x14ac:dyDescent="0.25"/>
    <row r="570" ht="13.15" customHeight="1" x14ac:dyDescent="0.25"/>
    <row r="571" ht="13.15" customHeight="1" x14ac:dyDescent="0.25"/>
    <row r="572" ht="13.15" customHeight="1" x14ac:dyDescent="0.25"/>
    <row r="573" ht="25.5" customHeight="1" x14ac:dyDescent="0.25"/>
    <row r="574" ht="13.15" customHeight="1" x14ac:dyDescent="0.25"/>
    <row r="575" ht="13.15" customHeight="1" x14ac:dyDescent="0.25"/>
    <row r="576" ht="13.15" hidden="1" customHeight="1" x14ac:dyDescent="0.25"/>
    <row r="577" ht="13.15" hidden="1" customHeight="1" x14ac:dyDescent="0.25"/>
    <row r="578" ht="13.15" hidden="1" customHeight="1" x14ac:dyDescent="0.25"/>
    <row r="579" ht="13.15" hidden="1" customHeight="1" x14ac:dyDescent="0.25"/>
    <row r="580" ht="13.15" hidden="1" customHeight="1" x14ac:dyDescent="0.25"/>
    <row r="581" ht="13.15" hidden="1" customHeight="1" x14ac:dyDescent="0.25"/>
    <row r="582" ht="13.15" hidden="1" customHeight="1" x14ac:dyDescent="0.25"/>
    <row r="583" ht="13.15" hidden="1" customHeight="1" x14ac:dyDescent="0.25"/>
    <row r="584" ht="13.15" hidden="1" customHeight="1" x14ac:dyDescent="0.25"/>
    <row r="585" ht="13.15" hidden="1" customHeight="1" x14ac:dyDescent="0.25"/>
    <row r="586" ht="13.15" hidden="1" customHeight="1" x14ac:dyDescent="0.25"/>
    <row r="587" ht="13.15" hidden="1" customHeight="1" x14ac:dyDescent="0.25"/>
    <row r="588" ht="13.15" hidden="1" customHeight="1" x14ac:dyDescent="0.25"/>
    <row r="589" ht="13.15" hidden="1" customHeight="1" x14ac:dyDescent="0.25"/>
    <row r="590" ht="13.15" customHeight="1" x14ac:dyDescent="0.25"/>
    <row r="591" ht="13.15" customHeight="1" x14ac:dyDescent="0.25"/>
    <row r="592" ht="13.15" customHeight="1" x14ac:dyDescent="0.25"/>
    <row r="593" ht="13.15" customHeight="1" x14ac:dyDescent="0.25"/>
    <row r="594" ht="13.15" customHeight="1" x14ac:dyDescent="0.25"/>
  </sheetData>
  <mergeCells count="9">
    <mergeCell ref="B2:G2"/>
    <mergeCell ref="B10:G10"/>
    <mergeCell ref="B11:B13"/>
    <mergeCell ref="C11:C13"/>
    <mergeCell ref="D11:G11"/>
    <mergeCell ref="D12:D13"/>
    <mergeCell ref="E12:E13"/>
    <mergeCell ref="F12:F13"/>
    <mergeCell ref="G12:G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9419-3131-4AD5-8354-CEA6EC39CFF8}">
  <sheetPr>
    <tabColor rgb="FFCCFF33"/>
  </sheetPr>
  <dimension ref="A1:H278"/>
  <sheetViews>
    <sheetView showGridLines="0" view="pageBreakPreview" zoomScale="85" zoomScaleNormal="85" zoomScaleSheetLayoutView="85" workbookViewId="0">
      <pane ySplit="11" topLeftCell="A152" activePane="bottomLeft" state="frozen"/>
      <selection pane="bottomLeft" activeCell="C24" sqref="C24"/>
    </sheetView>
  </sheetViews>
  <sheetFormatPr baseColWidth="10" defaultRowHeight="15" x14ac:dyDescent="0.25"/>
  <cols>
    <col min="1" max="1" width="1.28515625" style="159" customWidth="1"/>
    <col min="2" max="2" width="18.7109375" style="181" customWidth="1"/>
    <col min="3" max="3" width="90.7109375" style="159" customWidth="1"/>
    <col min="4" max="4" width="6.85546875" style="159" customWidth="1"/>
    <col min="5" max="5" width="10.7109375" style="159" customWidth="1"/>
    <col min="6" max="6" width="12.85546875" style="159" customWidth="1"/>
    <col min="7" max="7" width="18.85546875" style="159" customWidth="1"/>
    <col min="8" max="8" width="1.140625" style="159" customWidth="1"/>
    <col min="9" max="146" width="11.5703125" style="159"/>
    <col min="147" max="147" width="3.7109375" style="159" customWidth="1"/>
    <col min="148" max="148" width="10.42578125" style="159" customWidth="1"/>
    <col min="149" max="149" width="56.42578125" style="159" customWidth="1"/>
    <col min="150" max="223" width="4.85546875" style="159" customWidth="1"/>
    <col min="224" max="224" width="10.7109375" style="159" customWidth="1"/>
    <col min="225" max="225" width="11.140625" style="159" customWidth="1"/>
    <col min="226" max="226" width="11.85546875" style="159" bestFit="1" customWidth="1"/>
    <col min="227" max="227" width="9" style="159" customWidth="1"/>
    <col min="228" max="228" width="16.85546875" style="159" customWidth="1"/>
    <col min="229" max="229" width="9.140625" style="159" bestFit="1" customWidth="1"/>
    <col min="230" max="236" width="8" style="159" customWidth="1"/>
    <col min="237" max="237" width="6.28515625" style="159" customWidth="1"/>
    <col min="238" max="402" width="11.5703125" style="159"/>
    <col min="403" max="403" width="3.7109375" style="159" customWidth="1"/>
    <col min="404" max="404" width="10.42578125" style="159" customWidth="1"/>
    <col min="405" max="405" width="56.42578125" style="159" customWidth="1"/>
    <col min="406" max="479" width="4.85546875" style="159" customWidth="1"/>
    <col min="480" max="480" width="10.7109375" style="159" customWidth="1"/>
    <col min="481" max="481" width="11.140625" style="159" customWidth="1"/>
    <col min="482" max="482" width="11.85546875" style="159" bestFit="1" customWidth="1"/>
    <col min="483" max="483" width="9" style="159" customWidth="1"/>
    <col min="484" max="484" width="16.85546875" style="159" customWidth="1"/>
    <col min="485" max="485" width="9.140625" style="159" bestFit="1" customWidth="1"/>
    <col min="486" max="492" width="8" style="159" customWidth="1"/>
    <col min="493" max="493" width="6.28515625" style="159" customWidth="1"/>
    <col min="494" max="658" width="11.5703125" style="159"/>
    <col min="659" max="659" width="3.7109375" style="159" customWidth="1"/>
    <col min="660" max="660" width="10.42578125" style="159" customWidth="1"/>
    <col min="661" max="661" width="56.42578125" style="159" customWidth="1"/>
    <col min="662" max="735" width="4.85546875" style="159" customWidth="1"/>
    <col min="736" max="736" width="10.7109375" style="159" customWidth="1"/>
    <col min="737" max="737" width="11.140625" style="159" customWidth="1"/>
    <col min="738" max="738" width="11.85546875" style="159" bestFit="1" customWidth="1"/>
    <col min="739" max="739" width="9" style="159" customWidth="1"/>
    <col min="740" max="740" width="16.85546875" style="159" customWidth="1"/>
    <col min="741" max="741" width="9.140625" style="159" bestFit="1" customWidth="1"/>
    <col min="742" max="748" width="8" style="159" customWidth="1"/>
    <col min="749" max="749" width="6.28515625" style="159" customWidth="1"/>
    <col min="750" max="914" width="11.5703125" style="159"/>
    <col min="915" max="915" width="3.7109375" style="159" customWidth="1"/>
    <col min="916" max="916" width="10.42578125" style="159" customWidth="1"/>
    <col min="917" max="917" width="56.42578125" style="159" customWidth="1"/>
    <col min="918" max="991" width="4.85546875" style="159" customWidth="1"/>
    <col min="992" max="992" width="10.7109375" style="159" customWidth="1"/>
    <col min="993" max="993" width="11.140625" style="159" customWidth="1"/>
    <col min="994" max="994" width="11.85546875" style="159" bestFit="1" customWidth="1"/>
    <col min="995" max="995" width="9" style="159" customWidth="1"/>
    <col min="996" max="996" width="16.85546875" style="159" customWidth="1"/>
    <col min="997" max="997" width="9.140625" style="159" bestFit="1" customWidth="1"/>
    <col min="998" max="1004" width="8" style="159" customWidth="1"/>
    <col min="1005" max="1005" width="6.28515625" style="159" customWidth="1"/>
    <col min="1006" max="1170" width="11.5703125" style="159"/>
    <col min="1171" max="1171" width="3.7109375" style="159" customWidth="1"/>
    <col min="1172" max="1172" width="10.42578125" style="159" customWidth="1"/>
    <col min="1173" max="1173" width="56.42578125" style="159" customWidth="1"/>
    <col min="1174" max="1247" width="4.85546875" style="159" customWidth="1"/>
    <col min="1248" max="1248" width="10.7109375" style="159" customWidth="1"/>
    <col min="1249" max="1249" width="11.140625" style="159" customWidth="1"/>
    <col min="1250" max="1250" width="11.85546875" style="159" bestFit="1" customWidth="1"/>
    <col min="1251" max="1251" width="9" style="159" customWidth="1"/>
    <col min="1252" max="1252" width="16.85546875" style="159" customWidth="1"/>
    <col min="1253" max="1253" width="9.140625" style="159" bestFit="1" customWidth="1"/>
    <col min="1254" max="1260" width="8" style="159" customWidth="1"/>
    <col min="1261" max="1261" width="6.28515625" style="159" customWidth="1"/>
    <col min="1262" max="1426" width="11.5703125" style="159"/>
    <col min="1427" max="1427" width="3.7109375" style="159" customWidth="1"/>
    <col min="1428" max="1428" width="10.42578125" style="159" customWidth="1"/>
    <col min="1429" max="1429" width="56.42578125" style="159" customWidth="1"/>
    <col min="1430" max="1503" width="4.85546875" style="159" customWidth="1"/>
    <col min="1504" max="1504" width="10.7109375" style="159" customWidth="1"/>
    <col min="1505" max="1505" width="11.140625" style="159" customWidth="1"/>
    <col min="1506" max="1506" width="11.85546875" style="159" bestFit="1" customWidth="1"/>
    <col min="1507" max="1507" width="9" style="159" customWidth="1"/>
    <col min="1508" max="1508" width="16.85546875" style="159" customWidth="1"/>
    <col min="1509" max="1509" width="9.140625" style="159" bestFit="1" customWidth="1"/>
    <col min="1510" max="1516" width="8" style="159" customWidth="1"/>
    <col min="1517" max="1517" width="6.28515625" style="159" customWidth="1"/>
    <col min="1518" max="1682" width="11.5703125" style="159"/>
    <col min="1683" max="1683" width="3.7109375" style="159" customWidth="1"/>
    <col min="1684" max="1684" width="10.42578125" style="159" customWidth="1"/>
    <col min="1685" max="1685" width="56.42578125" style="159" customWidth="1"/>
    <col min="1686" max="1759" width="4.85546875" style="159" customWidth="1"/>
    <col min="1760" max="1760" width="10.7109375" style="159" customWidth="1"/>
    <col min="1761" max="1761" width="11.140625" style="159" customWidth="1"/>
    <col min="1762" max="1762" width="11.85546875" style="159" bestFit="1" customWidth="1"/>
    <col min="1763" max="1763" width="9" style="159" customWidth="1"/>
    <col min="1764" max="1764" width="16.85546875" style="159" customWidth="1"/>
    <col min="1765" max="1765" width="9.140625" style="159" bestFit="1" customWidth="1"/>
    <col min="1766" max="1772" width="8" style="159" customWidth="1"/>
    <col min="1773" max="1773" width="6.28515625" style="159" customWidth="1"/>
    <col min="1774" max="1938" width="11.5703125" style="159"/>
    <col min="1939" max="1939" width="3.7109375" style="159" customWidth="1"/>
    <col min="1940" max="1940" width="10.42578125" style="159" customWidth="1"/>
    <col min="1941" max="1941" width="56.42578125" style="159" customWidth="1"/>
    <col min="1942" max="2015" width="4.85546875" style="159" customWidth="1"/>
    <col min="2016" max="2016" width="10.7109375" style="159" customWidth="1"/>
    <col min="2017" max="2017" width="11.140625" style="159" customWidth="1"/>
    <col min="2018" max="2018" width="11.85546875" style="159" bestFit="1" customWidth="1"/>
    <col min="2019" max="2019" width="9" style="159" customWidth="1"/>
    <col min="2020" max="2020" width="16.85546875" style="159" customWidth="1"/>
    <col min="2021" max="2021" width="9.140625" style="159" bestFit="1" customWidth="1"/>
    <col min="2022" max="2028" width="8" style="159" customWidth="1"/>
    <col min="2029" max="2029" width="6.28515625" style="159" customWidth="1"/>
    <col min="2030" max="2194" width="11.5703125" style="159"/>
    <col min="2195" max="2195" width="3.7109375" style="159" customWidth="1"/>
    <col min="2196" max="2196" width="10.42578125" style="159" customWidth="1"/>
    <col min="2197" max="2197" width="56.42578125" style="159" customWidth="1"/>
    <col min="2198" max="2271" width="4.85546875" style="159" customWidth="1"/>
    <col min="2272" max="2272" width="10.7109375" style="159" customWidth="1"/>
    <col min="2273" max="2273" width="11.140625" style="159" customWidth="1"/>
    <col min="2274" max="2274" width="11.85546875" style="159" bestFit="1" customWidth="1"/>
    <col min="2275" max="2275" width="9" style="159" customWidth="1"/>
    <col min="2276" max="2276" width="16.85546875" style="159" customWidth="1"/>
    <col min="2277" max="2277" width="9.140625" style="159" bestFit="1" customWidth="1"/>
    <col min="2278" max="2284" width="8" style="159" customWidth="1"/>
    <col min="2285" max="2285" width="6.28515625" style="159" customWidth="1"/>
    <col min="2286" max="2450" width="11.5703125" style="159"/>
    <col min="2451" max="2451" width="3.7109375" style="159" customWidth="1"/>
    <col min="2452" max="2452" width="10.42578125" style="159" customWidth="1"/>
    <col min="2453" max="2453" width="56.42578125" style="159" customWidth="1"/>
    <col min="2454" max="2527" width="4.85546875" style="159" customWidth="1"/>
    <col min="2528" max="2528" width="10.7109375" style="159" customWidth="1"/>
    <col min="2529" max="2529" width="11.140625" style="159" customWidth="1"/>
    <col min="2530" max="2530" width="11.85546875" style="159" bestFit="1" customWidth="1"/>
    <col min="2531" max="2531" width="9" style="159" customWidth="1"/>
    <col min="2532" max="2532" width="16.85546875" style="159" customWidth="1"/>
    <col min="2533" max="2533" width="9.140625" style="159" bestFit="1" customWidth="1"/>
    <col min="2534" max="2540" width="8" style="159" customWidth="1"/>
    <col min="2541" max="2541" width="6.28515625" style="159" customWidth="1"/>
    <col min="2542" max="2706" width="11.5703125" style="159"/>
    <col min="2707" max="2707" width="3.7109375" style="159" customWidth="1"/>
    <col min="2708" max="2708" width="10.42578125" style="159" customWidth="1"/>
    <col min="2709" max="2709" width="56.42578125" style="159" customWidth="1"/>
    <col min="2710" max="2783" width="4.85546875" style="159" customWidth="1"/>
    <col min="2784" max="2784" width="10.7109375" style="159" customWidth="1"/>
    <col min="2785" max="2785" width="11.140625" style="159" customWidth="1"/>
    <col min="2786" max="2786" width="11.85546875" style="159" bestFit="1" customWidth="1"/>
    <col min="2787" max="2787" width="9" style="159" customWidth="1"/>
    <col min="2788" max="2788" width="16.85546875" style="159" customWidth="1"/>
    <col min="2789" max="2789" width="9.140625" style="159" bestFit="1" customWidth="1"/>
    <col min="2790" max="2796" width="8" style="159" customWidth="1"/>
    <col min="2797" max="2797" width="6.28515625" style="159" customWidth="1"/>
    <col min="2798" max="2962" width="11.5703125" style="159"/>
    <col min="2963" max="2963" width="3.7109375" style="159" customWidth="1"/>
    <col min="2964" max="2964" width="10.42578125" style="159" customWidth="1"/>
    <col min="2965" max="2965" width="56.42578125" style="159" customWidth="1"/>
    <col min="2966" max="3039" width="4.85546875" style="159" customWidth="1"/>
    <col min="3040" max="3040" width="10.7109375" style="159" customWidth="1"/>
    <col min="3041" max="3041" width="11.140625" style="159" customWidth="1"/>
    <col min="3042" max="3042" width="11.85546875" style="159" bestFit="1" customWidth="1"/>
    <col min="3043" max="3043" width="9" style="159" customWidth="1"/>
    <col min="3044" max="3044" width="16.85546875" style="159" customWidth="1"/>
    <col min="3045" max="3045" width="9.140625" style="159" bestFit="1" customWidth="1"/>
    <col min="3046" max="3052" width="8" style="159" customWidth="1"/>
    <col min="3053" max="3053" width="6.28515625" style="159" customWidth="1"/>
    <col min="3054" max="3218" width="11.5703125" style="159"/>
    <col min="3219" max="3219" width="3.7109375" style="159" customWidth="1"/>
    <col min="3220" max="3220" width="10.42578125" style="159" customWidth="1"/>
    <col min="3221" max="3221" width="56.42578125" style="159" customWidth="1"/>
    <col min="3222" max="3295" width="4.85546875" style="159" customWidth="1"/>
    <col min="3296" max="3296" width="10.7109375" style="159" customWidth="1"/>
    <col min="3297" max="3297" width="11.140625" style="159" customWidth="1"/>
    <col min="3298" max="3298" width="11.85546875" style="159" bestFit="1" customWidth="1"/>
    <col min="3299" max="3299" width="9" style="159" customWidth="1"/>
    <col min="3300" max="3300" width="16.85546875" style="159" customWidth="1"/>
    <col min="3301" max="3301" width="9.140625" style="159" bestFit="1" customWidth="1"/>
    <col min="3302" max="3308" width="8" style="159" customWidth="1"/>
    <col min="3309" max="3309" width="6.28515625" style="159" customWidth="1"/>
    <col min="3310" max="3474" width="11.5703125" style="159"/>
    <col min="3475" max="3475" width="3.7109375" style="159" customWidth="1"/>
    <col min="3476" max="3476" width="10.42578125" style="159" customWidth="1"/>
    <col min="3477" max="3477" width="56.42578125" style="159" customWidth="1"/>
    <col min="3478" max="3551" width="4.85546875" style="159" customWidth="1"/>
    <col min="3552" max="3552" width="10.7109375" style="159" customWidth="1"/>
    <col min="3553" max="3553" width="11.140625" style="159" customWidth="1"/>
    <col min="3554" max="3554" width="11.85546875" style="159" bestFit="1" customWidth="1"/>
    <col min="3555" max="3555" width="9" style="159" customWidth="1"/>
    <col min="3556" max="3556" width="16.85546875" style="159" customWidth="1"/>
    <col min="3557" max="3557" width="9.140625" style="159" bestFit="1" customWidth="1"/>
    <col min="3558" max="3564" width="8" style="159" customWidth="1"/>
    <col min="3565" max="3565" width="6.28515625" style="159" customWidth="1"/>
    <col min="3566" max="3730" width="11.5703125" style="159"/>
    <col min="3731" max="3731" width="3.7109375" style="159" customWidth="1"/>
    <col min="3732" max="3732" width="10.42578125" style="159" customWidth="1"/>
    <col min="3733" max="3733" width="56.42578125" style="159" customWidth="1"/>
    <col min="3734" max="3807" width="4.85546875" style="159" customWidth="1"/>
    <col min="3808" max="3808" width="10.7109375" style="159" customWidth="1"/>
    <col min="3809" max="3809" width="11.140625" style="159" customWidth="1"/>
    <col min="3810" max="3810" width="11.85546875" style="159" bestFit="1" customWidth="1"/>
    <col min="3811" max="3811" width="9" style="159" customWidth="1"/>
    <col min="3812" max="3812" width="16.85546875" style="159" customWidth="1"/>
    <col min="3813" max="3813" width="9.140625" style="159" bestFit="1" customWidth="1"/>
    <col min="3814" max="3820" width="8" style="159" customWidth="1"/>
    <col min="3821" max="3821" width="6.28515625" style="159" customWidth="1"/>
    <col min="3822" max="3986" width="11.5703125" style="159"/>
    <col min="3987" max="3987" width="3.7109375" style="159" customWidth="1"/>
    <col min="3988" max="3988" width="10.42578125" style="159" customWidth="1"/>
    <col min="3989" max="3989" width="56.42578125" style="159" customWidth="1"/>
    <col min="3990" max="4063" width="4.85546875" style="159" customWidth="1"/>
    <col min="4064" max="4064" width="10.7109375" style="159" customWidth="1"/>
    <col min="4065" max="4065" width="11.140625" style="159" customWidth="1"/>
    <col min="4066" max="4066" width="11.85546875" style="159" bestFit="1" customWidth="1"/>
    <col min="4067" max="4067" width="9" style="159" customWidth="1"/>
    <col min="4068" max="4068" width="16.85546875" style="159" customWidth="1"/>
    <col min="4069" max="4069" width="9.140625" style="159" bestFit="1" customWidth="1"/>
    <col min="4070" max="4076" width="8" style="159" customWidth="1"/>
    <col min="4077" max="4077" width="6.28515625" style="159" customWidth="1"/>
    <col min="4078" max="4242" width="11.5703125" style="159"/>
    <col min="4243" max="4243" width="3.7109375" style="159" customWidth="1"/>
    <col min="4244" max="4244" width="10.42578125" style="159" customWidth="1"/>
    <col min="4245" max="4245" width="56.42578125" style="159" customWidth="1"/>
    <col min="4246" max="4319" width="4.85546875" style="159" customWidth="1"/>
    <col min="4320" max="4320" width="10.7109375" style="159" customWidth="1"/>
    <col min="4321" max="4321" width="11.140625" style="159" customWidth="1"/>
    <col min="4322" max="4322" width="11.85546875" style="159" bestFit="1" customWidth="1"/>
    <col min="4323" max="4323" width="9" style="159" customWidth="1"/>
    <col min="4324" max="4324" width="16.85546875" style="159" customWidth="1"/>
    <col min="4325" max="4325" width="9.140625" style="159" bestFit="1" customWidth="1"/>
    <col min="4326" max="4332" width="8" style="159" customWidth="1"/>
    <col min="4333" max="4333" width="6.28515625" style="159" customWidth="1"/>
    <col min="4334" max="4498" width="11.5703125" style="159"/>
    <col min="4499" max="4499" width="3.7109375" style="159" customWidth="1"/>
    <col min="4500" max="4500" width="10.42578125" style="159" customWidth="1"/>
    <col min="4501" max="4501" width="56.42578125" style="159" customWidth="1"/>
    <col min="4502" max="4575" width="4.85546875" style="159" customWidth="1"/>
    <col min="4576" max="4576" width="10.7109375" style="159" customWidth="1"/>
    <col min="4577" max="4577" width="11.140625" style="159" customWidth="1"/>
    <col min="4578" max="4578" width="11.85546875" style="159" bestFit="1" customWidth="1"/>
    <col min="4579" max="4579" width="9" style="159" customWidth="1"/>
    <col min="4580" max="4580" width="16.85546875" style="159" customWidth="1"/>
    <col min="4581" max="4581" width="9.140625" style="159" bestFit="1" customWidth="1"/>
    <col min="4582" max="4588" width="8" style="159" customWidth="1"/>
    <col min="4589" max="4589" width="6.28515625" style="159" customWidth="1"/>
    <col min="4590" max="4754" width="11.5703125" style="159"/>
    <col min="4755" max="4755" width="3.7109375" style="159" customWidth="1"/>
    <col min="4756" max="4756" width="10.42578125" style="159" customWidth="1"/>
    <col min="4757" max="4757" width="56.42578125" style="159" customWidth="1"/>
    <col min="4758" max="4831" width="4.85546875" style="159" customWidth="1"/>
    <col min="4832" max="4832" width="10.7109375" style="159" customWidth="1"/>
    <col min="4833" max="4833" width="11.140625" style="159" customWidth="1"/>
    <col min="4834" max="4834" width="11.85546875" style="159" bestFit="1" customWidth="1"/>
    <col min="4835" max="4835" width="9" style="159" customWidth="1"/>
    <col min="4836" max="4836" width="16.85546875" style="159" customWidth="1"/>
    <col min="4837" max="4837" width="9.140625" style="159" bestFit="1" customWidth="1"/>
    <col min="4838" max="4844" width="8" style="159" customWidth="1"/>
    <col min="4845" max="4845" width="6.28515625" style="159" customWidth="1"/>
    <col min="4846" max="5010" width="11.5703125" style="159"/>
    <col min="5011" max="5011" width="3.7109375" style="159" customWidth="1"/>
    <col min="5012" max="5012" width="10.42578125" style="159" customWidth="1"/>
    <col min="5013" max="5013" width="56.42578125" style="159" customWidth="1"/>
    <col min="5014" max="5087" width="4.85546875" style="159" customWidth="1"/>
    <col min="5088" max="5088" width="10.7109375" style="159" customWidth="1"/>
    <col min="5089" max="5089" width="11.140625" style="159" customWidth="1"/>
    <col min="5090" max="5090" width="11.85546875" style="159" bestFit="1" customWidth="1"/>
    <col min="5091" max="5091" width="9" style="159" customWidth="1"/>
    <col min="5092" max="5092" width="16.85546875" style="159" customWidth="1"/>
    <col min="5093" max="5093" width="9.140625" style="159" bestFit="1" customWidth="1"/>
    <col min="5094" max="5100" width="8" style="159" customWidth="1"/>
    <col min="5101" max="5101" width="6.28515625" style="159" customWidth="1"/>
    <col min="5102" max="5266" width="11.5703125" style="159"/>
    <col min="5267" max="5267" width="3.7109375" style="159" customWidth="1"/>
    <col min="5268" max="5268" width="10.42578125" style="159" customWidth="1"/>
    <col min="5269" max="5269" width="56.42578125" style="159" customWidth="1"/>
    <col min="5270" max="5343" width="4.85546875" style="159" customWidth="1"/>
    <col min="5344" max="5344" width="10.7109375" style="159" customWidth="1"/>
    <col min="5345" max="5345" width="11.140625" style="159" customWidth="1"/>
    <col min="5346" max="5346" width="11.85546875" style="159" bestFit="1" customWidth="1"/>
    <col min="5347" max="5347" width="9" style="159" customWidth="1"/>
    <col min="5348" max="5348" width="16.85546875" style="159" customWidth="1"/>
    <col min="5349" max="5349" width="9.140625" style="159" bestFit="1" customWidth="1"/>
    <col min="5350" max="5356" width="8" style="159" customWidth="1"/>
    <col min="5357" max="5357" width="6.28515625" style="159" customWidth="1"/>
    <col min="5358" max="5522" width="11.5703125" style="159"/>
    <col min="5523" max="5523" width="3.7109375" style="159" customWidth="1"/>
    <col min="5524" max="5524" width="10.42578125" style="159" customWidth="1"/>
    <col min="5525" max="5525" width="56.42578125" style="159" customWidth="1"/>
    <col min="5526" max="5599" width="4.85546875" style="159" customWidth="1"/>
    <col min="5600" max="5600" width="10.7109375" style="159" customWidth="1"/>
    <col min="5601" max="5601" width="11.140625" style="159" customWidth="1"/>
    <col min="5602" max="5602" width="11.85546875" style="159" bestFit="1" customWidth="1"/>
    <col min="5603" max="5603" width="9" style="159" customWidth="1"/>
    <col min="5604" max="5604" width="16.85546875" style="159" customWidth="1"/>
    <col min="5605" max="5605" width="9.140625" style="159" bestFit="1" customWidth="1"/>
    <col min="5606" max="5612" width="8" style="159" customWidth="1"/>
    <col min="5613" max="5613" width="6.28515625" style="159" customWidth="1"/>
    <col min="5614" max="5778" width="11.5703125" style="159"/>
    <col min="5779" max="5779" width="3.7109375" style="159" customWidth="1"/>
    <col min="5780" max="5780" width="10.42578125" style="159" customWidth="1"/>
    <col min="5781" max="5781" width="56.42578125" style="159" customWidth="1"/>
    <col min="5782" max="5855" width="4.85546875" style="159" customWidth="1"/>
    <col min="5856" max="5856" width="10.7109375" style="159" customWidth="1"/>
    <col min="5857" max="5857" width="11.140625" style="159" customWidth="1"/>
    <col min="5858" max="5858" width="11.85546875" style="159" bestFit="1" customWidth="1"/>
    <col min="5859" max="5859" width="9" style="159" customWidth="1"/>
    <col min="5860" max="5860" width="16.85546875" style="159" customWidth="1"/>
    <col min="5861" max="5861" width="9.140625" style="159" bestFit="1" customWidth="1"/>
    <col min="5862" max="5868" width="8" style="159" customWidth="1"/>
    <col min="5869" max="5869" width="6.28515625" style="159" customWidth="1"/>
    <col min="5870" max="6034" width="11.5703125" style="159"/>
    <col min="6035" max="6035" width="3.7109375" style="159" customWidth="1"/>
    <col min="6036" max="6036" width="10.42578125" style="159" customWidth="1"/>
    <col min="6037" max="6037" width="56.42578125" style="159" customWidth="1"/>
    <col min="6038" max="6111" width="4.85546875" style="159" customWidth="1"/>
    <col min="6112" max="6112" width="10.7109375" style="159" customWidth="1"/>
    <col min="6113" max="6113" width="11.140625" style="159" customWidth="1"/>
    <col min="6114" max="6114" width="11.85546875" style="159" bestFit="1" customWidth="1"/>
    <col min="6115" max="6115" width="9" style="159" customWidth="1"/>
    <col min="6116" max="6116" width="16.85546875" style="159" customWidth="1"/>
    <col min="6117" max="6117" width="9.140625" style="159" bestFit="1" customWidth="1"/>
    <col min="6118" max="6124" width="8" style="159" customWidth="1"/>
    <col min="6125" max="6125" width="6.28515625" style="159" customWidth="1"/>
    <col min="6126" max="6290" width="11.5703125" style="159"/>
    <col min="6291" max="6291" width="3.7109375" style="159" customWidth="1"/>
    <col min="6292" max="6292" width="10.42578125" style="159" customWidth="1"/>
    <col min="6293" max="6293" width="56.42578125" style="159" customWidth="1"/>
    <col min="6294" max="6367" width="4.85546875" style="159" customWidth="1"/>
    <col min="6368" max="6368" width="10.7109375" style="159" customWidth="1"/>
    <col min="6369" max="6369" width="11.140625" style="159" customWidth="1"/>
    <col min="6370" max="6370" width="11.85546875" style="159" bestFit="1" customWidth="1"/>
    <col min="6371" max="6371" width="9" style="159" customWidth="1"/>
    <col min="6372" max="6372" width="16.85546875" style="159" customWidth="1"/>
    <col min="6373" max="6373" width="9.140625" style="159" bestFit="1" customWidth="1"/>
    <col min="6374" max="6380" width="8" style="159" customWidth="1"/>
    <col min="6381" max="6381" width="6.28515625" style="159" customWidth="1"/>
    <col min="6382" max="6546" width="11.5703125" style="159"/>
    <col min="6547" max="6547" width="3.7109375" style="159" customWidth="1"/>
    <col min="6548" max="6548" width="10.42578125" style="159" customWidth="1"/>
    <col min="6549" max="6549" width="56.42578125" style="159" customWidth="1"/>
    <col min="6550" max="6623" width="4.85546875" style="159" customWidth="1"/>
    <col min="6624" max="6624" width="10.7109375" style="159" customWidth="1"/>
    <col min="6625" max="6625" width="11.140625" style="159" customWidth="1"/>
    <col min="6626" max="6626" width="11.85546875" style="159" bestFit="1" customWidth="1"/>
    <col min="6627" max="6627" width="9" style="159" customWidth="1"/>
    <col min="6628" max="6628" width="16.85546875" style="159" customWidth="1"/>
    <col min="6629" max="6629" width="9.140625" style="159" bestFit="1" customWidth="1"/>
    <col min="6630" max="6636" width="8" style="159" customWidth="1"/>
    <col min="6637" max="6637" width="6.28515625" style="159" customWidth="1"/>
    <col min="6638" max="6802" width="11.5703125" style="159"/>
    <col min="6803" max="6803" width="3.7109375" style="159" customWidth="1"/>
    <col min="6804" max="6804" width="10.42578125" style="159" customWidth="1"/>
    <col min="6805" max="6805" width="56.42578125" style="159" customWidth="1"/>
    <col min="6806" max="6879" width="4.85546875" style="159" customWidth="1"/>
    <col min="6880" max="6880" width="10.7109375" style="159" customWidth="1"/>
    <col min="6881" max="6881" width="11.140625" style="159" customWidth="1"/>
    <col min="6882" max="6882" width="11.85546875" style="159" bestFit="1" customWidth="1"/>
    <col min="6883" max="6883" width="9" style="159" customWidth="1"/>
    <col min="6884" max="6884" width="16.85546875" style="159" customWidth="1"/>
    <col min="6885" max="6885" width="9.140625" style="159" bestFit="1" customWidth="1"/>
    <col min="6886" max="6892" width="8" style="159" customWidth="1"/>
    <col min="6893" max="6893" width="6.28515625" style="159" customWidth="1"/>
    <col min="6894" max="7058" width="11.5703125" style="159"/>
    <col min="7059" max="7059" width="3.7109375" style="159" customWidth="1"/>
    <col min="7060" max="7060" width="10.42578125" style="159" customWidth="1"/>
    <col min="7061" max="7061" width="56.42578125" style="159" customWidth="1"/>
    <col min="7062" max="7135" width="4.85546875" style="159" customWidth="1"/>
    <col min="7136" max="7136" width="10.7109375" style="159" customWidth="1"/>
    <col min="7137" max="7137" width="11.140625" style="159" customWidth="1"/>
    <col min="7138" max="7138" width="11.85546875" style="159" bestFit="1" customWidth="1"/>
    <col min="7139" max="7139" width="9" style="159" customWidth="1"/>
    <col min="7140" max="7140" width="16.85546875" style="159" customWidth="1"/>
    <col min="7141" max="7141" width="9.140625" style="159" bestFit="1" customWidth="1"/>
    <col min="7142" max="7148" width="8" style="159" customWidth="1"/>
    <col min="7149" max="7149" width="6.28515625" style="159" customWidth="1"/>
    <col min="7150" max="7314" width="11.5703125" style="159"/>
    <col min="7315" max="7315" width="3.7109375" style="159" customWidth="1"/>
    <col min="7316" max="7316" width="10.42578125" style="159" customWidth="1"/>
    <col min="7317" max="7317" width="56.42578125" style="159" customWidth="1"/>
    <col min="7318" max="7391" width="4.85546875" style="159" customWidth="1"/>
    <col min="7392" max="7392" width="10.7109375" style="159" customWidth="1"/>
    <col min="7393" max="7393" width="11.140625" style="159" customWidth="1"/>
    <col min="7394" max="7394" width="11.85546875" style="159" bestFit="1" customWidth="1"/>
    <col min="7395" max="7395" width="9" style="159" customWidth="1"/>
    <col min="7396" max="7396" width="16.85546875" style="159" customWidth="1"/>
    <col min="7397" max="7397" width="9.140625" style="159" bestFit="1" customWidth="1"/>
    <col min="7398" max="7404" width="8" style="159" customWidth="1"/>
    <col min="7405" max="7405" width="6.28515625" style="159" customWidth="1"/>
    <col min="7406" max="7570" width="11.5703125" style="159"/>
    <col min="7571" max="7571" width="3.7109375" style="159" customWidth="1"/>
    <col min="7572" max="7572" width="10.42578125" style="159" customWidth="1"/>
    <col min="7573" max="7573" width="56.42578125" style="159" customWidth="1"/>
    <col min="7574" max="7647" width="4.85546875" style="159" customWidth="1"/>
    <col min="7648" max="7648" width="10.7109375" style="159" customWidth="1"/>
    <col min="7649" max="7649" width="11.140625" style="159" customWidth="1"/>
    <col min="7650" max="7650" width="11.85546875" style="159" bestFit="1" customWidth="1"/>
    <col min="7651" max="7651" width="9" style="159" customWidth="1"/>
    <col min="7652" max="7652" width="16.85546875" style="159" customWidth="1"/>
    <col min="7653" max="7653" width="9.140625" style="159" bestFit="1" customWidth="1"/>
    <col min="7654" max="7660" width="8" style="159" customWidth="1"/>
    <col min="7661" max="7661" width="6.28515625" style="159" customWidth="1"/>
    <col min="7662" max="7826" width="11.5703125" style="159"/>
    <col min="7827" max="7827" width="3.7109375" style="159" customWidth="1"/>
    <col min="7828" max="7828" width="10.42578125" style="159" customWidth="1"/>
    <col min="7829" max="7829" width="56.42578125" style="159" customWidth="1"/>
    <col min="7830" max="7903" width="4.85546875" style="159" customWidth="1"/>
    <col min="7904" max="7904" width="10.7109375" style="159" customWidth="1"/>
    <col min="7905" max="7905" width="11.140625" style="159" customWidth="1"/>
    <col min="7906" max="7906" width="11.85546875" style="159" bestFit="1" customWidth="1"/>
    <col min="7907" max="7907" width="9" style="159" customWidth="1"/>
    <col min="7908" max="7908" width="16.85546875" style="159" customWidth="1"/>
    <col min="7909" max="7909" width="9.140625" style="159" bestFit="1" customWidth="1"/>
    <col min="7910" max="7916" width="8" style="159" customWidth="1"/>
    <col min="7917" max="7917" width="6.28515625" style="159" customWidth="1"/>
    <col min="7918" max="8082" width="11.5703125" style="159"/>
    <col min="8083" max="8083" width="3.7109375" style="159" customWidth="1"/>
    <col min="8084" max="8084" width="10.42578125" style="159" customWidth="1"/>
    <col min="8085" max="8085" width="56.42578125" style="159" customWidth="1"/>
    <col min="8086" max="8159" width="4.85546875" style="159" customWidth="1"/>
    <col min="8160" max="8160" width="10.7109375" style="159" customWidth="1"/>
    <col min="8161" max="8161" width="11.140625" style="159" customWidth="1"/>
    <col min="8162" max="8162" width="11.85546875" style="159" bestFit="1" customWidth="1"/>
    <col min="8163" max="8163" width="9" style="159" customWidth="1"/>
    <col min="8164" max="8164" width="16.85546875" style="159" customWidth="1"/>
    <col min="8165" max="8165" width="9.140625" style="159" bestFit="1" customWidth="1"/>
    <col min="8166" max="8172" width="8" style="159" customWidth="1"/>
    <col min="8173" max="8173" width="6.28515625" style="159" customWidth="1"/>
    <col min="8174" max="8338" width="11.5703125" style="159"/>
    <col min="8339" max="8339" width="3.7109375" style="159" customWidth="1"/>
    <col min="8340" max="8340" width="10.42578125" style="159" customWidth="1"/>
    <col min="8341" max="8341" width="56.42578125" style="159" customWidth="1"/>
    <col min="8342" max="8415" width="4.85546875" style="159" customWidth="1"/>
    <col min="8416" max="8416" width="10.7109375" style="159" customWidth="1"/>
    <col min="8417" max="8417" width="11.140625" style="159" customWidth="1"/>
    <col min="8418" max="8418" width="11.85546875" style="159" bestFit="1" customWidth="1"/>
    <col min="8419" max="8419" width="9" style="159" customWidth="1"/>
    <col min="8420" max="8420" width="16.85546875" style="159" customWidth="1"/>
    <col min="8421" max="8421" width="9.140625" style="159" bestFit="1" customWidth="1"/>
    <col min="8422" max="8428" width="8" style="159" customWidth="1"/>
    <col min="8429" max="8429" width="6.28515625" style="159" customWidth="1"/>
    <col min="8430" max="8594" width="11.5703125" style="159"/>
    <col min="8595" max="8595" width="3.7109375" style="159" customWidth="1"/>
    <col min="8596" max="8596" width="10.42578125" style="159" customWidth="1"/>
    <col min="8597" max="8597" width="56.42578125" style="159" customWidth="1"/>
    <col min="8598" max="8671" width="4.85546875" style="159" customWidth="1"/>
    <col min="8672" max="8672" width="10.7109375" style="159" customWidth="1"/>
    <col min="8673" max="8673" width="11.140625" style="159" customWidth="1"/>
    <col min="8674" max="8674" width="11.85546875" style="159" bestFit="1" customWidth="1"/>
    <col min="8675" max="8675" width="9" style="159" customWidth="1"/>
    <col min="8676" max="8676" width="16.85546875" style="159" customWidth="1"/>
    <col min="8677" max="8677" width="9.140625" style="159" bestFit="1" customWidth="1"/>
    <col min="8678" max="8684" width="8" style="159" customWidth="1"/>
    <col min="8685" max="8685" width="6.28515625" style="159" customWidth="1"/>
    <col min="8686" max="8850" width="11.5703125" style="159"/>
    <col min="8851" max="8851" width="3.7109375" style="159" customWidth="1"/>
    <col min="8852" max="8852" width="10.42578125" style="159" customWidth="1"/>
    <col min="8853" max="8853" width="56.42578125" style="159" customWidth="1"/>
    <col min="8854" max="8927" width="4.85546875" style="159" customWidth="1"/>
    <col min="8928" max="8928" width="10.7109375" style="159" customWidth="1"/>
    <col min="8929" max="8929" width="11.140625" style="159" customWidth="1"/>
    <col min="8930" max="8930" width="11.85546875" style="159" bestFit="1" customWidth="1"/>
    <col min="8931" max="8931" width="9" style="159" customWidth="1"/>
    <col min="8932" max="8932" width="16.85546875" style="159" customWidth="1"/>
    <col min="8933" max="8933" width="9.140625" style="159" bestFit="1" customWidth="1"/>
    <col min="8934" max="8940" width="8" style="159" customWidth="1"/>
    <col min="8941" max="8941" width="6.28515625" style="159" customWidth="1"/>
    <col min="8942" max="9106" width="11.5703125" style="159"/>
    <col min="9107" max="9107" width="3.7109375" style="159" customWidth="1"/>
    <col min="9108" max="9108" width="10.42578125" style="159" customWidth="1"/>
    <col min="9109" max="9109" width="56.42578125" style="159" customWidth="1"/>
    <col min="9110" max="9183" width="4.85546875" style="159" customWidth="1"/>
    <col min="9184" max="9184" width="10.7109375" style="159" customWidth="1"/>
    <col min="9185" max="9185" width="11.140625" style="159" customWidth="1"/>
    <col min="9186" max="9186" width="11.85546875" style="159" bestFit="1" customWidth="1"/>
    <col min="9187" max="9187" width="9" style="159" customWidth="1"/>
    <col min="9188" max="9188" width="16.85546875" style="159" customWidth="1"/>
    <col min="9189" max="9189" width="9.140625" style="159" bestFit="1" customWidth="1"/>
    <col min="9190" max="9196" width="8" style="159" customWidth="1"/>
    <col min="9197" max="9197" width="6.28515625" style="159" customWidth="1"/>
    <col min="9198" max="9362" width="11.5703125" style="159"/>
    <col min="9363" max="9363" width="3.7109375" style="159" customWidth="1"/>
    <col min="9364" max="9364" width="10.42578125" style="159" customWidth="1"/>
    <col min="9365" max="9365" width="56.42578125" style="159" customWidth="1"/>
    <col min="9366" max="9439" width="4.85546875" style="159" customWidth="1"/>
    <col min="9440" max="9440" width="10.7109375" style="159" customWidth="1"/>
    <col min="9441" max="9441" width="11.140625" style="159" customWidth="1"/>
    <col min="9442" max="9442" width="11.85546875" style="159" bestFit="1" customWidth="1"/>
    <col min="9443" max="9443" width="9" style="159" customWidth="1"/>
    <col min="9444" max="9444" width="16.85546875" style="159" customWidth="1"/>
    <col min="9445" max="9445" width="9.140625" style="159" bestFit="1" customWidth="1"/>
    <col min="9446" max="9452" width="8" style="159" customWidth="1"/>
    <col min="9453" max="9453" width="6.28515625" style="159" customWidth="1"/>
    <col min="9454" max="9618" width="11.5703125" style="159"/>
    <col min="9619" max="9619" width="3.7109375" style="159" customWidth="1"/>
    <col min="9620" max="9620" width="10.42578125" style="159" customWidth="1"/>
    <col min="9621" max="9621" width="56.42578125" style="159" customWidth="1"/>
    <col min="9622" max="9695" width="4.85546875" style="159" customWidth="1"/>
    <col min="9696" max="9696" width="10.7109375" style="159" customWidth="1"/>
    <col min="9697" max="9697" width="11.140625" style="159" customWidth="1"/>
    <col min="9698" max="9698" width="11.85546875" style="159" bestFit="1" customWidth="1"/>
    <col min="9699" max="9699" width="9" style="159" customWidth="1"/>
    <col min="9700" max="9700" width="16.85546875" style="159" customWidth="1"/>
    <col min="9701" max="9701" width="9.140625" style="159" bestFit="1" customWidth="1"/>
    <col min="9702" max="9708" width="8" style="159" customWidth="1"/>
    <col min="9709" max="9709" width="6.28515625" style="159" customWidth="1"/>
    <col min="9710" max="9874" width="11.5703125" style="159"/>
    <col min="9875" max="9875" width="3.7109375" style="159" customWidth="1"/>
    <col min="9876" max="9876" width="10.42578125" style="159" customWidth="1"/>
    <col min="9877" max="9877" width="56.42578125" style="159" customWidth="1"/>
    <col min="9878" max="9951" width="4.85546875" style="159" customWidth="1"/>
    <col min="9952" max="9952" width="10.7109375" style="159" customWidth="1"/>
    <col min="9953" max="9953" width="11.140625" style="159" customWidth="1"/>
    <col min="9954" max="9954" width="11.85546875" style="159" bestFit="1" customWidth="1"/>
    <col min="9955" max="9955" width="9" style="159" customWidth="1"/>
    <col min="9956" max="9956" width="16.85546875" style="159" customWidth="1"/>
    <col min="9957" max="9957" width="9.140625" style="159" bestFit="1" customWidth="1"/>
    <col min="9958" max="9964" width="8" style="159" customWidth="1"/>
    <col min="9965" max="9965" width="6.28515625" style="159" customWidth="1"/>
    <col min="9966" max="10130" width="11.5703125" style="159"/>
    <col min="10131" max="10131" width="3.7109375" style="159" customWidth="1"/>
    <col min="10132" max="10132" width="10.42578125" style="159" customWidth="1"/>
    <col min="10133" max="10133" width="56.42578125" style="159" customWidth="1"/>
    <col min="10134" max="10207" width="4.85546875" style="159" customWidth="1"/>
    <col min="10208" max="10208" width="10.7109375" style="159" customWidth="1"/>
    <col min="10209" max="10209" width="11.140625" style="159" customWidth="1"/>
    <col min="10210" max="10210" width="11.85546875" style="159" bestFit="1" customWidth="1"/>
    <col min="10211" max="10211" width="9" style="159" customWidth="1"/>
    <col min="10212" max="10212" width="16.85546875" style="159" customWidth="1"/>
    <col min="10213" max="10213" width="9.140625" style="159" bestFit="1" customWidth="1"/>
    <col min="10214" max="10220" width="8" style="159" customWidth="1"/>
    <col min="10221" max="10221" width="6.28515625" style="159" customWidth="1"/>
    <col min="10222" max="10386" width="11.5703125" style="159"/>
    <col min="10387" max="10387" width="3.7109375" style="159" customWidth="1"/>
    <col min="10388" max="10388" width="10.42578125" style="159" customWidth="1"/>
    <col min="10389" max="10389" width="56.42578125" style="159" customWidth="1"/>
    <col min="10390" max="10463" width="4.85546875" style="159" customWidth="1"/>
    <col min="10464" max="10464" width="10.7109375" style="159" customWidth="1"/>
    <col min="10465" max="10465" width="11.140625" style="159" customWidth="1"/>
    <col min="10466" max="10466" width="11.85546875" style="159" bestFit="1" customWidth="1"/>
    <col min="10467" max="10467" width="9" style="159" customWidth="1"/>
    <col min="10468" max="10468" width="16.85546875" style="159" customWidth="1"/>
    <col min="10469" max="10469" width="9.140625" style="159" bestFit="1" customWidth="1"/>
    <col min="10470" max="10476" width="8" style="159" customWidth="1"/>
    <col min="10477" max="10477" width="6.28515625" style="159" customWidth="1"/>
    <col min="10478" max="10642" width="11.5703125" style="159"/>
    <col min="10643" max="10643" width="3.7109375" style="159" customWidth="1"/>
    <col min="10644" max="10644" width="10.42578125" style="159" customWidth="1"/>
    <col min="10645" max="10645" width="56.42578125" style="159" customWidth="1"/>
    <col min="10646" max="10719" width="4.85546875" style="159" customWidth="1"/>
    <col min="10720" max="10720" width="10.7109375" style="159" customWidth="1"/>
    <col min="10721" max="10721" width="11.140625" style="159" customWidth="1"/>
    <col min="10722" max="10722" width="11.85546875" style="159" bestFit="1" customWidth="1"/>
    <col min="10723" max="10723" width="9" style="159" customWidth="1"/>
    <col min="10724" max="10724" width="16.85546875" style="159" customWidth="1"/>
    <col min="10725" max="10725" width="9.140625" style="159" bestFit="1" customWidth="1"/>
    <col min="10726" max="10732" width="8" style="159" customWidth="1"/>
    <col min="10733" max="10733" width="6.28515625" style="159" customWidth="1"/>
    <col min="10734" max="10898" width="11.5703125" style="159"/>
    <col min="10899" max="10899" width="3.7109375" style="159" customWidth="1"/>
    <col min="10900" max="10900" width="10.42578125" style="159" customWidth="1"/>
    <col min="10901" max="10901" width="56.42578125" style="159" customWidth="1"/>
    <col min="10902" max="10975" width="4.85546875" style="159" customWidth="1"/>
    <col min="10976" max="10976" width="10.7109375" style="159" customWidth="1"/>
    <col min="10977" max="10977" width="11.140625" style="159" customWidth="1"/>
    <col min="10978" max="10978" width="11.85546875" style="159" bestFit="1" customWidth="1"/>
    <col min="10979" max="10979" width="9" style="159" customWidth="1"/>
    <col min="10980" max="10980" width="16.85546875" style="159" customWidth="1"/>
    <col min="10981" max="10981" width="9.140625" style="159" bestFit="1" customWidth="1"/>
    <col min="10982" max="10988" width="8" style="159" customWidth="1"/>
    <col min="10989" max="10989" width="6.28515625" style="159" customWidth="1"/>
    <col min="10990" max="11154" width="11.5703125" style="159"/>
    <col min="11155" max="11155" width="3.7109375" style="159" customWidth="1"/>
    <col min="11156" max="11156" width="10.42578125" style="159" customWidth="1"/>
    <col min="11157" max="11157" width="56.42578125" style="159" customWidth="1"/>
    <col min="11158" max="11231" width="4.85546875" style="159" customWidth="1"/>
    <col min="11232" max="11232" width="10.7109375" style="159" customWidth="1"/>
    <col min="11233" max="11233" width="11.140625" style="159" customWidth="1"/>
    <col min="11234" max="11234" width="11.85546875" style="159" bestFit="1" customWidth="1"/>
    <col min="11235" max="11235" width="9" style="159" customWidth="1"/>
    <col min="11236" max="11236" width="16.85546875" style="159" customWidth="1"/>
    <col min="11237" max="11237" width="9.140625" style="159" bestFit="1" customWidth="1"/>
    <col min="11238" max="11244" width="8" style="159" customWidth="1"/>
    <col min="11245" max="11245" width="6.28515625" style="159" customWidth="1"/>
    <col min="11246" max="11410" width="11.5703125" style="159"/>
    <col min="11411" max="11411" width="3.7109375" style="159" customWidth="1"/>
    <col min="11412" max="11412" width="10.42578125" style="159" customWidth="1"/>
    <col min="11413" max="11413" width="56.42578125" style="159" customWidth="1"/>
    <col min="11414" max="11487" width="4.85546875" style="159" customWidth="1"/>
    <col min="11488" max="11488" width="10.7109375" style="159" customWidth="1"/>
    <col min="11489" max="11489" width="11.140625" style="159" customWidth="1"/>
    <col min="11490" max="11490" width="11.85546875" style="159" bestFit="1" customWidth="1"/>
    <col min="11491" max="11491" width="9" style="159" customWidth="1"/>
    <col min="11492" max="11492" width="16.85546875" style="159" customWidth="1"/>
    <col min="11493" max="11493" width="9.140625" style="159" bestFit="1" customWidth="1"/>
    <col min="11494" max="11500" width="8" style="159" customWidth="1"/>
    <col min="11501" max="11501" width="6.28515625" style="159" customWidth="1"/>
    <col min="11502" max="11666" width="11.5703125" style="159"/>
    <col min="11667" max="11667" width="3.7109375" style="159" customWidth="1"/>
    <col min="11668" max="11668" width="10.42578125" style="159" customWidth="1"/>
    <col min="11669" max="11669" width="56.42578125" style="159" customWidth="1"/>
    <col min="11670" max="11743" width="4.85546875" style="159" customWidth="1"/>
    <col min="11744" max="11744" width="10.7109375" style="159" customWidth="1"/>
    <col min="11745" max="11745" width="11.140625" style="159" customWidth="1"/>
    <col min="11746" max="11746" width="11.85546875" style="159" bestFit="1" customWidth="1"/>
    <col min="11747" max="11747" width="9" style="159" customWidth="1"/>
    <col min="11748" max="11748" width="16.85546875" style="159" customWidth="1"/>
    <col min="11749" max="11749" width="9.140625" style="159" bestFit="1" customWidth="1"/>
    <col min="11750" max="11756" width="8" style="159" customWidth="1"/>
    <col min="11757" max="11757" width="6.28515625" style="159" customWidth="1"/>
    <col min="11758" max="11922" width="11.5703125" style="159"/>
    <col min="11923" max="11923" width="3.7109375" style="159" customWidth="1"/>
    <col min="11924" max="11924" width="10.42578125" style="159" customWidth="1"/>
    <col min="11925" max="11925" width="56.42578125" style="159" customWidth="1"/>
    <col min="11926" max="11999" width="4.85546875" style="159" customWidth="1"/>
    <col min="12000" max="12000" width="10.7109375" style="159" customWidth="1"/>
    <col min="12001" max="12001" width="11.140625" style="159" customWidth="1"/>
    <col min="12002" max="12002" width="11.85546875" style="159" bestFit="1" customWidth="1"/>
    <col min="12003" max="12003" width="9" style="159" customWidth="1"/>
    <col min="12004" max="12004" width="16.85546875" style="159" customWidth="1"/>
    <col min="12005" max="12005" width="9.140625" style="159" bestFit="1" customWidth="1"/>
    <col min="12006" max="12012" width="8" style="159" customWidth="1"/>
    <col min="12013" max="12013" width="6.28515625" style="159" customWidth="1"/>
    <col min="12014" max="12178" width="11.5703125" style="159"/>
    <col min="12179" max="12179" width="3.7109375" style="159" customWidth="1"/>
    <col min="12180" max="12180" width="10.42578125" style="159" customWidth="1"/>
    <col min="12181" max="12181" width="56.42578125" style="159" customWidth="1"/>
    <col min="12182" max="12255" width="4.85546875" style="159" customWidth="1"/>
    <col min="12256" max="12256" width="10.7109375" style="159" customWidth="1"/>
    <col min="12257" max="12257" width="11.140625" style="159" customWidth="1"/>
    <col min="12258" max="12258" width="11.85546875" style="159" bestFit="1" customWidth="1"/>
    <col min="12259" max="12259" width="9" style="159" customWidth="1"/>
    <col min="12260" max="12260" width="16.85546875" style="159" customWidth="1"/>
    <col min="12261" max="12261" width="9.140625" style="159" bestFit="1" customWidth="1"/>
    <col min="12262" max="12268" width="8" style="159" customWidth="1"/>
    <col min="12269" max="12269" width="6.28515625" style="159" customWidth="1"/>
    <col min="12270" max="12434" width="11.5703125" style="159"/>
    <col min="12435" max="12435" width="3.7109375" style="159" customWidth="1"/>
    <col min="12436" max="12436" width="10.42578125" style="159" customWidth="1"/>
    <col min="12437" max="12437" width="56.42578125" style="159" customWidth="1"/>
    <col min="12438" max="12511" width="4.85546875" style="159" customWidth="1"/>
    <col min="12512" max="12512" width="10.7109375" style="159" customWidth="1"/>
    <col min="12513" max="12513" width="11.140625" style="159" customWidth="1"/>
    <col min="12514" max="12514" width="11.85546875" style="159" bestFit="1" customWidth="1"/>
    <col min="12515" max="12515" width="9" style="159" customWidth="1"/>
    <col min="12516" max="12516" width="16.85546875" style="159" customWidth="1"/>
    <col min="12517" max="12517" width="9.140625" style="159" bestFit="1" customWidth="1"/>
    <col min="12518" max="12524" width="8" style="159" customWidth="1"/>
    <col min="12525" max="12525" width="6.28515625" style="159" customWidth="1"/>
    <col min="12526" max="12690" width="11.5703125" style="159"/>
    <col min="12691" max="12691" width="3.7109375" style="159" customWidth="1"/>
    <col min="12692" max="12692" width="10.42578125" style="159" customWidth="1"/>
    <col min="12693" max="12693" width="56.42578125" style="159" customWidth="1"/>
    <col min="12694" max="12767" width="4.85546875" style="159" customWidth="1"/>
    <col min="12768" max="12768" width="10.7109375" style="159" customWidth="1"/>
    <col min="12769" max="12769" width="11.140625" style="159" customWidth="1"/>
    <col min="12770" max="12770" width="11.85546875" style="159" bestFit="1" customWidth="1"/>
    <col min="12771" max="12771" width="9" style="159" customWidth="1"/>
    <col min="12772" max="12772" width="16.85546875" style="159" customWidth="1"/>
    <col min="12773" max="12773" width="9.140625" style="159" bestFit="1" customWidth="1"/>
    <col min="12774" max="12780" width="8" style="159" customWidth="1"/>
    <col min="12781" max="12781" width="6.28515625" style="159" customWidth="1"/>
    <col min="12782" max="12946" width="11.5703125" style="159"/>
    <col min="12947" max="12947" width="3.7109375" style="159" customWidth="1"/>
    <col min="12948" max="12948" width="10.42578125" style="159" customWidth="1"/>
    <col min="12949" max="12949" width="56.42578125" style="159" customWidth="1"/>
    <col min="12950" max="13023" width="4.85546875" style="159" customWidth="1"/>
    <col min="13024" max="13024" width="10.7109375" style="159" customWidth="1"/>
    <col min="13025" max="13025" width="11.140625" style="159" customWidth="1"/>
    <col min="13026" max="13026" width="11.85546875" style="159" bestFit="1" customWidth="1"/>
    <col min="13027" max="13027" width="9" style="159" customWidth="1"/>
    <col min="13028" max="13028" width="16.85546875" style="159" customWidth="1"/>
    <col min="13029" max="13029" width="9.140625" style="159" bestFit="1" customWidth="1"/>
    <col min="13030" max="13036" width="8" style="159" customWidth="1"/>
    <col min="13037" max="13037" width="6.28515625" style="159" customWidth="1"/>
    <col min="13038" max="13202" width="11.5703125" style="159"/>
    <col min="13203" max="13203" width="3.7109375" style="159" customWidth="1"/>
    <col min="13204" max="13204" width="10.42578125" style="159" customWidth="1"/>
    <col min="13205" max="13205" width="56.42578125" style="159" customWidth="1"/>
    <col min="13206" max="13279" width="4.85546875" style="159" customWidth="1"/>
    <col min="13280" max="13280" width="10.7109375" style="159" customWidth="1"/>
    <col min="13281" max="13281" width="11.140625" style="159" customWidth="1"/>
    <col min="13282" max="13282" width="11.85546875" style="159" bestFit="1" customWidth="1"/>
    <col min="13283" max="13283" width="9" style="159" customWidth="1"/>
    <col min="13284" max="13284" width="16.85546875" style="159" customWidth="1"/>
    <col min="13285" max="13285" width="9.140625" style="159" bestFit="1" customWidth="1"/>
    <col min="13286" max="13292" width="8" style="159" customWidth="1"/>
    <col min="13293" max="13293" width="6.28515625" style="159" customWidth="1"/>
    <col min="13294" max="13458" width="11.5703125" style="159"/>
    <col min="13459" max="13459" width="3.7109375" style="159" customWidth="1"/>
    <col min="13460" max="13460" width="10.42578125" style="159" customWidth="1"/>
    <col min="13461" max="13461" width="56.42578125" style="159" customWidth="1"/>
    <col min="13462" max="13535" width="4.85546875" style="159" customWidth="1"/>
    <col min="13536" max="13536" width="10.7109375" style="159" customWidth="1"/>
    <col min="13537" max="13537" width="11.140625" style="159" customWidth="1"/>
    <col min="13538" max="13538" width="11.85546875" style="159" bestFit="1" customWidth="1"/>
    <col min="13539" max="13539" width="9" style="159" customWidth="1"/>
    <col min="13540" max="13540" width="16.85546875" style="159" customWidth="1"/>
    <col min="13541" max="13541" width="9.140625" style="159" bestFit="1" customWidth="1"/>
    <col min="13542" max="13548" width="8" style="159" customWidth="1"/>
    <col min="13549" max="13549" width="6.28515625" style="159" customWidth="1"/>
    <col min="13550" max="13714" width="11.5703125" style="159"/>
    <col min="13715" max="13715" width="3.7109375" style="159" customWidth="1"/>
    <col min="13716" max="13716" width="10.42578125" style="159" customWidth="1"/>
    <col min="13717" max="13717" width="56.42578125" style="159" customWidth="1"/>
    <col min="13718" max="13791" width="4.85546875" style="159" customWidth="1"/>
    <col min="13792" max="13792" width="10.7109375" style="159" customWidth="1"/>
    <col min="13793" max="13793" width="11.140625" style="159" customWidth="1"/>
    <col min="13794" max="13794" width="11.85546875" style="159" bestFit="1" customWidth="1"/>
    <col min="13795" max="13795" width="9" style="159" customWidth="1"/>
    <col min="13796" max="13796" width="16.85546875" style="159" customWidth="1"/>
    <col min="13797" max="13797" width="9.140625" style="159" bestFit="1" customWidth="1"/>
    <col min="13798" max="13804" width="8" style="159" customWidth="1"/>
    <col min="13805" max="13805" width="6.28515625" style="159" customWidth="1"/>
    <col min="13806" max="13970" width="11.5703125" style="159"/>
    <col min="13971" max="13971" width="3.7109375" style="159" customWidth="1"/>
    <col min="13972" max="13972" width="10.42578125" style="159" customWidth="1"/>
    <col min="13973" max="13973" width="56.42578125" style="159" customWidth="1"/>
    <col min="13974" max="14047" width="4.85546875" style="159" customWidth="1"/>
    <col min="14048" max="14048" width="10.7109375" style="159" customWidth="1"/>
    <col min="14049" max="14049" width="11.140625" style="159" customWidth="1"/>
    <col min="14050" max="14050" width="11.85546875" style="159" bestFit="1" customWidth="1"/>
    <col min="14051" max="14051" width="9" style="159" customWidth="1"/>
    <col min="14052" max="14052" width="16.85546875" style="159" customWidth="1"/>
    <col min="14053" max="14053" width="9.140625" style="159" bestFit="1" customWidth="1"/>
    <col min="14054" max="14060" width="8" style="159" customWidth="1"/>
    <col min="14061" max="14061" width="6.28515625" style="159" customWidth="1"/>
    <col min="14062" max="14226" width="11.5703125" style="159"/>
    <col min="14227" max="14227" width="3.7109375" style="159" customWidth="1"/>
    <col min="14228" max="14228" width="10.42578125" style="159" customWidth="1"/>
    <col min="14229" max="14229" width="56.42578125" style="159" customWidth="1"/>
    <col min="14230" max="14303" width="4.85546875" style="159" customWidth="1"/>
    <col min="14304" max="14304" width="10.7109375" style="159" customWidth="1"/>
    <col min="14305" max="14305" width="11.140625" style="159" customWidth="1"/>
    <col min="14306" max="14306" width="11.85546875" style="159" bestFit="1" customWidth="1"/>
    <col min="14307" max="14307" width="9" style="159" customWidth="1"/>
    <col min="14308" max="14308" width="16.85546875" style="159" customWidth="1"/>
    <col min="14309" max="14309" width="9.140625" style="159" bestFit="1" customWidth="1"/>
    <col min="14310" max="14316" width="8" style="159" customWidth="1"/>
    <col min="14317" max="14317" width="6.28515625" style="159" customWidth="1"/>
    <col min="14318" max="14482" width="11.5703125" style="159"/>
    <col min="14483" max="14483" width="3.7109375" style="159" customWidth="1"/>
    <col min="14484" max="14484" width="10.42578125" style="159" customWidth="1"/>
    <col min="14485" max="14485" width="56.42578125" style="159" customWidth="1"/>
    <col min="14486" max="14559" width="4.85546875" style="159" customWidth="1"/>
    <col min="14560" max="14560" width="10.7109375" style="159" customWidth="1"/>
    <col min="14561" max="14561" width="11.140625" style="159" customWidth="1"/>
    <col min="14562" max="14562" width="11.85546875" style="159" bestFit="1" customWidth="1"/>
    <col min="14563" max="14563" width="9" style="159" customWidth="1"/>
    <col min="14564" max="14564" width="16.85546875" style="159" customWidth="1"/>
    <col min="14565" max="14565" width="9.140625" style="159" bestFit="1" customWidth="1"/>
    <col min="14566" max="14572" width="8" style="159" customWidth="1"/>
    <col min="14573" max="14573" width="6.28515625" style="159" customWidth="1"/>
    <col min="14574" max="14738" width="11.5703125" style="159"/>
    <col min="14739" max="14739" width="3.7109375" style="159" customWidth="1"/>
    <col min="14740" max="14740" width="10.42578125" style="159" customWidth="1"/>
    <col min="14741" max="14741" width="56.42578125" style="159" customWidth="1"/>
    <col min="14742" max="14815" width="4.85546875" style="159" customWidth="1"/>
    <col min="14816" max="14816" width="10.7109375" style="159" customWidth="1"/>
    <col min="14817" max="14817" width="11.140625" style="159" customWidth="1"/>
    <col min="14818" max="14818" width="11.85546875" style="159" bestFit="1" customWidth="1"/>
    <col min="14819" max="14819" width="9" style="159" customWidth="1"/>
    <col min="14820" max="14820" width="16.85546875" style="159" customWidth="1"/>
    <col min="14821" max="14821" width="9.140625" style="159" bestFit="1" customWidth="1"/>
    <col min="14822" max="14828" width="8" style="159" customWidth="1"/>
    <col min="14829" max="14829" width="6.28515625" style="159" customWidth="1"/>
    <col min="14830" max="14994" width="11.5703125" style="159"/>
    <col min="14995" max="14995" width="3.7109375" style="159" customWidth="1"/>
    <col min="14996" max="14996" width="10.42578125" style="159" customWidth="1"/>
    <col min="14997" max="14997" width="56.42578125" style="159" customWidth="1"/>
    <col min="14998" max="15071" width="4.85546875" style="159" customWidth="1"/>
    <col min="15072" max="15072" width="10.7109375" style="159" customWidth="1"/>
    <col min="15073" max="15073" width="11.140625" style="159" customWidth="1"/>
    <col min="15074" max="15074" width="11.85546875" style="159" bestFit="1" customWidth="1"/>
    <col min="15075" max="15075" width="9" style="159" customWidth="1"/>
    <col min="15076" max="15076" width="16.85546875" style="159" customWidth="1"/>
    <col min="15077" max="15077" width="9.140625" style="159" bestFit="1" customWidth="1"/>
    <col min="15078" max="15084" width="8" style="159" customWidth="1"/>
    <col min="15085" max="15085" width="6.28515625" style="159" customWidth="1"/>
    <col min="15086" max="15250" width="11.5703125" style="159"/>
    <col min="15251" max="15251" width="3.7109375" style="159" customWidth="1"/>
    <col min="15252" max="15252" width="10.42578125" style="159" customWidth="1"/>
    <col min="15253" max="15253" width="56.42578125" style="159" customWidth="1"/>
    <col min="15254" max="15327" width="4.85546875" style="159" customWidth="1"/>
    <col min="15328" max="15328" width="10.7109375" style="159" customWidth="1"/>
    <col min="15329" max="15329" width="11.140625" style="159" customWidth="1"/>
    <col min="15330" max="15330" width="11.85546875" style="159" bestFit="1" customWidth="1"/>
    <col min="15331" max="15331" width="9" style="159" customWidth="1"/>
    <col min="15332" max="15332" width="16.85546875" style="159" customWidth="1"/>
    <col min="15333" max="15333" width="9.140625" style="159" bestFit="1" customWidth="1"/>
    <col min="15334" max="15340" width="8" style="159" customWidth="1"/>
    <col min="15341" max="15341" width="6.28515625" style="159" customWidth="1"/>
    <col min="15342" max="15506" width="11.5703125" style="159"/>
    <col min="15507" max="15507" width="3.7109375" style="159" customWidth="1"/>
    <col min="15508" max="15508" width="10.42578125" style="159" customWidth="1"/>
    <col min="15509" max="15509" width="56.42578125" style="159" customWidth="1"/>
    <col min="15510" max="15583" width="4.85546875" style="159" customWidth="1"/>
    <col min="15584" max="15584" width="10.7109375" style="159" customWidth="1"/>
    <col min="15585" max="15585" width="11.140625" style="159" customWidth="1"/>
    <col min="15586" max="15586" width="11.85546875" style="159" bestFit="1" customWidth="1"/>
    <col min="15587" max="15587" width="9" style="159" customWidth="1"/>
    <col min="15588" max="15588" width="16.85546875" style="159" customWidth="1"/>
    <col min="15589" max="15589" width="9.140625" style="159" bestFit="1" customWidth="1"/>
    <col min="15590" max="15596" width="8" style="159" customWidth="1"/>
    <col min="15597" max="15597" width="6.28515625" style="159" customWidth="1"/>
    <col min="15598" max="15762" width="11.5703125" style="159"/>
    <col min="15763" max="15763" width="3.7109375" style="159" customWidth="1"/>
    <col min="15764" max="15764" width="10.42578125" style="159" customWidth="1"/>
    <col min="15765" max="15765" width="56.42578125" style="159" customWidth="1"/>
    <col min="15766" max="15839" width="4.85546875" style="159" customWidth="1"/>
    <col min="15840" max="15840" width="10.7109375" style="159" customWidth="1"/>
    <col min="15841" max="15841" width="11.140625" style="159" customWidth="1"/>
    <col min="15842" max="15842" width="11.85546875" style="159" bestFit="1" customWidth="1"/>
    <col min="15843" max="15843" width="9" style="159" customWidth="1"/>
    <col min="15844" max="15844" width="16.85546875" style="159" customWidth="1"/>
    <col min="15845" max="15845" width="9.140625" style="159" bestFit="1" customWidth="1"/>
    <col min="15846" max="15852" width="8" style="159" customWidth="1"/>
    <col min="15853" max="15853" width="6.28515625" style="159" customWidth="1"/>
    <col min="15854" max="16018" width="11.5703125" style="159"/>
    <col min="16019" max="16019" width="3.7109375" style="159" customWidth="1"/>
    <col min="16020" max="16020" width="10.42578125" style="159" customWidth="1"/>
    <col min="16021" max="16021" width="56.42578125" style="159" customWidth="1"/>
    <col min="16022" max="16095" width="4.85546875" style="159" customWidth="1"/>
    <col min="16096" max="16096" width="10.7109375" style="159" customWidth="1"/>
    <col min="16097" max="16097" width="11.140625" style="159" customWidth="1"/>
    <col min="16098" max="16098" width="11.85546875" style="159" bestFit="1" customWidth="1"/>
    <col min="16099" max="16099" width="9" style="159" customWidth="1"/>
    <col min="16100" max="16100" width="16.85546875" style="159" customWidth="1"/>
    <col min="16101" max="16101" width="9.140625" style="159" bestFit="1" customWidth="1"/>
    <col min="16102" max="16108" width="8" style="159" customWidth="1"/>
    <col min="16109" max="16109" width="6.28515625" style="159" customWidth="1"/>
    <col min="16110" max="16384" width="11.5703125" style="159"/>
  </cols>
  <sheetData>
    <row r="1" spans="1:7" s="139" customFormat="1" ht="6" customHeight="1" thickBot="1" x14ac:dyDescent="0.3">
      <c r="A1" s="137"/>
      <c r="B1" s="137"/>
      <c r="C1" s="137"/>
      <c r="D1" s="138"/>
      <c r="E1" s="138"/>
    </row>
    <row r="2" spans="1:7" s="139" customFormat="1" ht="15" customHeight="1" x14ac:dyDescent="0.25">
      <c r="A2" s="137"/>
      <c r="B2" s="819"/>
      <c r="C2" s="822" t="s">
        <v>237</v>
      </c>
      <c r="D2" s="823"/>
      <c r="E2" s="823"/>
      <c r="F2" s="824"/>
      <c r="G2" s="825"/>
    </row>
    <row r="3" spans="1:7" s="139" customFormat="1" ht="28.5" customHeight="1" x14ac:dyDescent="0.25">
      <c r="A3" s="137"/>
      <c r="B3" s="820"/>
      <c r="C3" s="828" t="s">
        <v>1136</v>
      </c>
      <c r="D3" s="829"/>
      <c r="E3" s="829"/>
      <c r="F3" s="830"/>
      <c r="G3" s="826"/>
    </row>
    <row r="4" spans="1:7" s="139" customFormat="1" ht="37.5" customHeight="1" thickBot="1" x14ac:dyDescent="0.3">
      <c r="A4" s="137"/>
      <c r="B4" s="821"/>
      <c r="C4" s="831"/>
      <c r="D4" s="832"/>
      <c r="E4" s="832"/>
      <c r="F4" s="833"/>
      <c r="G4" s="827"/>
    </row>
    <row r="5" spans="1:7" s="139" customFormat="1" ht="5.25" customHeight="1" thickBot="1" x14ac:dyDescent="0.25">
      <c r="A5" s="137"/>
      <c r="B5" s="140"/>
      <c r="C5" s="141"/>
      <c r="D5" s="141"/>
      <c r="E5" s="141"/>
      <c r="F5" s="141"/>
      <c r="G5" s="142"/>
    </row>
    <row r="6" spans="1:7" s="139" customFormat="1" ht="15.95" customHeight="1" x14ac:dyDescent="0.25">
      <c r="A6" s="137"/>
      <c r="B6" s="143" t="s">
        <v>238</v>
      </c>
      <c r="C6" s="144"/>
      <c r="D6" s="145"/>
      <c r="E6" s="145"/>
      <c r="F6" s="146" t="s">
        <v>239</v>
      </c>
      <c r="G6" s="321">
        <v>46057</v>
      </c>
    </row>
    <row r="7" spans="1:7" s="139" customFormat="1" ht="15.95" customHeight="1" x14ac:dyDescent="0.25">
      <c r="A7" s="137"/>
      <c r="B7" s="147" t="s">
        <v>240</v>
      </c>
      <c r="C7" s="148"/>
      <c r="D7" s="149"/>
      <c r="E7" s="149"/>
      <c r="F7" s="150" t="s">
        <v>241</v>
      </c>
      <c r="G7" s="151"/>
    </row>
    <row r="8" spans="1:7" s="139" customFormat="1" ht="15.95" customHeight="1" thickBot="1" x14ac:dyDescent="0.3">
      <c r="A8" s="137"/>
      <c r="B8" s="152" t="s">
        <v>243</v>
      </c>
      <c r="C8" s="153"/>
      <c r="D8" s="154"/>
      <c r="E8" s="154"/>
      <c r="F8" s="155" t="s">
        <v>244</v>
      </c>
      <c r="G8" s="156" t="s">
        <v>421</v>
      </c>
    </row>
    <row r="9" spans="1:7" s="139" customFormat="1" ht="5.25" customHeight="1" thickBot="1" x14ac:dyDescent="0.3">
      <c r="A9" s="137"/>
      <c r="B9" s="140"/>
      <c r="C9" s="141"/>
      <c r="D9" s="141"/>
      <c r="E9" s="141"/>
      <c r="F9" s="141"/>
      <c r="G9" s="157"/>
    </row>
    <row r="10" spans="1:7" s="139" customFormat="1" ht="18" customHeight="1" x14ac:dyDescent="0.25">
      <c r="A10" s="158"/>
      <c r="B10" s="834" t="s">
        <v>904</v>
      </c>
      <c r="C10" s="836" t="s">
        <v>905</v>
      </c>
      <c r="D10" s="836" t="s">
        <v>906</v>
      </c>
      <c r="E10" s="836" t="s">
        <v>393</v>
      </c>
      <c r="F10" s="836" t="s">
        <v>247</v>
      </c>
      <c r="G10" s="838" t="s">
        <v>248</v>
      </c>
    </row>
    <row r="11" spans="1:7" s="139" customFormat="1" ht="18" customHeight="1" thickBot="1" x14ac:dyDescent="0.3">
      <c r="A11" s="158"/>
      <c r="B11" s="835"/>
      <c r="C11" s="837"/>
      <c r="D11" s="837"/>
      <c r="E11" s="837"/>
      <c r="F11" s="837"/>
      <c r="G11" s="839"/>
    </row>
    <row r="12" spans="1:7" ht="16.5" customHeight="1" x14ac:dyDescent="0.25">
      <c r="B12" s="324">
        <v>1</v>
      </c>
      <c r="C12" s="325" t="s">
        <v>62</v>
      </c>
      <c r="D12" s="361"/>
      <c r="E12" s="361"/>
      <c r="F12" s="361"/>
      <c r="G12" s="362"/>
    </row>
    <row r="13" spans="1:7" s="160" customFormat="1" ht="14.1" customHeight="1" x14ac:dyDescent="0.25">
      <c r="B13" s="327" t="s">
        <v>63</v>
      </c>
      <c r="C13" s="328" t="s">
        <v>249</v>
      </c>
      <c r="D13" s="329"/>
      <c r="E13" s="330"/>
      <c r="F13" s="330"/>
      <c r="G13" s="331"/>
    </row>
    <row r="14" spans="1:7" s="161" customFormat="1" ht="14.1" customHeight="1" x14ac:dyDescent="0.25">
      <c r="B14" s="332" t="s">
        <v>64</v>
      </c>
      <c r="C14" s="333" t="s">
        <v>250</v>
      </c>
      <c r="D14" s="334"/>
      <c r="E14" s="335"/>
      <c r="F14" s="335"/>
      <c r="G14" s="336"/>
    </row>
    <row r="15" spans="1:7" s="161" customFormat="1" ht="14.1" customHeight="1" x14ac:dyDescent="0.25">
      <c r="B15" s="346" t="s">
        <v>65</v>
      </c>
      <c r="C15" s="338" t="s">
        <v>251</v>
      </c>
      <c r="D15" s="339" t="s">
        <v>907</v>
      </c>
      <c r="E15" s="340">
        <v>93</v>
      </c>
      <c r="F15" s="340">
        <v>48.364668000000002</v>
      </c>
      <c r="G15" s="341">
        <f>E15*F15</f>
        <v>4497.9141239999999</v>
      </c>
    </row>
    <row r="16" spans="1:7" s="161" customFormat="1" ht="14.1" customHeight="1" x14ac:dyDescent="0.25">
      <c r="B16" s="346" t="s">
        <v>66</v>
      </c>
      <c r="C16" s="338" t="s">
        <v>253</v>
      </c>
      <c r="D16" s="339" t="s">
        <v>907</v>
      </c>
      <c r="E16" s="340">
        <v>8</v>
      </c>
      <c r="F16" s="340">
        <v>48.364668000000002</v>
      </c>
      <c r="G16" s="341">
        <f>E16*F16</f>
        <v>386.91734400000001</v>
      </c>
    </row>
    <row r="17" spans="2:7" s="161" customFormat="1" ht="14.1" customHeight="1" x14ac:dyDescent="0.25">
      <c r="B17" s="332" t="s">
        <v>69</v>
      </c>
      <c r="C17" s="333" t="s">
        <v>254</v>
      </c>
      <c r="D17" s="334"/>
      <c r="E17" s="335"/>
      <c r="F17" s="335"/>
      <c r="G17" s="336"/>
    </row>
    <row r="18" spans="2:7" s="161" customFormat="1" ht="14.1" customHeight="1" x14ac:dyDescent="0.25">
      <c r="B18" s="346" t="s">
        <v>70</v>
      </c>
      <c r="C18" s="338" t="s">
        <v>251</v>
      </c>
      <c r="D18" s="339" t="s">
        <v>907</v>
      </c>
      <c r="E18" s="340">
        <v>2959</v>
      </c>
      <c r="F18" s="340">
        <v>48.364668000000002</v>
      </c>
      <c r="G18" s="341">
        <f>E18*F18</f>
        <v>143111.052612</v>
      </c>
    </row>
    <row r="19" spans="2:7" s="161" customFormat="1" ht="14.1" customHeight="1" x14ac:dyDescent="0.25">
      <c r="B19" s="346" t="s">
        <v>71</v>
      </c>
      <c r="C19" s="338" t="s">
        <v>255</v>
      </c>
      <c r="D19" s="339" t="s">
        <v>907</v>
      </c>
      <c r="E19" s="340">
        <v>175</v>
      </c>
      <c r="F19" s="340">
        <v>48.364668000000002</v>
      </c>
      <c r="G19" s="341">
        <f>E19*F19</f>
        <v>8463.8168999999998</v>
      </c>
    </row>
    <row r="20" spans="2:7" s="161" customFormat="1" ht="14.1" customHeight="1" x14ac:dyDescent="0.25">
      <c r="B20" s="346" t="s">
        <v>72</v>
      </c>
      <c r="C20" s="338" t="s">
        <v>256</v>
      </c>
      <c r="D20" s="339" t="s">
        <v>907</v>
      </c>
      <c r="E20" s="340">
        <v>175</v>
      </c>
      <c r="F20" s="340">
        <v>48.364668000000002</v>
      </c>
      <c r="G20" s="341">
        <f>E20*F20</f>
        <v>8463.8168999999998</v>
      </c>
    </row>
    <row r="21" spans="2:7" s="162" customFormat="1" ht="14.1" customHeight="1" x14ac:dyDescent="0.25">
      <c r="B21" s="346" t="s">
        <v>73</v>
      </c>
      <c r="C21" s="342" t="s">
        <v>257</v>
      </c>
      <c r="D21" s="343" t="s">
        <v>907</v>
      </c>
      <c r="E21" s="344">
        <v>175</v>
      </c>
      <c r="F21" s="340">
        <v>48.364668000000002</v>
      </c>
      <c r="G21" s="345">
        <f>E21*F21</f>
        <v>8463.8168999999998</v>
      </c>
    </row>
    <row r="22" spans="2:7" s="162" customFormat="1" ht="14.1" customHeight="1" x14ac:dyDescent="0.25">
      <c r="B22" s="346" t="s">
        <v>74</v>
      </c>
      <c r="C22" s="342" t="s">
        <v>258</v>
      </c>
      <c r="D22" s="343" t="s">
        <v>907</v>
      </c>
      <c r="E22" s="344">
        <v>175</v>
      </c>
      <c r="F22" s="340">
        <v>48.364668000000002</v>
      </c>
      <c r="G22" s="345">
        <f>E22*F22</f>
        <v>8463.8168999999998</v>
      </c>
    </row>
    <row r="23" spans="2:7" s="161" customFormat="1" ht="14.1" customHeight="1" x14ac:dyDescent="0.25">
      <c r="B23" s="332" t="s">
        <v>82</v>
      </c>
      <c r="C23" s="333" t="s">
        <v>259</v>
      </c>
      <c r="D23" s="334"/>
      <c r="E23" s="335"/>
      <c r="F23" s="335"/>
      <c r="G23" s="336"/>
    </row>
    <row r="24" spans="2:7" s="161" customFormat="1" ht="14.1" customHeight="1" x14ac:dyDescent="0.25">
      <c r="B24" s="346" t="s">
        <v>83</v>
      </c>
      <c r="C24" s="338" t="s">
        <v>260</v>
      </c>
      <c r="D24" s="339" t="s">
        <v>907</v>
      </c>
      <c r="E24" s="340">
        <v>30</v>
      </c>
      <c r="F24" s="340">
        <v>45.855612000000015</v>
      </c>
      <c r="G24" s="341">
        <f t="shared" ref="G24:G34" si="0">E24*F24</f>
        <v>1375.6683600000003</v>
      </c>
    </row>
    <row r="25" spans="2:7" s="162" customFormat="1" ht="14.1" customHeight="1" x14ac:dyDescent="0.25">
      <c r="B25" s="346" t="s">
        <v>84</v>
      </c>
      <c r="C25" s="342" t="s">
        <v>261</v>
      </c>
      <c r="D25" s="343" t="s">
        <v>907</v>
      </c>
      <c r="E25" s="344">
        <v>18</v>
      </c>
      <c r="F25" s="344">
        <v>45.855612000000015</v>
      </c>
      <c r="G25" s="345">
        <f t="shared" si="0"/>
        <v>825.40101600000025</v>
      </c>
    </row>
    <row r="26" spans="2:7" s="161" customFormat="1" ht="14.1" customHeight="1" x14ac:dyDescent="0.25">
      <c r="B26" s="346" t="s">
        <v>85</v>
      </c>
      <c r="C26" s="338" t="s">
        <v>100</v>
      </c>
      <c r="D26" s="339" t="s">
        <v>907</v>
      </c>
      <c r="E26" s="340">
        <v>341</v>
      </c>
      <c r="F26" s="340">
        <v>45.855612000000015</v>
      </c>
      <c r="G26" s="341">
        <f t="shared" si="0"/>
        <v>15636.763692000006</v>
      </c>
    </row>
    <row r="27" spans="2:7" s="161" customFormat="1" ht="14.1" customHeight="1" x14ac:dyDescent="0.25">
      <c r="B27" s="346" t="s">
        <v>86</v>
      </c>
      <c r="C27" s="338" t="s">
        <v>1137</v>
      </c>
      <c r="D27" s="339" t="s">
        <v>907</v>
      </c>
      <c r="E27" s="340">
        <v>25</v>
      </c>
      <c r="F27" s="340">
        <v>45.855612000000015</v>
      </c>
      <c r="G27" s="341">
        <f t="shared" si="0"/>
        <v>1146.3903000000005</v>
      </c>
    </row>
    <row r="28" spans="2:7" s="161" customFormat="1" ht="14.1" customHeight="1" x14ac:dyDescent="0.25">
      <c r="B28" s="346" t="s">
        <v>87</v>
      </c>
      <c r="C28" s="338" t="s">
        <v>433</v>
      </c>
      <c r="D28" s="339" t="s">
        <v>907</v>
      </c>
      <c r="E28" s="340">
        <v>4</v>
      </c>
      <c r="F28" s="340">
        <v>45.855612000000015</v>
      </c>
      <c r="G28" s="341">
        <f t="shared" si="0"/>
        <v>183.42244800000006</v>
      </c>
    </row>
    <row r="29" spans="2:7" s="161" customFormat="1" ht="14.1" customHeight="1" x14ac:dyDescent="0.25">
      <c r="B29" s="346" t="s">
        <v>89</v>
      </c>
      <c r="C29" s="338" t="s">
        <v>1138</v>
      </c>
      <c r="D29" s="339" t="s">
        <v>907</v>
      </c>
      <c r="E29" s="340">
        <v>4</v>
      </c>
      <c r="F29" s="340">
        <v>45.855612000000015</v>
      </c>
      <c r="G29" s="341">
        <f t="shared" si="0"/>
        <v>183.42244800000006</v>
      </c>
    </row>
    <row r="30" spans="2:7" s="161" customFormat="1" ht="14.1" customHeight="1" x14ac:dyDescent="0.25">
      <c r="B30" s="346" t="s">
        <v>90</v>
      </c>
      <c r="C30" s="338" t="s">
        <v>102</v>
      </c>
      <c r="D30" s="339" t="s">
        <v>907</v>
      </c>
      <c r="E30" s="340">
        <v>1</v>
      </c>
      <c r="F30" s="340">
        <v>45.855612000000015</v>
      </c>
      <c r="G30" s="341">
        <f t="shared" si="0"/>
        <v>45.855612000000015</v>
      </c>
    </row>
    <row r="31" spans="2:7" s="161" customFormat="1" ht="14.1" customHeight="1" x14ac:dyDescent="0.25">
      <c r="B31" s="346" t="s">
        <v>92</v>
      </c>
      <c r="C31" s="338" t="s">
        <v>88</v>
      </c>
      <c r="D31" s="339" t="s">
        <v>907</v>
      </c>
      <c r="E31" s="340">
        <v>110</v>
      </c>
      <c r="F31" s="340">
        <v>45.855612000000015</v>
      </c>
      <c r="G31" s="341">
        <f t="shared" si="0"/>
        <v>5044.1173200000012</v>
      </c>
    </row>
    <row r="32" spans="2:7" s="161" customFormat="1" ht="14.1" customHeight="1" x14ac:dyDescent="0.25">
      <c r="B32" s="346" t="s">
        <v>94</v>
      </c>
      <c r="C32" s="338" t="s">
        <v>91</v>
      </c>
      <c r="D32" s="339" t="s">
        <v>907</v>
      </c>
      <c r="E32" s="340">
        <v>46</v>
      </c>
      <c r="F32" s="340">
        <v>46.103904000000014</v>
      </c>
      <c r="G32" s="341">
        <f t="shared" si="0"/>
        <v>2120.7795840000008</v>
      </c>
    </row>
    <row r="33" spans="2:7" s="161" customFormat="1" ht="14.1" customHeight="1" x14ac:dyDescent="0.25">
      <c r="B33" s="346" t="s">
        <v>96</v>
      </c>
      <c r="C33" s="338" t="s">
        <v>93</v>
      </c>
      <c r="D33" s="339" t="s">
        <v>907</v>
      </c>
      <c r="E33" s="340">
        <v>1</v>
      </c>
      <c r="F33" s="340">
        <v>46.103904000000014</v>
      </c>
      <c r="G33" s="341">
        <f t="shared" si="0"/>
        <v>46.103904000000014</v>
      </c>
    </row>
    <row r="34" spans="2:7" s="161" customFormat="1" ht="14.1" customHeight="1" x14ac:dyDescent="0.25">
      <c r="B34" s="346" t="s">
        <v>1139</v>
      </c>
      <c r="C34" s="338" t="s">
        <v>1140</v>
      </c>
      <c r="D34" s="339" t="s">
        <v>907</v>
      </c>
      <c r="E34" s="340">
        <v>2</v>
      </c>
      <c r="F34" s="340">
        <v>46.103904000000014</v>
      </c>
      <c r="G34" s="341">
        <f t="shared" si="0"/>
        <v>92.207808000000028</v>
      </c>
    </row>
    <row r="35" spans="2:7" s="161" customFormat="1" ht="14.1" customHeight="1" x14ac:dyDescent="0.25">
      <c r="B35" s="332" t="s">
        <v>97</v>
      </c>
      <c r="C35" s="333" t="s">
        <v>98</v>
      </c>
      <c r="D35" s="334"/>
      <c r="E35" s="335"/>
      <c r="F35" s="335"/>
      <c r="G35" s="336"/>
    </row>
    <row r="36" spans="2:7" s="161" customFormat="1" ht="14.1" customHeight="1" x14ac:dyDescent="0.25">
      <c r="B36" s="346" t="s">
        <v>99</v>
      </c>
      <c r="C36" s="338" t="s">
        <v>262</v>
      </c>
      <c r="D36" s="339" t="s">
        <v>907</v>
      </c>
      <c r="E36" s="340">
        <v>1616</v>
      </c>
      <c r="F36" s="340">
        <v>45.855612000000015</v>
      </c>
      <c r="G36" s="341">
        <f t="shared" ref="G36:G41" si="1">E36*F36</f>
        <v>74102.668992000021</v>
      </c>
    </row>
    <row r="37" spans="2:7" s="161" customFormat="1" ht="14.1" customHeight="1" x14ac:dyDescent="0.25">
      <c r="B37" s="346" t="s">
        <v>101</v>
      </c>
      <c r="C37" s="338" t="s">
        <v>1137</v>
      </c>
      <c r="D37" s="339" t="s">
        <v>907</v>
      </c>
      <c r="E37" s="340">
        <v>716</v>
      </c>
      <c r="F37" s="340">
        <v>45.855612000000015</v>
      </c>
      <c r="G37" s="341">
        <f t="shared" si="1"/>
        <v>32832.618192000009</v>
      </c>
    </row>
    <row r="38" spans="2:7" s="161" customFormat="1" ht="14.1" customHeight="1" x14ac:dyDescent="0.25">
      <c r="B38" s="346" t="s">
        <v>103</v>
      </c>
      <c r="C38" s="338" t="s">
        <v>102</v>
      </c>
      <c r="D38" s="339" t="s">
        <v>907</v>
      </c>
      <c r="E38" s="340">
        <v>270</v>
      </c>
      <c r="F38" s="340">
        <v>45.855612000000015</v>
      </c>
      <c r="G38" s="341">
        <f t="shared" si="1"/>
        <v>12381.015240000004</v>
      </c>
    </row>
    <row r="39" spans="2:7" s="161" customFormat="1" ht="14.1" customHeight="1" x14ac:dyDescent="0.25">
      <c r="B39" s="346" t="s">
        <v>104</v>
      </c>
      <c r="C39" s="338" t="s">
        <v>91</v>
      </c>
      <c r="D39" s="339" t="s">
        <v>907</v>
      </c>
      <c r="E39" s="340">
        <v>1066</v>
      </c>
      <c r="F39" s="340">
        <v>46.103904000000014</v>
      </c>
      <c r="G39" s="341">
        <f t="shared" si="1"/>
        <v>49146.761664000012</v>
      </c>
    </row>
    <row r="40" spans="2:7" s="161" customFormat="1" ht="14.1" customHeight="1" x14ac:dyDescent="0.25">
      <c r="B40" s="346" t="s">
        <v>434</v>
      </c>
      <c r="C40" s="338" t="s">
        <v>93</v>
      </c>
      <c r="D40" s="339" t="s">
        <v>907</v>
      </c>
      <c r="E40" s="340">
        <v>159</v>
      </c>
      <c r="F40" s="340">
        <v>46.103904000000014</v>
      </c>
      <c r="G40" s="341">
        <f t="shared" si="1"/>
        <v>7330.5207360000022</v>
      </c>
    </row>
    <row r="41" spans="2:7" s="161" customFormat="1" ht="14.1" customHeight="1" x14ac:dyDescent="0.25">
      <c r="B41" s="346" t="s">
        <v>1141</v>
      </c>
      <c r="C41" s="338" t="s">
        <v>95</v>
      </c>
      <c r="D41" s="339" t="s">
        <v>907</v>
      </c>
      <c r="E41" s="340">
        <v>143</v>
      </c>
      <c r="F41" s="340">
        <v>46.103904000000014</v>
      </c>
      <c r="G41" s="341">
        <f t="shared" si="1"/>
        <v>6592.8582720000022</v>
      </c>
    </row>
    <row r="42" spans="2:7" s="161" customFormat="1" ht="14.1" customHeight="1" x14ac:dyDescent="0.25">
      <c r="B42" s="332" t="s">
        <v>105</v>
      </c>
      <c r="C42" s="333" t="s">
        <v>909</v>
      </c>
      <c r="D42" s="334"/>
      <c r="E42" s="335"/>
      <c r="F42" s="335"/>
      <c r="G42" s="336"/>
    </row>
    <row r="43" spans="2:7" s="161" customFormat="1" ht="14.1" customHeight="1" x14ac:dyDescent="0.25">
      <c r="B43" s="346" t="s">
        <v>106</v>
      </c>
      <c r="C43" s="338" t="s">
        <v>263</v>
      </c>
      <c r="D43" s="363" t="s">
        <v>907</v>
      </c>
      <c r="E43" s="340">
        <v>2</v>
      </c>
      <c r="F43" s="340">
        <v>96.755472000000012</v>
      </c>
      <c r="G43" s="341">
        <f t="shared" ref="G43:G49" si="2">E43*F43</f>
        <v>193.51094400000002</v>
      </c>
    </row>
    <row r="44" spans="2:7" s="161" customFormat="1" ht="14.1" customHeight="1" x14ac:dyDescent="0.25">
      <c r="B44" s="346" t="s">
        <v>107</v>
      </c>
      <c r="C44" s="338" t="s">
        <v>1142</v>
      </c>
      <c r="D44" s="363" t="s">
        <v>907</v>
      </c>
      <c r="E44" s="340">
        <v>1</v>
      </c>
      <c r="F44" s="340">
        <v>96.755472000000012</v>
      </c>
      <c r="G44" s="341">
        <f t="shared" si="2"/>
        <v>96.755472000000012</v>
      </c>
    </row>
    <row r="45" spans="2:7" s="161" customFormat="1" ht="14.1" customHeight="1" x14ac:dyDescent="0.25">
      <c r="B45" s="346" t="s">
        <v>108</v>
      </c>
      <c r="C45" s="338" t="s">
        <v>1143</v>
      </c>
      <c r="D45" s="363" t="s">
        <v>907</v>
      </c>
      <c r="E45" s="340">
        <v>2</v>
      </c>
      <c r="F45" s="340">
        <v>96.755472000000012</v>
      </c>
      <c r="G45" s="341">
        <f t="shared" si="2"/>
        <v>193.51094400000002</v>
      </c>
    </row>
    <row r="46" spans="2:7" s="161" customFormat="1" ht="14.1" customHeight="1" x14ac:dyDescent="0.25">
      <c r="B46" s="346" t="s">
        <v>109</v>
      </c>
      <c r="C46" s="338" t="s">
        <v>264</v>
      </c>
      <c r="D46" s="363" t="s">
        <v>907</v>
      </c>
      <c r="E46" s="340">
        <v>1</v>
      </c>
      <c r="F46" s="340">
        <v>96.755472000000012</v>
      </c>
      <c r="G46" s="341">
        <f t="shared" si="2"/>
        <v>96.755472000000012</v>
      </c>
    </row>
    <row r="47" spans="2:7" s="161" customFormat="1" ht="14.1" customHeight="1" x14ac:dyDescent="0.25">
      <c r="B47" s="346" t="s">
        <v>110</v>
      </c>
      <c r="C47" s="338" t="s">
        <v>1144</v>
      </c>
      <c r="D47" s="363" t="s">
        <v>907</v>
      </c>
      <c r="E47" s="340">
        <v>3</v>
      </c>
      <c r="F47" s="340">
        <v>96.755472000000012</v>
      </c>
      <c r="G47" s="341">
        <f t="shared" si="2"/>
        <v>290.26641600000005</v>
      </c>
    </row>
    <row r="48" spans="2:7" s="161" customFormat="1" ht="14.1" customHeight="1" x14ac:dyDescent="0.25">
      <c r="B48" s="346" t="s">
        <v>111</v>
      </c>
      <c r="C48" s="338" t="s">
        <v>112</v>
      </c>
      <c r="D48" s="363" t="s">
        <v>907</v>
      </c>
      <c r="E48" s="340">
        <v>1</v>
      </c>
      <c r="F48" s="340">
        <v>96.755472000000012</v>
      </c>
      <c r="G48" s="341">
        <f t="shared" si="2"/>
        <v>96.755472000000012</v>
      </c>
    </row>
    <row r="49" spans="2:7" s="161" customFormat="1" ht="14.1" customHeight="1" x14ac:dyDescent="0.25">
      <c r="B49" s="346" t="s">
        <v>113</v>
      </c>
      <c r="C49" s="338" t="s">
        <v>265</v>
      </c>
      <c r="D49" s="363" t="s">
        <v>907</v>
      </c>
      <c r="E49" s="340">
        <v>1</v>
      </c>
      <c r="F49" s="340">
        <v>96.755472000000012</v>
      </c>
      <c r="G49" s="341">
        <f t="shared" si="2"/>
        <v>96.755472000000012</v>
      </c>
    </row>
    <row r="50" spans="2:7" s="161" customFormat="1" ht="14.1" customHeight="1" x14ac:dyDescent="0.25">
      <c r="B50" s="332" t="s">
        <v>115</v>
      </c>
      <c r="C50" s="333" t="s">
        <v>116</v>
      </c>
      <c r="D50" s="334"/>
      <c r="E50" s="335"/>
      <c r="F50" s="335"/>
      <c r="G50" s="336"/>
    </row>
    <row r="51" spans="2:7" s="161" customFormat="1" ht="14.1" customHeight="1" x14ac:dyDescent="0.25">
      <c r="B51" s="346" t="s">
        <v>117</v>
      </c>
      <c r="C51" s="342" t="s">
        <v>266</v>
      </c>
      <c r="D51" s="339" t="s">
        <v>246</v>
      </c>
      <c r="E51" s="340">
        <v>23</v>
      </c>
      <c r="F51" s="340">
        <v>27.881434738080003</v>
      </c>
      <c r="G51" s="341">
        <f>E51*F51</f>
        <v>641.2729989758401</v>
      </c>
    </row>
    <row r="52" spans="2:7" s="160" customFormat="1" ht="14.1" customHeight="1" x14ac:dyDescent="0.25">
      <c r="B52" s="327" t="s">
        <v>122</v>
      </c>
      <c r="C52" s="328" t="s">
        <v>267</v>
      </c>
      <c r="D52" s="329"/>
      <c r="E52" s="330"/>
      <c r="F52" s="330"/>
      <c r="G52" s="331"/>
    </row>
    <row r="53" spans="2:7" s="161" customFormat="1" ht="14.1" customHeight="1" x14ac:dyDescent="0.25">
      <c r="B53" s="332" t="s">
        <v>123</v>
      </c>
      <c r="C53" s="333" t="s">
        <v>268</v>
      </c>
      <c r="D53" s="334"/>
      <c r="E53" s="335"/>
      <c r="F53" s="335"/>
      <c r="G53" s="336"/>
    </row>
    <row r="54" spans="2:7" s="161" customFormat="1" ht="14.1" customHeight="1" x14ac:dyDescent="0.25">
      <c r="B54" s="346" t="s">
        <v>269</v>
      </c>
      <c r="C54" s="338" t="s">
        <v>270</v>
      </c>
      <c r="D54" s="339" t="s">
        <v>907</v>
      </c>
      <c r="E54" s="340">
        <v>528</v>
      </c>
      <c r="F54" s="340">
        <v>43.986888</v>
      </c>
      <c r="G54" s="341">
        <f t="shared" ref="G54:G60" si="3">E54*F54</f>
        <v>23225.076863999999</v>
      </c>
    </row>
    <row r="55" spans="2:7" s="161" customFormat="1" ht="14.1" customHeight="1" x14ac:dyDescent="0.25">
      <c r="B55" s="346" t="s">
        <v>271</v>
      </c>
      <c r="C55" s="338" t="s">
        <v>272</v>
      </c>
      <c r="D55" s="339" t="s">
        <v>907</v>
      </c>
      <c r="E55" s="340">
        <v>176</v>
      </c>
      <c r="F55" s="340">
        <v>43.986888</v>
      </c>
      <c r="G55" s="341">
        <f t="shared" si="3"/>
        <v>7741.6922880000002</v>
      </c>
    </row>
    <row r="56" spans="2:7" s="161" customFormat="1" ht="14.1" customHeight="1" x14ac:dyDescent="0.25">
      <c r="B56" s="346" t="s">
        <v>273</v>
      </c>
      <c r="C56" s="338" t="s">
        <v>2386</v>
      </c>
      <c r="D56" s="339" t="s">
        <v>907</v>
      </c>
      <c r="E56" s="340">
        <v>176</v>
      </c>
      <c r="F56" s="340">
        <v>43.986888</v>
      </c>
      <c r="G56" s="341">
        <f t="shared" si="3"/>
        <v>7741.6922880000002</v>
      </c>
    </row>
    <row r="57" spans="2:7" s="161" customFormat="1" ht="14.1" customHeight="1" x14ac:dyDescent="0.25">
      <c r="B57" s="346" t="s">
        <v>274</v>
      </c>
      <c r="C57" s="338" t="s">
        <v>275</v>
      </c>
      <c r="D57" s="339" t="s">
        <v>907</v>
      </c>
      <c r="E57" s="340">
        <v>176</v>
      </c>
      <c r="F57" s="340">
        <v>43.986888</v>
      </c>
      <c r="G57" s="341">
        <f t="shared" si="3"/>
        <v>7741.6922880000002</v>
      </c>
    </row>
    <row r="58" spans="2:7" s="161" customFormat="1" ht="14.1" customHeight="1" x14ac:dyDescent="0.25">
      <c r="B58" s="346" t="s">
        <v>276</v>
      </c>
      <c r="C58" s="338" t="s">
        <v>278</v>
      </c>
      <c r="D58" s="339" t="s">
        <v>907</v>
      </c>
      <c r="E58" s="340">
        <v>1</v>
      </c>
      <c r="F58" s="340">
        <v>43.986888</v>
      </c>
      <c r="G58" s="341">
        <f t="shared" si="3"/>
        <v>43.986888</v>
      </c>
    </row>
    <row r="59" spans="2:7" s="161" customFormat="1" ht="14.1" customHeight="1" x14ac:dyDescent="0.25">
      <c r="B59" s="346" t="s">
        <v>277</v>
      </c>
      <c r="C59" s="338" t="s">
        <v>124</v>
      </c>
      <c r="D59" s="339" t="s">
        <v>907</v>
      </c>
      <c r="E59" s="340">
        <v>1</v>
      </c>
      <c r="F59" s="340">
        <v>43.986888</v>
      </c>
      <c r="G59" s="341">
        <f t="shared" si="3"/>
        <v>43.986888</v>
      </c>
    </row>
    <row r="60" spans="2:7" s="161" customFormat="1" ht="14.1" customHeight="1" x14ac:dyDescent="0.25">
      <c r="B60" s="346" t="s">
        <v>279</v>
      </c>
      <c r="C60" s="338" t="s">
        <v>125</v>
      </c>
      <c r="D60" s="339" t="s">
        <v>907</v>
      </c>
      <c r="E60" s="340">
        <v>1</v>
      </c>
      <c r="F60" s="340">
        <v>43.986888</v>
      </c>
      <c r="G60" s="341">
        <f t="shared" si="3"/>
        <v>43.986888</v>
      </c>
    </row>
    <row r="61" spans="2:7" s="161" customFormat="1" ht="14.1" customHeight="1" x14ac:dyDescent="0.25">
      <c r="B61" s="332" t="s">
        <v>126</v>
      </c>
      <c r="C61" s="333" t="s">
        <v>1145</v>
      </c>
      <c r="D61" s="334"/>
      <c r="E61" s="335"/>
      <c r="F61" s="335"/>
      <c r="G61" s="336"/>
    </row>
    <row r="62" spans="2:7" s="161" customFormat="1" ht="14.1" customHeight="1" x14ac:dyDescent="0.25">
      <c r="B62" s="346" t="s">
        <v>281</v>
      </c>
      <c r="C62" s="338" t="s">
        <v>127</v>
      </c>
      <c r="D62" s="339" t="s">
        <v>907</v>
      </c>
      <c r="E62" s="340">
        <v>309</v>
      </c>
      <c r="F62" s="340">
        <v>43.738596000000001</v>
      </c>
      <c r="G62" s="341">
        <f t="shared" ref="G62:G68" si="4">E62*F62</f>
        <v>13515.226164</v>
      </c>
    </row>
    <row r="63" spans="2:7" s="161" customFormat="1" ht="14.1" customHeight="1" x14ac:dyDescent="0.25">
      <c r="B63" s="346" t="s">
        <v>282</v>
      </c>
      <c r="C63" s="338" t="s">
        <v>128</v>
      </c>
      <c r="D63" s="339" t="s">
        <v>907</v>
      </c>
      <c r="E63" s="340">
        <v>175</v>
      </c>
      <c r="F63" s="340">
        <v>43.738596000000001</v>
      </c>
      <c r="G63" s="341">
        <f t="shared" si="4"/>
        <v>7654.2543000000005</v>
      </c>
    </row>
    <row r="64" spans="2:7" s="161" customFormat="1" ht="14.1" customHeight="1" x14ac:dyDescent="0.25">
      <c r="B64" s="346" t="s">
        <v>283</v>
      </c>
      <c r="C64" s="338" t="s">
        <v>129</v>
      </c>
      <c r="D64" s="339" t="s">
        <v>907</v>
      </c>
      <c r="E64" s="340">
        <v>19</v>
      </c>
      <c r="F64" s="340">
        <v>43.986888</v>
      </c>
      <c r="G64" s="341">
        <f t="shared" si="4"/>
        <v>835.75087199999996</v>
      </c>
    </row>
    <row r="65" spans="2:7" s="161" customFormat="1" ht="14.1" customHeight="1" x14ac:dyDescent="0.25">
      <c r="B65" s="346" t="s">
        <v>284</v>
      </c>
      <c r="C65" s="338" t="s">
        <v>948</v>
      </c>
      <c r="D65" s="339" t="s">
        <v>907</v>
      </c>
      <c r="E65" s="340">
        <v>51</v>
      </c>
      <c r="F65" s="340">
        <v>43.986888</v>
      </c>
      <c r="G65" s="341">
        <f t="shared" si="4"/>
        <v>2243.3312879999999</v>
      </c>
    </row>
    <row r="66" spans="2:7" s="161" customFormat="1" ht="14.1" customHeight="1" x14ac:dyDescent="0.25">
      <c r="B66" s="346" t="s">
        <v>285</v>
      </c>
      <c r="C66" s="338" t="s">
        <v>1146</v>
      </c>
      <c r="D66" s="339" t="s">
        <v>907</v>
      </c>
      <c r="E66" s="340">
        <v>12</v>
      </c>
      <c r="F66" s="340">
        <v>43.738596000000001</v>
      </c>
      <c r="G66" s="341">
        <f t="shared" si="4"/>
        <v>524.86315200000001</v>
      </c>
    </row>
    <row r="67" spans="2:7" s="161" customFormat="1" ht="14.1" customHeight="1" x14ac:dyDescent="0.25">
      <c r="B67" s="346" t="s">
        <v>286</v>
      </c>
      <c r="C67" s="338" t="s">
        <v>1147</v>
      </c>
      <c r="D67" s="339" t="s">
        <v>907</v>
      </c>
      <c r="E67" s="340">
        <v>7</v>
      </c>
      <c r="F67" s="340">
        <v>43.738596000000001</v>
      </c>
      <c r="G67" s="341">
        <f t="shared" si="4"/>
        <v>306.17017199999998</v>
      </c>
    </row>
    <row r="68" spans="2:7" s="161" customFormat="1" ht="14.1" customHeight="1" x14ac:dyDescent="0.25">
      <c r="B68" s="346" t="s">
        <v>287</v>
      </c>
      <c r="C68" s="338" t="s">
        <v>1148</v>
      </c>
      <c r="D68" s="339" t="s">
        <v>907</v>
      </c>
      <c r="E68" s="340">
        <v>1</v>
      </c>
      <c r="F68" s="340">
        <v>43.738596000000001</v>
      </c>
      <c r="G68" s="341">
        <f t="shared" si="4"/>
        <v>43.738596000000001</v>
      </c>
    </row>
    <row r="69" spans="2:7" s="161" customFormat="1" ht="14.1" customHeight="1" x14ac:dyDescent="0.25">
      <c r="B69" s="332" t="s">
        <v>130</v>
      </c>
      <c r="C69" s="333" t="s">
        <v>116</v>
      </c>
      <c r="D69" s="334"/>
      <c r="E69" s="335"/>
      <c r="F69" s="335"/>
      <c r="G69" s="336"/>
    </row>
    <row r="70" spans="2:7" s="161" customFormat="1" ht="14.1" customHeight="1" x14ac:dyDescent="0.25">
      <c r="B70" s="346" t="s">
        <v>288</v>
      </c>
      <c r="C70" s="342" t="s">
        <v>289</v>
      </c>
      <c r="D70" s="339" t="s">
        <v>246</v>
      </c>
      <c r="E70" s="340">
        <v>175</v>
      </c>
      <c r="F70" s="340">
        <v>27.881434738080003</v>
      </c>
      <c r="G70" s="341">
        <f>E70*F70</f>
        <v>4879.2510791640007</v>
      </c>
    </row>
    <row r="71" spans="2:7" s="161" customFormat="1" ht="14.1" customHeight="1" x14ac:dyDescent="0.25">
      <c r="B71" s="332" t="s">
        <v>131</v>
      </c>
      <c r="C71" s="333" t="s">
        <v>293</v>
      </c>
      <c r="D71" s="334"/>
      <c r="E71" s="335"/>
      <c r="F71" s="335"/>
      <c r="G71" s="336"/>
    </row>
    <row r="72" spans="2:7" s="161" customFormat="1" ht="14.1" customHeight="1" x14ac:dyDescent="0.25">
      <c r="B72" s="346" t="s">
        <v>294</v>
      </c>
      <c r="C72" s="338" t="s">
        <v>1149</v>
      </c>
      <c r="D72" s="339" t="s">
        <v>921</v>
      </c>
      <c r="E72" s="340">
        <v>640</v>
      </c>
      <c r="F72" s="340">
        <v>6.6908160000000017</v>
      </c>
      <c r="G72" s="341">
        <f>E72*F72</f>
        <v>4282.1222400000006</v>
      </c>
    </row>
    <row r="73" spans="2:7" s="161" customFormat="1" ht="14.1" customHeight="1" x14ac:dyDescent="0.25">
      <c r="B73" s="346" t="s">
        <v>295</v>
      </c>
      <c r="C73" s="338" t="s">
        <v>1150</v>
      </c>
      <c r="D73" s="339" t="s">
        <v>921</v>
      </c>
      <c r="E73" s="340">
        <v>1953.1999999999994</v>
      </c>
      <c r="F73" s="340">
        <v>6.6908160000000017</v>
      </c>
      <c r="G73" s="341">
        <f>E73*F73</f>
        <v>13068.5018112</v>
      </c>
    </row>
    <row r="74" spans="2:7" s="161" customFormat="1" ht="14.1" customHeight="1" thickBot="1" x14ac:dyDescent="0.3">
      <c r="B74" s="346" t="s">
        <v>296</v>
      </c>
      <c r="C74" s="338" t="s">
        <v>1151</v>
      </c>
      <c r="D74" s="339" t="s">
        <v>921</v>
      </c>
      <c r="E74" s="340">
        <v>2468.4</v>
      </c>
      <c r="F74" s="340">
        <v>6.6908160000000017</v>
      </c>
      <c r="G74" s="341">
        <f>E74*F74</f>
        <v>16515.610214400003</v>
      </c>
    </row>
    <row r="75" spans="2:7" ht="16.5" customHeight="1" x14ac:dyDescent="0.25">
      <c r="B75" s="324">
        <v>2</v>
      </c>
      <c r="C75" s="325" t="s">
        <v>297</v>
      </c>
      <c r="D75" s="361"/>
      <c r="E75" s="361"/>
      <c r="F75" s="361"/>
      <c r="G75" s="362"/>
    </row>
    <row r="76" spans="2:7" s="161" customFormat="1" ht="14.1" customHeight="1" x14ac:dyDescent="0.25">
      <c r="B76" s="327" t="s">
        <v>133</v>
      </c>
      <c r="C76" s="328" t="s">
        <v>298</v>
      </c>
      <c r="D76" s="329"/>
      <c r="E76" s="330"/>
      <c r="F76" s="330"/>
      <c r="G76" s="331"/>
    </row>
    <row r="77" spans="2:7" s="161" customFormat="1" ht="14.1" customHeight="1" x14ac:dyDescent="0.25">
      <c r="B77" s="332" t="s">
        <v>134</v>
      </c>
      <c r="C77" s="333" t="s">
        <v>135</v>
      </c>
      <c r="D77" s="339"/>
      <c r="E77" s="340"/>
      <c r="F77" s="340"/>
      <c r="G77" s="341"/>
    </row>
    <row r="78" spans="2:7" s="161" customFormat="1" ht="14.1" customHeight="1" x14ac:dyDescent="0.25">
      <c r="B78" s="346" t="s">
        <v>136</v>
      </c>
      <c r="C78" s="338" t="s">
        <v>153</v>
      </c>
      <c r="D78" s="339" t="s">
        <v>921</v>
      </c>
      <c r="E78" s="340">
        <v>57.5</v>
      </c>
      <c r="F78" s="340">
        <v>91.476000000000013</v>
      </c>
      <c r="G78" s="341">
        <f>E78*F78</f>
        <v>5259.8700000000008</v>
      </c>
    </row>
    <row r="79" spans="2:7" s="161" customFormat="1" ht="14.1" customHeight="1" x14ac:dyDescent="0.25">
      <c r="B79" s="346" t="s">
        <v>138</v>
      </c>
      <c r="C79" s="338" t="s">
        <v>137</v>
      </c>
      <c r="D79" s="339" t="s">
        <v>921</v>
      </c>
      <c r="E79" s="340">
        <v>57.5</v>
      </c>
      <c r="F79" s="340">
        <v>91.476000000000013</v>
      </c>
      <c r="G79" s="341">
        <f>E79*F79</f>
        <v>5259.8700000000008</v>
      </c>
    </row>
    <row r="80" spans="2:7" s="161" customFormat="1" ht="14.1" customHeight="1" x14ac:dyDescent="0.25">
      <c r="B80" s="346" t="s">
        <v>140</v>
      </c>
      <c r="C80" s="338" t="s">
        <v>139</v>
      </c>
      <c r="D80" s="339" t="s">
        <v>921</v>
      </c>
      <c r="E80" s="340">
        <v>57</v>
      </c>
      <c r="F80" s="340">
        <v>91.476000000000013</v>
      </c>
      <c r="G80" s="341">
        <f>E80*F80</f>
        <v>5214.1320000000005</v>
      </c>
    </row>
    <row r="81" spans="2:7" s="161" customFormat="1" ht="14.1" customHeight="1" x14ac:dyDescent="0.25">
      <c r="B81" s="332" t="s">
        <v>141</v>
      </c>
      <c r="C81" s="333" t="s">
        <v>142</v>
      </c>
      <c r="D81" s="339"/>
      <c r="E81" s="340"/>
      <c r="F81" s="340"/>
      <c r="G81" s="341"/>
    </row>
    <row r="82" spans="2:7" s="161" customFormat="1" ht="14.1" customHeight="1" x14ac:dyDescent="0.25">
      <c r="B82" s="346" t="s">
        <v>143</v>
      </c>
      <c r="C82" s="338" t="s">
        <v>144</v>
      </c>
      <c r="D82" s="339" t="s">
        <v>246</v>
      </c>
      <c r="E82" s="340">
        <v>115</v>
      </c>
      <c r="F82" s="340">
        <v>8.0368200000000023</v>
      </c>
      <c r="G82" s="341">
        <f>E82*F82</f>
        <v>924.2343000000003</v>
      </c>
    </row>
    <row r="83" spans="2:7" s="161" customFormat="1" ht="14.1" customHeight="1" x14ac:dyDescent="0.25">
      <c r="B83" s="332" t="s">
        <v>146</v>
      </c>
      <c r="C83" s="333" t="s">
        <v>116</v>
      </c>
      <c r="D83" s="339"/>
      <c r="E83" s="340"/>
      <c r="F83" s="340"/>
      <c r="G83" s="341"/>
    </row>
    <row r="84" spans="2:7" s="161" customFormat="1" ht="14.1" customHeight="1" x14ac:dyDescent="0.25">
      <c r="B84" s="346" t="s">
        <v>147</v>
      </c>
      <c r="C84" s="338" t="s">
        <v>299</v>
      </c>
      <c r="D84" s="339" t="s">
        <v>246</v>
      </c>
      <c r="E84" s="340">
        <v>37</v>
      </c>
      <c r="F84" s="340">
        <v>27.881434738080003</v>
      </c>
      <c r="G84" s="341">
        <f>E84*F84</f>
        <v>1031.6130853089601</v>
      </c>
    </row>
    <row r="85" spans="2:7" s="161" customFormat="1" ht="14.1" customHeight="1" x14ac:dyDescent="0.25">
      <c r="B85" s="332" t="s">
        <v>422</v>
      </c>
      <c r="C85" s="333" t="s">
        <v>423</v>
      </c>
      <c r="D85" s="339"/>
      <c r="E85" s="340"/>
      <c r="F85" s="340"/>
      <c r="G85" s="341"/>
    </row>
    <row r="86" spans="2:7" s="161" customFormat="1" ht="14.1" customHeight="1" x14ac:dyDescent="0.25">
      <c r="B86" s="346" t="s">
        <v>424</v>
      </c>
      <c r="C86" s="338" t="s">
        <v>425</v>
      </c>
      <c r="D86" s="339" t="s">
        <v>921</v>
      </c>
      <c r="E86" s="340">
        <v>172</v>
      </c>
      <c r="F86" s="340">
        <v>6.4356763680000029</v>
      </c>
      <c r="G86" s="341">
        <f>E86*F86</f>
        <v>1106.9363352960004</v>
      </c>
    </row>
    <row r="87" spans="2:7" s="161" customFormat="1" ht="14.1" customHeight="1" x14ac:dyDescent="0.25">
      <c r="B87" s="327" t="s">
        <v>149</v>
      </c>
      <c r="C87" s="328" t="s">
        <v>150</v>
      </c>
      <c r="D87" s="329"/>
      <c r="E87" s="330"/>
      <c r="F87" s="330"/>
      <c r="G87" s="331"/>
    </row>
    <row r="88" spans="2:7" s="161" customFormat="1" ht="14.1" customHeight="1" x14ac:dyDescent="0.25">
      <c r="B88" s="332" t="s">
        <v>151</v>
      </c>
      <c r="C88" s="333" t="s">
        <v>135</v>
      </c>
      <c r="D88" s="339"/>
      <c r="E88" s="340"/>
      <c r="F88" s="340"/>
      <c r="G88" s="341"/>
    </row>
    <row r="89" spans="2:7" s="161" customFormat="1" ht="14.1" customHeight="1" x14ac:dyDescent="0.25">
      <c r="B89" s="346" t="s">
        <v>152</v>
      </c>
      <c r="C89" s="338" t="s">
        <v>137</v>
      </c>
      <c r="D89" s="339" t="s">
        <v>921</v>
      </c>
      <c r="E89" s="340">
        <v>54</v>
      </c>
      <c r="F89" s="340">
        <v>91.476000000000013</v>
      </c>
      <c r="G89" s="341">
        <f>E89*F89</f>
        <v>4939.7040000000006</v>
      </c>
    </row>
    <row r="90" spans="2:7" s="161" customFormat="1" ht="14.1" customHeight="1" x14ac:dyDescent="0.25">
      <c r="B90" s="346" t="s">
        <v>154</v>
      </c>
      <c r="C90" s="338" t="s">
        <v>1152</v>
      </c>
      <c r="D90" s="339" t="s">
        <v>921</v>
      </c>
      <c r="E90" s="340">
        <v>54</v>
      </c>
      <c r="F90" s="340">
        <v>91.476000000000013</v>
      </c>
      <c r="G90" s="341">
        <f>E90*F90</f>
        <v>4939.7040000000006</v>
      </c>
    </row>
    <row r="91" spans="2:7" s="161" customFormat="1" ht="14.1" customHeight="1" x14ac:dyDescent="0.25">
      <c r="B91" s="332" t="s">
        <v>155</v>
      </c>
      <c r="C91" s="333" t="s">
        <v>300</v>
      </c>
      <c r="D91" s="339"/>
      <c r="E91" s="340"/>
      <c r="F91" s="340"/>
      <c r="G91" s="341"/>
    </row>
    <row r="92" spans="2:7" s="161" customFormat="1" ht="14.1" customHeight="1" x14ac:dyDescent="0.25">
      <c r="B92" s="346" t="s">
        <v>156</v>
      </c>
      <c r="C92" s="338" t="s">
        <v>1153</v>
      </c>
      <c r="D92" s="339" t="s">
        <v>921</v>
      </c>
      <c r="E92" s="340">
        <v>108</v>
      </c>
      <c r="F92" s="340">
        <v>6.6908160000000017</v>
      </c>
      <c r="G92" s="341">
        <f>E92*F92</f>
        <v>722.60812800000019</v>
      </c>
    </row>
    <row r="93" spans="2:7" s="161" customFormat="1" ht="14.1" customHeight="1" x14ac:dyDescent="0.25">
      <c r="B93" s="332" t="s">
        <v>157</v>
      </c>
      <c r="C93" s="333" t="s">
        <v>142</v>
      </c>
      <c r="D93" s="339"/>
      <c r="E93" s="340"/>
      <c r="F93" s="340"/>
      <c r="G93" s="341"/>
    </row>
    <row r="94" spans="2:7" s="161" customFormat="1" ht="14.1" customHeight="1" x14ac:dyDescent="0.25">
      <c r="B94" s="346" t="s">
        <v>158</v>
      </c>
      <c r="C94" s="338" t="s">
        <v>144</v>
      </c>
      <c r="D94" s="339" t="s">
        <v>246</v>
      </c>
      <c r="E94" s="340">
        <v>72</v>
      </c>
      <c r="F94" s="340">
        <v>8.0368200000000023</v>
      </c>
      <c r="G94" s="341">
        <f>E94*F94</f>
        <v>578.65104000000019</v>
      </c>
    </row>
    <row r="95" spans="2:7" s="161" customFormat="1" ht="14.1" customHeight="1" x14ac:dyDescent="0.25">
      <c r="B95" s="346" t="s">
        <v>159</v>
      </c>
      <c r="C95" s="338" t="s">
        <v>301</v>
      </c>
      <c r="D95" s="339" t="s">
        <v>246</v>
      </c>
      <c r="E95" s="340">
        <v>72</v>
      </c>
      <c r="F95" s="340">
        <v>8.0368200000000023</v>
      </c>
      <c r="G95" s="341">
        <f>E95*F95</f>
        <v>578.65104000000019</v>
      </c>
    </row>
    <row r="96" spans="2:7" s="161" customFormat="1" ht="14.1" customHeight="1" x14ac:dyDescent="0.25">
      <c r="B96" s="332" t="s">
        <v>302</v>
      </c>
      <c r="C96" s="333" t="s">
        <v>116</v>
      </c>
      <c r="D96" s="339"/>
      <c r="E96" s="340"/>
      <c r="F96" s="340"/>
      <c r="G96" s="341"/>
    </row>
    <row r="97" spans="2:7" s="161" customFormat="1" ht="14.1" customHeight="1" x14ac:dyDescent="0.25">
      <c r="B97" s="346" t="s">
        <v>303</v>
      </c>
      <c r="C97" s="338" t="s">
        <v>306</v>
      </c>
      <c r="D97" s="339" t="s">
        <v>246</v>
      </c>
      <c r="E97" s="340">
        <v>35</v>
      </c>
      <c r="F97" s="340">
        <v>27.881434738080003</v>
      </c>
      <c r="G97" s="341">
        <f>E97*F97</f>
        <v>975.85021583280013</v>
      </c>
    </row>
    <row r="98" spans="2:7" s="161" customFormat="1" ht="14.1" customHeight="1" x14ac:dyDescent="0.25">
      <c r="B98" s="346" t="s">
        <v>304</v>
      </c>
      <c r="C98" s="338" t="s">
        <v>305</v>
      </c>
      <c r="D98" s="339" t="s">
        <v>246</v>
      </c>
      <c r="E98" s="340">
        <v>35</v>
      </c>
      <c r="F98" s="340">
        <v>83.631990926880022</v>
      </c>
      <c r="G98" s="341">
        <f>E98*F98</f>
        <v>2927.1196824408007</v>
      </c>
    </row>
    <row r="99" spans="2:7" s="161" customFormat="1" ht="14.1" customHeight="1" x14ac:dyDescent="0.25">
      <c r="B99" s="332" t="s">
        <v>426</v>
      </c>
      <c r="C99" s="333" t="s">
        <v>423</v>
      </c>
      <c r="D99" s="339"/>
      <c r="E99" s="340"/>
      <c r="F99" s="340"/>
      <c r="G99" s="341"/>
    </row>
    <row r="100" spans="2:7" s="161" customFormat="1" ht="14.1" customHeight="1" x14ac:dyDescent="0.25">
      <c r="B100" s="346" t="s">
        <v>427</v>
      </c>
      <c r="C100" s="338" t="s">
        <v>428</v>
      </c>
      <c r="D100" s="339" t="s">
        <v>921</v>
      </c>
      <c r="E100" s="340">
        <v>108</v>
      </c>
      <c r="F100" s="340">
        <v>6.4356763680000029</v>
      </c>
      <c r="G100" s="341">
        <f>E100*F100</f>
        <v>695.05304774400031</v>
      </c>
    </row>
    <row r="101" spans="2:7" s="161" customFormat="1" ht="14.1" customHeight="1" x14ac:dyDescent="0.25">
      <c r="B101" s="327" t="s">
        <v>161</v>
      </c>
      <c r="C101" s="328" t="s">
        <v>1154</v>
      </c>
      <c r="D101" s="329"/>
      <c r="E101" s="330"/>
      <c r="F101" s="330"/>
      <c r="G101" s="331"/>
    </row>
    <row r="102" spans="2:7" s="161" customFormat="1" ht="14.1" customHeight="1" x14ac:dyDescent="0.25">
      <c r="B102" s="332" t="s">
        <v>162</v>
      </c>
      <c r="C102" s="333" t="s">
        <v>116</v>
      </c>
      <c r="D102" s="339"/>
      <c r="E102" s="340"/>
      <c r="F102" s="340"/>
      <c r="G102" s="341"/>
    </row>
    <row r="103" spans="2:7" s="161" customFormat="1" ht="14.1" customHeight="1" x14ac:dyDescent="0.25">
      <c r="B103" s="346" t="s">
        <v>163</v>
      </c>
      <c r="C103" s="338" t="s">
        <v>952</v>
      </c>
      <c r="D103" s="339" t="s">
        <v>246</v>
      </c>
      <c r="E103" s="340">
        <v>19</v>
      </c>
      <c r="F103" s="340">
        <v>27.881434738080003</v>
      </c>
      <c r="G103" s="341">
        <f>E103*F103</f>
        <v>529.74726002352008</v>
      </c>
    </row>
    <row r="104" spans="2:7" s="161" customFormat="1" ht="14.1" customHeight="1" x14ac:dyDescent="0.25">
      <c r="B104" s="332" t="s">
        <v>164</v>
      </c>
      <c r="C104" s="333" t="s">
        <v>300</v>
      </c>
      <c r="D104" s="339"/>
      <c r="E104" s="340"/>
      <c r="F104" s="340"/>
      <c r="G104" s="341"/>
    </row>
    <row r="105" spans="2:7" s="161" customFormat="1" ht="14.1" customHeight="1" x14ac:dyDescent="0.25">
      <c r="B105" s="346" t="s">
        <v>165</v>
      </c>
      <c r="C105" s="338" t="s">
        <v>1155</v>
      </c>
      <c r="D105" s="339" t="s">
        <v>921</v>
      </c>
      <c r="E105" s="340">
        <v>111</v>
      </c>
      <c r="F105" s="340">
        <v>6.6908160000000017</v>
      </c>
      <c r="G105" s="341">
        <f>E105*F105</f>
        <v>742.6805760000002</v>
      </c>
    </row>
    <row r="106" spans="2:7" s="161" customFormat="1" ht="14.1" customHeight="1" x14ac:dyDescent="0.25">
      <c r="B106" s="332" t="s">
        <v>166</v>
      </c>
      <c r="C106" s="333" t="s">
        <v>142</v>
      </c>
      <c r="D106" s="339"/>
      <c r="E106" s="340"/>
      <c r="F106" s="340"/>
      <c r="G106" s="341"/>
    </row>
    <row r="107" spans="2:7" s="161" customFormat="1" ht="14.1" customHeight="1" thickBot="1" x14ac:dyDescent="0.3">
      <c r="B107" s="346" t="s">
        <v>167</v>
      </c>
      <c r="C107" s="338" t="s">
        <v>301</v>
      </c>
      <c r="D107" s="339" t="s">
        <v>246</v>
      </c>
      <c r="E107" s="340">
        <v>74</v>
      </c>
      <c r="F107" s="340">
        <v>8.0368200000000023</v>
      </c>
      <c r="G107" s="341">
        <f>E107*F107</f>
        <v>594.72468000000015</v>
      </c>
    </row>
    <row r="108" spans="2:7" ht="16.5" customHeight="1" x14ac:dyDescent="0.25">
      <c r="B108" s="324">
        <v>3</v>
      </c>
      <c r="C108" s="325" t="s">
        <v>307</v>
      </c>
      <c r="D108" s="361"/>
      <c r="E108" s="361"/>
      <c r="F108" s="361"/>
      <c r="G108" s="362"/>
    </row>
    <row r="109" spans="2:7" s="161" customFormat="1" ht="14.1" customHeight="1" x14ac:dyDescent="0.25">
      <c r="B109" s="347" t="s">
        <v>168</v>
      </c>
      <c r="C109" s="333" t="s">
        <v>308</v>
      </c>
      <c r="D109" s="339"/>
      <c r="E109" s="340"/>
      <c r="F109" s="340"/>
      <c r="G109" s="341"/>
    </row>
    <row r="110" spans="2:7" s="162" customFormat="1" ht="14.1" customHeight="1" x14ac:dyDescent="0.25">
      <c r="B110" s="346" t="s">
        <v>169</v>
      </c>
      <c r="C110" s="342" t="s">
        <v>429</v>
      </c>
      <c r="D110" s="343" t="s">
        <v>246</v>
      </c>
      <c r="E110" s="344">
        <v>175</v>
      </c>
      <c r="F110" s="344">
        <v>82.027836000000008</v>
      </c>
      <c r="G110" s="345">
        <f>E110*F110</f>
        <v>14354.871300000001</v>
      </c>
    </row>
    <row r="111" spans="2:7" s="161" customFormat="1" ht="14.1" customHeight="1" x14ac:dyDescent="0.25">
      <c r="B111" s="332" t="s">
        <v>170</v>
      </c>
      <c r="C111" s="333" t="s">
        <v>309</v>
      </c>
      <c r="D111" s="339"/>
      <c r="E111" s="340"/>
      <c r="F111" s="340"/>
      <c r="G111" s="341"/>
    </row>
    <row r="112" spans="2:7" s="161" customFormat="1" ht="14.1" customHeight="1" x14ac:dyDescent="0.25">
      <c r="B112" s="346" t="s">
        <v>171</v>
      </c>
      <c r="C112" s="348" t="s">
        <v>1156</v>
      </c>
      <c r="D112" s="339" t="s">
        <v>246</v>
      </c>
      <c r="E112" s="340">
        <v>1</v>
      </c>
      <c r="F112" s="340">
        <v>387.85824000000014</v>
      </c>
      <c r="G112" s="341">
        <f t="shared" ref="G112:G129" si="5">E112*F112</f>
        <v>387.85824000000014</v>
      </c>
    </row>
    <row r="113" spans="2:7" s="161" customFormat="1" ht="14.1" customHeight="1" x14ac:dyDescent="0.25">
      <c r="B113" s="346" t="s">
        <v>172</v>
      </c>
      <c r="C113" s="348" t="s">
        <v>1157</v>
      </c>
      <c r="D113" s="339" t="s">
        <v>246</v>
      </c>
      <c r="E113" s="340">
        <v>1</v>
      </c>
      <c r="F113" s="340">
        <v>387.85824000000014</v>
      </c>
      <c r="G113" s="341">
        <f t="shared" si="5"/>
        <v>387.85824000000014</v>
      </c>
    </row>
    <row r="114" spans="2:7" s="161" customFormat="1" ht="14.1" customHeight="1" x14ac:dyDescent="0.25">
      <c r="B114" s="346" t="s">
        <v>173</v>
      </c>
      <c r="C114" s="348" t="s">
        <v>1158</v>
      </c>
      <c r="D114" s="339" t="s">
        <v>246</v>
      </c>
      <c r="E114" s="340">
        <v>1</v>
      </c>
      <c r="F114" s="340">
        <v>475.85824000000008</v>
      </c>
      <c r="G114" s="341">
        <f t="shared" si="5"/>
        <v>475.85824000000008</v>
      </c>
    </row>
    <row r="115" spans="2:7" s="162" customFormat="1" ht="14.1" customHeight="1" x14ac:dyDescent="0.25">
      <c r="B115" s="346" t="s">
        <v>174</v>
      </c>
      <c r="C115" s="348" t="s">
        <v>1159</v>
      </c>
      <c r="D115" s="343" t="s">
        <v>246</v>
      </c>
      <c r="E115" s="344">
        <v>1</v>
      </c>
      <c r="F115" s="344">
        <v>387.85824000000014</v>
      </c>
      <c r="G115" s="345">
        <f t="shared" si="5"/>
        <v>387.85824000000014</v>
      </c>
    </row>
    <row r="116" spans="2:7" s="162" customFormat="1" ht="14.1" customHeight="1" x14ac:dyDescent="0.25">
      <c r="B116" s="346" t="s">
        <v>175</v>
      </c>
      <c r="C116" s="348" t="s">
        <v>1160</v>
      </c>
      <c r="D116" s="343" t="s">
        <v>246</v>
      </c>
      <c r="E116" s="344">
        <v>1</v>
      </c>
      <c r="F116" s="344">
        <v>387.85824000000014</v>
      </c>
      <c r="G116" s="345">
        <f t="shared" si="5"/>
        <v>387.85824000000014</v>
      </c>
    </row>
    <row r="117" spans="2:7" s="162" customFormat="1" ht="14.1" customHeight="1" x14ac:dyDescent="0.25">
      <c r="B117" s="346" t="s">
        <v>176</v>
      </c>
      <c r="C117" s="348" t="s">
        <v>1161</v>
      </c>
      <c r="D117" s="343" t="s">
        <v>246</v>
      </c>
      <c r="E117" s="344">
        <v>1</v>
      </c>
      <c r="F117" s="344">
        <v>387.85824000000014</v>
      </c>
      <c r="G117" s="345">
        <f t="shared" si="5"/>
        <v>387.85824000000014</v>
      </c>
    </row>
    <row r="118" spans="2:7" s="162" customFormat="1" ht="14.1" customHeight="1" x14ac:dyDescent="0.25">
      <c r="B118" s="346" t="s">
        <v>177</v>
      </c>
      <c r="C118" s="348" t="s">
        <v>1162</v>
      </c>
      <c r="D118" s="343" t="s">
        <v>246</v>
      </c>
      <c r="E118" s="344">
        <v>1</v>
      </c>
      <c r="F118" s="344">
        <v>387.85824000000014</v>
      </c>
      <c r="G118" s="345">
        <f t="shared" si="5"/>
        <v>387.85824000000014</v>
      </c>
    </row>
    <row r="119" spans="2:7" s="162" customFormat="1" ht="14.1" customHeight="1" x14ac:dyDescent="0.25">
      <c r="B119" s="346" t="s">
        <v>178</v>
      </c>
      <c r="C119" s="348" t="s">
        <v>1163</v>
      </c>
      <c r="D119" s="343" t="s">
        <v>246</v>
      </c>
      <c r="E119" s="344">
        <v>1</v>
      </c>
      <c r="F119" s="344">
        <v>387.85824000000014</v>
      </c>
      <c r="G119" s="345">
        <f t="shared" si="5"/>
        <v>387.85824000000014</v>
      </c>
    </row>
    <row r="120" spans="2:7" s="162" customFormat="1" ht="14.1" customHeight="1" x14ac:dyDescent="0.25">
      <c r="B120" s="346" t="s">
        <v>179</v>
      </c>
      <c r="C120" s="348" t="s">
        <v>1164</v>
      </c>
      <c r="D120" s="343" t="s">
        <v>246</v>
      </c>
      <c r="E120" s="344">
        <v>1</v>
      </c>
      <c r="F120" s="344">
        <v>387.85824000000014</v>
      </c>
      <c r="G120" s="345">
        <f t="shared" si="5"/>
        <v>387.85824000000014</v>
      </c>
    </row>
    <row r="121" spans="2:7" s="162" customFormat="1" ht="14.1" customHeight="1" x14ac:dyDescent="0.25">
      <c r="B121" s="346" t="s">
        <v>180</v>
      </c>
      <c r="C121" s="348" t="s">
        <v>1165</v>
      </c>
      <c r="D121" s="343" t="s">
        <v>246</v>
      </c>
      <c r="E121" s="344">
        <v>1</v>
      </c>
      <c r="F121" s="344">
        <v>387.85824000000014</v>
      </c>
      <c r="G121" s="345">
        <f t="shared" si="5"/>
        <v>387.85824000000014</v>
      </c>
    </row>
    <row r="122" spans="2:7" s="161" customFormat="1" ht="14.1" customHeight="1" x14ac:dyDescent="0.25">
      <c r="B122" s="346" t="s">
        <v>181</v>
      </c>
      <c r="C122" s="348" t="s">
        <v>1166</v>
      </c>
      <c r="D122" s="339" t="s">
        <v>246</v>
      </c>
      <c r="E122" s="340">
        <v>1</v>
      </c>
      <c r="F122" s="340">
        <v>387.85824000000014</v>
      </c>
      <c r="G122" s="341">
        <f t="shared" si="5"/>
        <v>387.85824000000014</v>
      </c>
    </row>
    <row r="123" spans="2:7" s="161" customFormat="1" ht="14.1" customHeight="1" x14ac:dyDescent="0.25">
      <c r="B123" s="346" t="s">
        <v>1093</v>
      </c>
      <c r="C123" s="348" t="s">
        <v>1167</v>
      </c>
      <c r="D123" s="339" t="s">
        <v>246</v>
      </c>
      <c r="E123" s="340">
        <v>1</v>
      </c>
      <c r="F123" s="340">
        <v>387.85824000000014</v>
      </c>
      <c r="G123" s="341">
        <f t="shared" si="5"/>
        <v>387.85824000000014</v>
      </c>
    </row>
    <row r="124" spans="2:7" s="161" customFormat="1" ht="14.1" customHeight="1" x14ac:dyDescent="0.25">
      <c r="B124" s="346" t="s">
        <v>1095</v>
      </c>
      <c r="C124" s="348" t="s">
        <v>1168</v>
      </c>
      <c r="D124" s="339" t="s">
        <v>246</v>
      </c>
      <c r="E124" s="340">
        <v>1</v>
      </c>
      <c r="F124" s="340">
        <v>387.85824000000014</v>
      </c>
      <c r="G124" s="341">
        <f t="shared" si="5"/>
        <v>387.85824000000014</v>
      </c>
    </row>
    <row r="125" spans="2:7" s="161" customFormat="1" ht="14.1" customHeight="1" x14ac:dyDescent="0.25">
      <c r="B125" s="346" t="s">
        <v>1097</v>
      </c>
      <c r="C125" s="348" t="s">
        <v>1169</v>
      </c>
      <c r="D125" s="339" t="s">
        <v>246</v>
      </c>
      <c r="E125" s="340">
        <v>1</v>
      </c>
      <c r="F125" s="340">
        <v>387.85824000000014</v>
      </c>
      <c r="G125" s="341">
        <f t="shared" si="5"/>
        <v>387.85824000000014</v>
      </c>
    </row>
    <row r="126" spans="2:7" s="161" customFormat="1" ht="14.1" customHeight="1" x14ac:dyDescent="0.25">
      <c r="B126" s="346" t="s">
        <v>1170</v>
      </c>
      <c r="C126" s="348" t="s">
        <v>1171</v>
      </c>
      <c r="D126" s="339" t="s">
        <v>246</v>
      </c>
      <c r="E126" s="340">
        <v>1</v>
      </c>
      <c r="F126" s="340">
        <v>387.85824000000014</v>
      </c>
      <c r="G126" s="341">
        <f t="shared" si="5"/>
        <v>387.85824000000014</v>
      </c>
    </row>
    <row r="127" spans="2:7" s="161" customFormat="1" ht="14.1" customHeight="1" x14ac:dyDescent="0.25">
      <c r="B127" s="346" t="s">
        <v>1172</v>
      </c>
      <c r="C127" s="348" t="s">
        <v>1173</v>
      </c>
      <c r="D127" s="339" t="s">
        <v>246</v>
      </c>
      <c r="E127" s="340">
        <v>1</v>
      </c>
      <c r="F127" s="340">
        <v>387.85824000000014</v>
      </c>
      <c r="G127" s="341">
        <f t="shared" si="5"/>
        <v>387.85824000000014</v>
      </c>
    </row>
    <row r="128" spans="2:7" s="161" customFormat="1" ht="14.1" customHeight="1" x14ac:dyDescent="0.25">
      <c r="B128" s="346" t="s">
        <v>1174</v>
      </c>
      <c r="C128" s="348" t="s">
        <v>1175</v>
      </c>
      <c r="D128" s="339" t="s">
        <v>246</v>
      </c>
      <c r="E128" s="340">
        <v>1</v>
      </c>
      <c r="F128" s="340">
        <v>387.85824000000014</v>
      </c>
      <c r="G128" s="341">
        <f t="shared" si="5"/>
        <v>387.85824000000014</v>
      </c>
    </row>
    <row r="129" spans="2:7" s="161" customFormat="1" ht="14.1" customHeight="1" x14ac:dyDescent="0.25">
      <c r="B129" s="346" t="s">
        <v>1176</v>
      </c>
      <c r="C129" s="348" t="s">
        <v>1177</v>
      </c>
      <c r="D129" s="339" t="s">
        <v>246</v>
      </c>
      <c r="E129" s="340">
        <v>1</v>
      </c>
      <c r="F129" s="340">
        <v>387.85824000000014</v>
      </c>
      <c r="G129" s="341">
        <f t="shared" si="5"/>
        <v>387.85824000000014</v>
      </c>
    </row>
    <row r="130" spans="2:7" s="161" customFormat="1" ht="14.1" customHeight="1" x14ac:dyDescent="0.25">
      <c r="B130" s="332" t="s">
        <v>182</v>
      </c>
      <c r="C130" s="333" t="s">
        <v>310</v>
      </c>
      <c r="D130" s="339"/>
      <c r="E130" s="340"/>
      <c r="F130" s="340"/>
      <c r="G130" s="341"/>
    </row>
    <row r="131" spans="2:7" s="161" customFormat="1" ht="14.1" customHeight="1" x14ac:dyDescent="0.25">
      <c r="B131" s="346" t="s">
        <v>183</v>
      </c>
      <c r="C131" s="348" t="s">
        <v>1178</v>
      </c>
      <c r="D131" s="339" t="s">
        <v>246</v>
      </c>
      <c r="E131" s="340">
        <v>1</v>
      </c>
      <c r="F131" s="340">
        <v>0</v>
      </c>
      <c r="G131" s="341">
        <f>E131*F131</f>
        <v>0</v>
      </c>
    </row>
    <row r="132" spans="2:7" s="161" customFormat="1" ht="14.1" customHeight="1" x14ac:dyDescent="0.25">
      <c r="B132" s="332" t="s">
        <v>184</v>
      </c>
      <c r="C132" s="333" t="s">
        <v>311</v>
      </c>
      <c r="D132" s="339"/>
      <c r="E132" s="340"/>
      <c r="F132" s="340"/>
      <c r="G132" s="341"/>
    </row>
    <row r="133" spans="2:7" s="162" customFormat="1" ht="14.1" customHeight="1" x14ac:dyDescent="0.25">
      <c r="B133" s="346" t="s">
        <v>186</v>
      </c>
      <c r="C133" s="342" t="s">
        <v>1179</v>
      </c>
      <c r="D133" s="343" t="s">
        <v>921</v>
      </c>
      <c r="E133" s="344">
        <v>2059.5999999999995</v>
      </c>
      <c r="F133" s="344">
        <v>6.6908160000000017</v>
      </c>
      <c r="G133" s="345">
        <f>E133*F133</f>
        <v>13780.404633599999</v>
      </c>
    </row>
    <row r="134" spans="2:7" s="161" customFormat="1" ht="14.1" customHeight="1" x14ac:dyDescent="0.25">
      <c r="B134" s="346" t="s">
        <v>187</v>
      </c>
      <c r="C134" s="338" t="s">
        <v>1014</v>
      </c>
      <c r="D134" s="339" t="s">
        <v>921</v>
      </c>
      <c r="E134" s="340">
        <v>2617.65</v>
      </c>
      <c r="F134" s="340">
        <v>6.6908160000000017</v>
      </c>
      <c r="G134" s="341">
        <f>E134*F134</f>
        <v>17514.214502400006</v>
      </c>
    </row>
    <row r="135" spans="2:7" s="161" customFormat="1" ht="14.1" customHeight="1" x14ac:dyDescent="0.25">
      <c r="B135" s="346" t="s">
        <v>188</v>
      </c>
      <c r="C135" s="338" t="s">
        <v>1098</v>
      </c>
      <c r="D135" s="339" t="s">
        <v>921</v>
      </c>
      <c r="E135" s="340">
        <v>548.20000000000005</v>
      </c>
      <c r="F135" s="340">
        <v>6.6908160000000017</v>
      </c>
      <c r="G135" s="341">
        <f>E135*F135</f>
        <v>3667.905331200001</v>
      </c>
    </row>
    <row r="136" spans="2:7" s="161" customFormat="1" ht="14.1" customHeight="1" x14ac:dyDescent="0.25">
      <c r="B136" s="346" t="s">
        <v>189</v>
      </c>
      <c r="C136" s="338" t="s">
        <v>1180</v>
      </c>
      <c r="D136" s="339" t="s">
        <v>921</v>
      </c>
      <c r="E136" s="340">
        <v>226.5</v>
      </c>
      <c r="F136" s="340">
        <v>6.6908160000000017</v>
      </c>
      <c r="G136" s="341">
        <f>E136*F136</f>
        <v>1515.4698240000005</v>
      </c>
    </row>
    <row r="137" spans="2:7" s="161" customFormat="1" ht="14.1" customHeight="1" x14ac:dyDescent="0.25">
      <c r="B137" s="332" t="s">
        <v>312</v>
      </c>
      <c r="C137" s="333" t="s">
        <v>185</v>
      </c>
      <c r="D137" s="339"/>
      <c r="E137" s="340"/>
      <c r="F137" s="340"/>
      <c r="G137" s="341"/>
    </row>
    <row r="138" spans="2:7" s="161" customFormat="1" ht="14.1" customHeight="1" x14ac:dyDescent="0.25">
      <c r="B138" s="346" t="s">
        <v>313</v>
      </c>
      <c r="C138" s="338" t="s">
        <v>1181</v>
      </c>
      <c r="D138" s="339" t="s">
        <v>921</v>
      </c>
      <c r="E138" s="340">
        <v>1347.7500000000002</v>
      </c>
      <c r="F138" s="340">
        <v>6.4356763680000029</v>
      </c>
      <c r="G138" s="341">
        <f t="shared" ref="G138:G161" si="6">E138*F138</f>
        <v>8673.6828249720056</v>
      </c>
    </row>
    <row r="139" spans="2:7" s="161" customFormat="1" ht="14.1" customHeight="1" x14ac:dyDescent="0.25">
      <c r="B139" s="346" t="s">
        <v>314</v>
      </c>
      <c r="C139" s="338" t="s">
        <v>1182</v>
      </c>
      <c r="D139" s="339" t="s">
        <v>921</v>
      </c>
      <c r="E139" s="340">
        <v>5729.8499999999985</v>
      </c>
      <c r="F139" s="340">
        <v>6.4356763680000029</v>
      </c>
      <c r="G139" s="341">
        <f t="shared" si="6"/>
        <v>36875.460237184809</v>
      </c>
    </row>
    <row r="140" spans="2:7" s="161" customFormat="1" ht="14.1" customHeight="1" x14ac:dyDescent="0.25">
      <c r="B140" s="346" t="s">
        <v>315</v>
      </c>
      <c r="C140" s="338" t="s">
        <v>1183</v>
      </c>
      <c r="D140" s="339" t="s">
        <v>921</v>
      </c>
      <c r="E140" s="340">
        <v>7504.85</v>
      </c>
      <c r="F140" s="340">
        <v>6.4356763680000029</v>
      </c>
      <c r="G140" s="341">
        <f t="shared" si="6"/>
        <v>48298.785790384827</v>
      </c>
    </row>
    <row r="141" spans="2:7" s="161" customFormat="1" ht="14.1" customHeight="1" x14ac:dyDescent="0.25">
      <c r="B141" s="346" t="s">
        <v>316</v>
      </c>
      <c r="C141" s="338" t="s">
        <v>1184</v>
      </c>
      <c r="D141" s="339" t="s">
        <v>921</v>
      </c>
      <c r="E141" s="340">
        <v>110</v>
      </c>
      <c r="F141" s="340">
        <v>6.4356763680000029</v>
      </c>
      <c r="G141" s="341">
        <f t="shared" si="6"/>
        <v>707.92440048000026</v>
      </c>
    </row>
    <row r="142" spans="2:7" s="161" customFormat="1" ht="14.1" customHeight="1" x14ac:dyDescent="0.25">
      <c r="B142" s="346" t="s">
        <v>317</v>
      </c>
      <c r="C142" s="338" t="s">
        <v>1185</v>
      </c>
      <c r="D142" s="339" t="s">
        <v>921</v>
      </c>
      <c r="E142" s="340">
        <v>12</v>
      </c>
      <c r="F142" s="340">
        <v>6.4356763680000029</v>
      </c>
      <c r="G142" s="341">
        <f t="shared" si="6"/>
        <v>77.228116416000034</v>
      </c>
    </row>
    <row r="143" spans="2:7" s="161" customFormat="1" ht="14.1" customHeight="1" x14ac:dyDescent="0.25">
      <c r="B143" s="346" t="s">
        <v>318</v>
      </c>
      <c r="C143" s="338" t="s">
        <v>1186</v>
      </c>
      <c r="D143" s="339" t="s">
        <v>921</v>
      </c>
      <c r="E143" s="340">
        <v>86.5</v>
      </c>
      <c r="F143" s="340">
        <v>6.4356763680000029</v>
      </c>
      <c r="G143" s="341">
        <f t="shared" si="6"/>
        <v>556.68600583200021</v>
      </c>
    </row>
    <row r="144" spans="2:7" s="161" customFormat="1" ht="14.1" customHeight="1" x14ac:dyDescent="0.25">
      <c r="B144" s="346" t="s">
        <v>319</v>
      </c>
      <c r="C144" s="338" t="s">
        <v>1187</v>
      </c>
      <c r="D144" s="339" t="s">
        <v>921</v>
      </c>
      <c r="E144" s="340">
        <v>131.5</v>
      </c>
      <c r="F144" s="340">
        <v>6.4356763680000029</v>
      </c>
      <c r="G144" s="341">
        <f t="shared" si="6"/>
        <v>846.29144239200036</v>
      </c>
    </row>
    <row r="145" spans="2:7" s="161" customFormat="1" ht="14.1" customHeight="1" x14ac:dyDescent="0.25">
      <c r="B145" s="346" t="s">
        <v>320</v>
      </c>
      <c r="C145" s="338" t="s">
        <v>1188</v>
      </c>
      <c r="D145" s="339" t="s">
        <v>921</v>
      </c>
      <c r="E145" s="340">
        <v>73.5</v>
      </c>
      <c r="F145" s="340">
        <v>6.4356763680000029</v>
      </c>
      <c r="G145" s="341">
        <f t="shared" si="6"/>
        <v>473.0222130480002</v>
      </c>
    </row>
    <row r="146" spans="2:7" s="161" customFormat="1" ht="14.1" customHeight="1" x14ac:dyDescent="0.25">
      <c r="B146" s="346" t="s">
        <v>321</v>
      </c>
      <c r="C146" s="338" t="s">
        <v>1189</v>
      </c>
      <c r="D146" s="339" t="s">
        <v>921</v>
      </c>
      <c r="E146" s="340">
        <v>90.5</v>
      </c>
      <c r="F146" s="340">
        <v>6.4356763680000029</v>
      </c>
      <c r="G146" s="341">
        <f t="shared" si="6"/>
        <v>582.42871130400022</v>
      </c>
    </row>
    <row r="147" spans="2:7" s="161" customFormat="1" ht="14.1" customHeight="1" x14ac:dyDescent="0.25">
      <c r="B147" s="346" t="s">
        <v>1190</v>
      </c>
      <c r="C147" s="338" t="s">
        <v>1191</v>
      </c>
      <c r="D147" s="339" t="s">
        <v>921</v>
      </c>
      <c r="E147" s="340">
        <v>135.5</v>
      </c>
      <c r="F147" s="340">
        <v>6.4356763680000029</v>
      </c>
      <c r="G147" s="341">
        <f t="shared" si="6"/>
        <v>872.03414786400037</v>
      </c>
    </row>
    <row r="148" spans="2:7" s="161" customFormat="1" ht="14.1" customHeight="1" x14ac:dyDescent="0.25">
      <c r="B148" s="346" t="s">
        <v>1192</v>
      </c>
      <c r="C148" s="338" t="s">
        <v>1193</v>
      </c>
      <c r="D148" s="339" t="s">
        <v>921</v>
      </c>
      <c r="E148" s="340">
        <v>133.5</v>
      </c>
      <c r="F148" s="340">
        <v>6.4356763680000029</v>
      </c>
      <c r="G148" s="341">
        <f t="shared" si="6"/>
        <v>859.16279512800043</v>
      </c>
    </row>
    <row r="149" spans="2:7" s="161" customFormat="1" ht="14.1" customHeight="1" x14ac:dyDescent="0.25">
      <c r="B149" s="346" t="s">
        <v>1194</v>
      </c>
      <c r="C149" s="338" t="s">
        <v>1195</v>
      </c>
      <c r="D149" s="339" t="s">
        <v>921</v>
      </c>
      <c r="E149" s="340">
        <v>15</v>
      </c>
      <c r="F149" s="340">
        <v>6.4356763680000029</v>
      </c>
      <c r="G149" s="341">
        <f t="shared" si="6"/>
        <v>96.535145520000043</v>
      </c>
    </row>
    <row r="150" spans="2:7" s="161" customFormat="1" ht="14.1" customHeight="1" x14ac:dyDescent="0.25">
      <c r="B150" s="346" t="s">
        <v>1196</v>
      </c>
      <c r="C150" s="338" t="s">
        <v>1197</v>
      </c>
      <c r="D150" s="339" t="s">
        <v>921</v>
      </c>
      <c r="E150" s="340">
        <v>101.5</v>
      </c>
      <c r="F150" s="340">
        <v>6.4356763680000029</v>
      </c>
      <c r="G150" s="341">
        <f t="shared" si="6"/>
        <v>653.22115135200033</v>
      </c>
    </row>
    <row r="151" spans="2:7" s="161" customFormat="1" ht="14.1" customHeight="1" x14ac:dyDescent="0.25">
      <c r="B151" s="346" t="s">
        <v>1198</v>
      </c>
      <c r="C151" s="338" t="s">
        <v>1199</v>
      </c>
      <c r="D151" s="339" t="s">
        <v>921</v>
      </c>
      <c r="E151" s="340">
        <v>98</v>
      </c>
      <c r="F151" s="340">
        <v>6.4356763680000029</v>
      </c>
      <c r="G151" s="341">
        <f t="shared" si="6"/>
        <v>630.69628406400034</v>
      </c>
    </row>
    <row r="152" spans="2:7" s="161" customFormat="1" ht="14.1" customHeight="1" x14ac:dyDescent="0.25">
      <c r="B152" s="346" t="s">
        <v>1200</v>
      </c>
      <c r="C152" s="338" t="s">
        <v>1201</v>
      </c>
      <c r="D152" s="339" t="s">
        <v>921</v>
      </c>
      <c r="E152" s="340">
        <v>12</v>
      </c>
      <c r="F152" s="340">
        <v>6.4356763680000029</v>
      </c>
      <c r="G152" s="341">
        <f t="shared" si="6"/>
        <v>77.228116416000034</v>
      </c>
    </row>
    <row r="153" spans="2:7" s="161" customFormat="1" ht="14.1" customHeight="1" x14ac:dyDescent="0.25">
      <c r="B153" s="346" t="s">
        <v>1202</v>
      </c>
      <c r="C153" s="338" t="s">
        <v>1203</v>
      </c>
      <c r="D153" s="339" t="s">
        <v>921</v>
      </c>
      <c r="E153" s="340">
        <v>46.5</v>
      </c>
      <c r="F153" s="340">
        <v>6.4356763680000029</v>
      </c>
      <c r="G153" s="341">
        <f t="shared" si="6"/>
        <v>299.25895111200015</v>
      </c>
    </row>
    <row r="154" spans="2:7" s="161" customFormat="1" ht="14.1" customHeight="1" x14ac:dyDescent="0.25">
      <c r="B154" s="346" t="s">
        <v>1204</v>
      </c>
      <c r="C154" s="338" t="s">
        <v>1205</v>
      </c>
      <c r="D154" s="339" t="s">
        <v>921</v>
      </c>
      <c r="E154" s="340">
        <v>42.5</v>
      </c>
      <c r="F154" s="340">
        <v>6.4356763680000029</v>
      </c>
      <c r="G154" s="341">
        <f t="shared" si="6"/>
        <v>273.51624564000014</v>
      </c>
    </row>
    <row r="155" spans="2:7" s="161" customFormat="1" ht="14.1" customHeight="1" x14ac:dyDescent="0.25">
      <c r="B155" s="346" t="s">
        <v>1206</v>
      </c>
      <c r="C155" s="338" t="s">
        <v>1207</v>
      </c>
      <c r="D155" s="339" t="s">
        <v>921</v>
      </c>
      <c r="E155" s="340">
        <v>40.5</v>
      </c>
      <c r="F155" s="340">
        <v>6.4356763680000029</v>
      </c>
      <c r="G155" s="341">
        <f t="shared" si="6"/>
        <v>260.64489290400013</v>
      </c>
    </row>
    <row r="156" spans="2:7" s="161" customFormat="1" ht="14.1" customHeight="1" x14ac:dyDescent="0.25">
      <c r="B156" s="346" t="s">
        <v>1208</v>
      </c>
      <c r="C156" s="338" t="s">
        <v>1209</v>
      </c>
      <c r="D156" s="339" t="s">
        <v>921</v>
      </c>
      <c r="E156" s="340">
        <v>26.5</v>
      </c>
      <c r="F156" s="340">
        <v>6.4356763680000029</v>
      </c>
      <c r="G156" s="341">
        <f t="shared" si="6"/>
        <v>170.54542375200009</v>
      </c>
    </row>
    <row r="157" spans="2:7" s="161" customFormat="1" ht="14.1" customHeight="1" x14ac:dyDescent="0.25">
      <c r="B157" s="346" t="s">
        <v>1210</v>
      </c>
      <c r="C157" s="338" t="s">
        <v>1211</v>
      </c>
      <c r="D157" s="339" t="s">
        <v>921</v>
      </c>
      <c r="E157" s="340">
        <v>24.5</v>
      </c>
      <c r="F157" s="340">
        <v>6.4356763680000029</v>
      </c>
      <c r="G157" s="341">
        <f t="shared" si="6"/>
        <v>157.67407101600008</v>
      </c>
    </row>
    <row r="158" spans="2:7" s="161" customFormat="1" ht="14.1" customHeight="1" x14ac:dyDescent="0.25">
      <c r="B158" s="346" t="s">
        <v>1212</v>
      </c>
      <c r="C158" s="338" t="s">
        <v>1213</v>
      </c>
      <c r="D158" s="339" t="s">
        <v>921</v>
      </c>
      <c r="E158" s="340">
        <v>24.5</v>
      </c>
      <c r="F158" s="340">
        <v>6.4356763680000029</v>
      </c>
      <c r="G158" s="341">
        <f t="shared" si="6"/>
        <v>157.67407101600008</v>
      </c>
    </row>
    <row r="159" spans="2:7" s="161" customFormat="1" ht="14.1" customHeight="1" x14ac:dyDescent="0.25">
      <c r="B159" s="346" t="s">
        <v>1214</v>
      </c>
      <c r="C159" s="338" t="s">
        <v>1215</v>
      </c>
      <c r="D159" s="339" t="s">
        <v>921</v>
      </c>
      <c r="E159" s="340">
        <v>27.5</v>
      </c>
      <c r="F159" s="340">
        <v>6.4356763680000029</v>
      </c>
      <c r="G159" s="341">
        <f t="shared" si="6"/>
        <v>176.98110012000006</v>
      </c>
    </row>
    <row r="160" spans="2:7" s="161" customFormat="1" ht="14.1" customHeight="1" x14ac:dyDescent="0.25">
      <c r="B160" s="346" t="s">
        <v>1216</v>
      </c>
      <c r="C160" s="338" t="s">
        <v>1217</v>
      </c>
      <c r="D160" s="339" t="s">
        <v>921</v>
      </c>
      <c r="E160" s="340">
        <v>140.5</v>
      </c>
      <c r="F160" s="340">
        <v>6.4356763680000029</v>
      </c>
      <c r="G160" s="341">
        <f t="shared" si="6"/>
        <v>904.21252970400042</v>
      </c>
    </row>
    <row r="161" spans="2:7" s="161" customFormat="1" ht="14.1" customHeight="1" thickBot="1" x14ac:dyDescent="0.3">
      <c r="B161" s="346" t="s">
        <v>1218</v>
      </c>
      <c r="C161" s="338" t="s">
        <v>1219</v>
      </c>
      <c r="D161" s="339" t="s">
        <v>921</v>
      </c>
      <c r="E161" s="340">
        <v>143.5</v>
      </c>
      <c r="F161" s="340">
        <v>6.4356763680000029</v>
      </c>
      <c r="G161" s="341">
        <f t="shared" si="6"/>
        <v>923.5195588080004</v>
      </c>
    </row>
    <row r="162" spans="2:7" ht="16.5" customHeight="1" x14ac:dyDescent="0.25">
      <c r="B162" s="324">
        <v>4</v>
      </c>
      <c r="C162" s="325" t="s">
        <v>324</v>
      </c>
      <c r="D162" s="361"/>
      <c r="E162" s="361"/>
      <c r="F162" s="361"/>
      <c r="G162" s="362"/>
    </row>
    <row r="163" spans="2:7" s="161" customFormat="1" ht="14.1" customHeight="1" x14ac:dyDescent="0.25">
      <c r="B163" s="332" t="s">
        <v>190</v>
      </c>
      <c r="C163" s="333" t="s">
        <v>203</v>
      </c>
      <c r="D163" s="339"/>
      <c r="E163" s="340"/>
      <c r="F163" s="340"/>
      <c r="G163" s="341"/>
    </row>
    <row r="164" spans="2:7" s="161" customFormat="1" ht="14.1" customHeight="1" x14ac:dyDescent="0.25">
      <c r="B164" s="346" t="s">
        <v>191</v>
      </c>
      <c r="C164" s="338" t="s">
        <v>1220</v>
      </c>
      <c r="D164" s="339" t="s">
        <v>246</v>
      </c>
      <c r="E164" s="340">
        <v>2</v>
      </c>
      <c r="F164" s="340">
        <v>228.1763826460801</v>
      </c>
      <c r="G164" s="341">
        <f>E164*F164</f>
        <v>456.3527652921602</v>
      </c>
    </row>
    <row r="165" spans="2:7" s="161" customFormat="1" ht="14.1" customHeight="1" x14ac:dyDescent="0.25">
      <c r="B165" s="346" t="s">
        <v>192</v>
      </c>
      <c r="C165" s="338" t="s">
        <v>1221</v>
      </c>
      <c r="D165" s="339" t="s">
        <v>246</v>
      </c>
      <c r="E165" s="340">
        <v>1</v>
      </c>
      <c r="F165" s="340">
        <v>228.1763826460801</v>
      </c>
      <c r="G165" s="341">
        <f>E165*F165</f>
        <v>228.1763826460801</v>
      </c>
    </row>
    <row r="166" spans="2:7" s="161" customFormat="1" ht="14.1" customHeight="1" x14ac:dyDescent="0.25">
      <c r="B166" s="346" t="s">
        <v>1110</v>
      </c>
      <c r="C166" s="338" t="s">
        <v>1222</v>
      </c>
      <c r="D166" s="339" t="s">
        <v>246</v>
      </c>
      <c r="E166" s="340">
        <v>2</v>
      </c>
      <c r="F166" s="340">
        <v>228.1763826460801</v>
      </c>
      <c r="G166" s="341">
        <f>E166*F166</f>
        <v>456.3527652921602</v>
      </c>
    </row>
    <row r="167" spans="2:7" s="161" customFormat="1" ht="14.1" customHeight="1" x14ac:dyDescent="0.25">
      <c r="B167" s="346" t="s">
        <v>1223</v>
      </c>
      <c r="C167" s="338" t="s">
        <v>1224</v>
      </c>
      <c r="D167" s="339" t="s">
        <v>246</v>
      </c>
      <c r="E167" s="340">
        <v>3</v>
      </c>
      <c r="F167" s="340">
        <v>228.1763826460801</v>
      </c>
      <c r="G167" s="341">
        <f>E167*F167</f>
        <v>684.52914793824027</v>
      </c>
    </row>
    <row r="168" spans="2:7" s="161" customFormat="1" ht="14.1" customHeight="1" x14ac:dyDescent="0.25">
      <c r="B168" s="346" t="s">
        <v>1225</v>
      </c>
      <c r="C168" s="338" t="s">
        <v>1226</v>
      </c>
      <c r="D168" s="339" t="s">
        <v>246</v>
      </c>
      <c r="E168" s="340">
        <v>3</v>
      </c>
      <c r="F168" s="340">
        <v>228.1763826460801</v>
      </c>
      <c r="G168" s="341">
        <f>E168*F168</f>
        <v>684.52914793824027</v>
      </c>
    </row>
    <row r="169" spans="2:7" s="161" customFormat="1" ht="14.1" customHeight="1" x14ac:dyDescent="0.25">
      <c r="B169" s="364" t="s">
        <v>194</v>
      </c>
      <c r="C169" s="333" t="s">
        <v>440</v>
      </c>
      <c r="D169" s="365"/>
      <c r="E169" s="340"/>
      <c r="F169" s="340"/>
      <c r="G169" s="341"/>
    </row>
    <row r="170" spans="2:7" s="161" customFormat="1" ht="14.1" customHeight="1" x14ac:dyDescent="0.25">
      <c r="B170" s="346" t="s">
        <v>195</v>
      </c>
      <c r="C170" s="338" t="s">
        <v>1227</v>
      </c>
      <c r="D170" s="339" t="s">
        <v>921</v>
      </c>
      <c r="E170" s="340">
        <v>184.2</v>
      </c>
      <c r="F170" s="340">
        <v>12.398265000000002</v>
      </c>
      <c r="G170" s="341">
        <f>E170*F170</f>
        <v>2283.7604130000004</v>
      </c>
    </row>
    <row r="171" spans="2:7" s="161" customFormat="1" ht="14.1" customHeight="1" x14ac:dyDescent="0.25">
      <c r="B171" s="346" t="s">
        <v>196</v>
      </c>
      <c r="C171" s="338" t="s">
        <v>1228</v>
      </c>
      <c r="D171" s="339" t="s">
        <v>921</v>
      </c>
      <c r="E171" s="340">
        <v>19.5</v>
      </c>
      <c r="F171" s="340">
        <v>18.597397500000003</v>
      </c>
      <c r="G171" s="341">
        <f>E171*F171</f>
        <v>362.64925125000008</v>
      </c>
    </row>
    <row r="172" spans="2:7" s="161" customFormat="1" ht="14.1" customHeight="1" x14ac:dyDescent="0.25">
      <c r="B172" s="332" t="s">
        <v>197</v>
      </c>
      <c r="C172" s="333" t="s">
        <v>142</v>
      </c>
      <c r="D172" s="339"/>
      <c r="E172" s="340"/>
      <c r="F172" s="340"/>
      <c r="G172" s="341"/>
    </row>
    <row r="173" spans="2:7" s="161" customFormat="1" ht="14.1" customHeight="1" thickBot="1" x14ac:dyDescent="0.3">
      <c r="B173" s="346" t="s">
        <v>198</v>
      </c>
      <c r="C173" s="338" t="s">
        <v>301</v>
      </c>
      <c r="D173" s="339" t="s">
        <v>246</v>
      </c>
      <c r="E173" s="340">
        <v>136</v>
      </c>
      <c r="F173" s="340">
        <v>8.0368200000000023</v>
      </c>
      <c r="G173" s="341">
        <f>E173*F173</f>
        <v>1093.0075200000003</v>
      </c>
    </row>
    <row r="174" spans="2:7" ht="16.5" customHeight="1" x14ac:dyDescent="0.25">
      <c r="B174" s="324">
        <v>5</v>
      </c>
      <c r="C174" s="325" t="s">
        <v>208</v>
      </c>
      <c r="D174" s="361"/>
      <c r="E174" s="361"/>
      <c r="F174" s="361"/>
      <c r="G174" s="362"/>
    </row>
    <row r="175" spans="2:7" s="161" customFormat="1" ht="14.1" customHeight="1" x14ac:dyDescent="0.25">
      <c r="B175" s="332" t="s">
        <v>199</v>
      </c>
      <c r="C175" s="333" t="s">
        <v>1081</v>
      </c>
      <c r="D175" s="339"/>
      <c r="E175" s="340"/>
      <c r="F175" s="340"/>
      <c r="G175" s="341"/>
    </row>
    <row r="176" spans="2:7" s="161" customFormat="1" ht="14.1" customHeight="1" x14ac:dyDescent="0.25">
      <c r="B176" s="346" t="s">
        <v>200</v>
      </c>
      <c r="C176" s="342" t="s">
        <v>1082</v>
      </c>
      <c r="D176" s="365" t="s">
        <v>921</v>
      </c>
      <c r="E176" s="340">
        <v>163</v>
      </c>
      <c r="F176" s="340">
        <v>6.4356763680000029</v>
      </c>
      <c r="G176" s="341">
        <f>E176*F176</f>
        <v>1049.0152479840006</v>
      </c>
    </row>
    <row r="177" spans="2:7" s="161" customFormat="1" ht="14.1" customHeight="1" x14ac:dyDescent="0.25">
      <c r="B177" s="346" t="s">
        <v>201</v>
      </c>
      <c r="C177" s="342" t="s">
        <v>1229</v>
      </c>
      <c r="D177" s="365" t="s">
        <v>921</v>
      </c>
      <c r="E177" s="340">
        <v>23</v>
      </c>
      <c r="F177" s="340">
        <v>6.4356763680000029</v>
      </c>
      <c r="G177" s="341">
        <f>E177*F177</f>
        <v>148.02055646400007</v>
      </c>
    </row>
    <row r="178" spans="2:7" s="161" customFormat="1" ht="14.1" customHeight="1" x14ac:dyDescent="0.25">
      <c r="B178" s="346" t="s">
        <v>1115</v>
      </c>
      <c r="C178" s="342" t="s">
        <v>1088</v>
      </c>
      <c r="D178" s="365" t="s">
        <v>921</v>
      </c>
      <c r="E178" s="340">
        <v>113</v>
      </c>
      <c r="F178" s="340">
        <v>6.4356763680000029</v>
      </c>
      <c r="G178" s="341">
        <f>E178*F178</f>
        <v>727.23142958400035</v>
      </c>
    </row>
    <row r="179" spans="2:7" s="161" customFormat="1" ht="14.1" customHeight="1" x14ac:dyDescent="0.25">
      <c r="B179" s="364" t="s">
        <v>202</v>
      </c>
      <c r="C179" s="333" t="s">
        <v>322</v>
      </c>
      <c r="D179" s="339"/>
      <c r="E179" s="340"/>
      <c r="F179" s="340"/>
      <c r="G179" s="341"/>
    </row>
    <row r="180" spans="2:7" s="161" customFormat="1" ht="14.1" customHeight="1" x14ac:dyDescent="0.25">
      <c r="B180" s="346" t="s">
        <v>204</v>
      </c>
      <c r="C180" s="338" t="s">
        <v>1014</v>
      </c>
      <c r="D180" s="339" t="s">
        <v>921</v>
      </c>
      <c r="E180" s="340">
        <v>299</v>
      </c>
      <c r="F180" s="340">
        <v>6.6908160000000017</v>
      </c>
      <c r="G180" s="341">
        <f>E180*F180</f>
        <v>2000.5539840000006</v>
      </c>
    </row>
    <row r="181" spans="2:7" s="161" customFormat="1" ht="14.1" customHeight="1" x14ac:dyDescent="0.25">
      <c r="B181" s="332" t="s">
        <v>205</v>
      </c>
      <c r="C181" s="333" t="s">
        <v>221</v>
      </c>
      <c r="D181" s="339"/>
      <c r="E181" s="340"/>
      <c r="F181" s="340"/>
      <c r="G181" s="341"/>
    </row>
    <row r="182" spans="2:7" s="161" customFormat="1" ht="14.1" customHeight="1" x14ac:dyDescent="0.25">
      <c r="B182" s="346" t="s">
        <v>206</v>
      </c>
      <c r="C182" s="338" t="s">
        <v>326</v>
      </c>
      <c r="D182" s="339" t="s">
        <v>246</v>
      </c>
      <c r="E182" s="340">
        <v>32</v>
      </c>
      <c r="F182" s="340">
        <v>27.881434738080003</v>
      </c>
      <c r="G182" s="341">
        <f>E182*F182</f>
        <v>892.20591161856009</v>
      </c>
    </row>
    <row r="183" spans="2:7" s="161" customFormat="1" ht="14.1" customHeight="1" thickBot="1" x14ac:dyDescent="0.3">
      <c r="B183" s="346" t="s">
        <v>207</v>
      </c>
      <c r="C183" s="338" t="s">
        <v>1230</v>
      </c>
      <c r="D183" s="339" t="s">
        <v>246</v>
      </c>
      <c r="E183" s="340">
        <v>1</v>
      </c>
      <c r="F183" s="340">
        <v>387.85824000000014</v>
      </c>
      <c r="G183" s="341">
        <f>E183*F183</f>
        <v>387.85824000000014</v>
      </c>
    </row>
    <row r="184" spans="2:7" ht="16.5" customHeight="1" x14ac:dyDescent="0.25">
      <c r="B184" s="324">
        <v>6</v>
      </c>
      <c r="C184" s="325" t="s">
        <v>1231</v>
      </c>
      <c r="D184" s="361"/>
      <c r="E184" s="361"/>
      <c r="F184" s="361"/>
      <c r="G184" s="362"/>
    </row>
    <row r="185" spans="2:7" s="161" customFormat="1" ht="14.1" customHeight="1" x14ac:dyDescent="0.25">
      <c r="B185" s="332" t="s">
        <v>209</v>
      </c>
      <c r="C185" s="333" t="s">
        <v>909</v>
      </c>
      <c r="D185" s="334"/>
      <c r="E185" s="335"/>
      <c r="F185" s="335"/>
      <c r="G185" s="336"/>
    </row>
    <row r="186" spans="2:7" s="161" customFormat="1" ht="14.1" customHeight="1" x14ac:dyDescent="0.25">
      <c r="B186" s="346" t="s">
        <v>211</v>
      </c>
      <c r="C186" s="338" t="s">
        <v>1232</v>
      </c>
      <c r="D186" s="363" t="s">
        <v>907</v>
      </c>
      <c r="E186" s="340">
        <v>1</v>
      </c>
      <c r="F186" s="340">
        <v>96.755472000000012</v>
      </c>
      <c r="G186" s="341">
        <f>E186*F186</f>
        <v>96.755472000000012</v>
      </c>
    </row>
    <row r="187" spans="2:7" s="161" customFormat="1" ht="14.1" customHeight="1" x14ac:dyDescent="0.25">
      <c r="B187" s="332" t="s">
        <v>212</v>
      </c>
      <c r="C187" s="333" t="s">
        <v>1233</v>
      </c>
      <c r="D187" s="334"/>
      <c r="E187" s="335"/>
      <c r="F187" s="335"/>
      <c r="G187" s="336"/>
    </row>
    <row r="188" spans="2:7" s="161" customFormat="1" ht="14.1" customHeight="1" x14ac:dyDescent="0.25">
      <c r="B188" s="346" t="s">
        <v>213</v>
      </c>
      <c r="C188" s="338" t="s">
        <v>948</v>
      </c>
      <c r="D188" s="339" t="s">
        <v>907</v>
      </c>
      <c r="E188" s="340">
        <v>1</v>
      </c>
      <c r="F188" s="340">
        <v>43.986888</v>
      </c>
      <c r="G188" s="341">
        <f>E188*F188</f>
        <v>43.986888</v>
      </c>
    </row>
    <row r="189" spans="2:7" s="161" customFormat="1" ht="14.1" customHeight="1" x14ac:dyDescent="0.25">
      <c r="B189" s="332" t="s">
        <v>215</v>
      </c>
      <c r="C189" s="333" t="s">
        <v>116</v>
      </c>
      <c r="D189" s="334"/>
      <c r="E189" s="335"/>
      <c r="F189" s="335"/>
      <c r="G189" s="336"/>
    </row>
    <row r="190" spans="2:7" s="161" customFormat="1" ht="14.1" customHeight="1" x14ac:dyDescent="0.25">
      <c r="B190" s="346" t="s">
        <v>217</v>
      </c>
      <c r="C190" s="342" t="s">
        <v>952</v>
      </c>
      <c r="D190" s="339" t="s">
        <v>246</v>
      </c>
      <c r="E190" s="340">
        <v>6</v>
      </c>
      <c r="F190" s="340">
        <v>27.881434738080003</v>
      </c>
      <c r="G190" s="341">
        <f>E190*F190</f>
        <v>167.28860842848002</v>
      </c>
    </row>
    <row r="191" spans="2:7" s="161" customFormat="1" ht="14.1" customHeight="1" x14ac:dyDescent="0.25">
      <c r="B191" s="332" t="s">
        <v>218</v>
      </c>
      <c r="C191" s="333" t="s">
        <v>300</v>
      </c>
      <c r="D191" s="334"/>
      <c r="E191" s="335"/>
      <c r="F191" s="335"/>
      <c r="G191" s="336"/>
    </row>
    <row r="192" spans="2:7" s="161" customFormat="1" ht="14.1" customHeight="1" x14ac:dyDescent="0.25">
      <c r="B192" s="346" t="s">
        <v>219</v>
      </c>
      <c r="C192" s="338" t="s">
        <v>1234</v>
      </c>
      <c r="D192" s="339" t="s">
        <v>921</v>
      </c>
      <c r="E192" s="340">
        <v>28</v>
      </c>
      <c r="F192" s="340">
        <v>6.6908160000000017</v>
      </c>
      <c r="G192" s="341">
        <f>E192*F192</f>
        <v>187.34284800000006</v>
      </c>
    </row>
    <row r="193" spans="2:8" s="161" customFormat="1" ht="14.1" customHeight="1" thickBot="1" x14ac:dyDescent="0.3">
      <c r="B193" s="346" t="s">
        <v>220</v>
      </c>
      <c r="C193" s="338" t="s">
        <v>1180</v>
      </c>
      <c r="D193" s="339" t="s">
        <v>921</v>
      </c>
      <c r="E193" s="340">
        <v>14</v>
      </c>
      <c r="F193" s="340">
        <v>6.6908160000000017</v>
      </c>
      <c r="G193" s="341">
        <f>E193*F193</f>
        <v>93.67142400000003</v>
      </c>
    </row>
    <row r="194" spans="2:8" ht="16.5" customHeight="1" x14ac:dyDescent="0.25">
      <c r="B194" s="324">
        <v>7</v>
      </c>
      <c r="C194" s="325" t="s">
        <v>328</v>
      </c>
      <c r="D194" s="361"/>
      <c r="E194" s="361"/>
      <c r="F194" s="361"/>
      <c r="G194" s="362"/>
    </row>
    <row r="195" spans="2:8" s="161" customFormat="1" ht="14.1" customHeight="1" x14ac:dyDescent="0.25">
      <c r="B195" s="332" t="s">
        <v>224</v>
      </c>
      <c r="C195" s="333" t="s">
        <v>329</v>
      </c>
      <c r="D195" s="339"/>
      <c r="E195" s="340"/>
      <c r="F195" s="340"/>
      <c r="G195" s="341"/>
    </row>
    <row r="196" spans="2:8" s="161" customFormat="1" ht="14.1" customHeight="1" x14ac:dyDescent="0.25">
      <c r="B196" s="346" t="s">
        <v>225</v>
      </c>
      <c r="C196" s="338" t="s">
        <v>229</v>
      </c>
      <c r="D196" s="339" t="s">
        <v>246</v>
      </c>
      <c r="E196" s="340">
        <v>30</v>
      </c>
      <c r="F196" s="340">
        <v>25.923645000000004</v>
      </c>
      <c r="G196" s="341">
        <f t="shared" ref="G196:G201" si="7">E196*F196</f>
        <v>777.70935000000009</v>
      </c>
    </row>
    <row r="197" spans="2:8" s="161" customFormat="1" ht="14.1" customHeight="1" x14ac:dyDescent="0.25">
      <c r="B197" s="346" t="s">
        <v>327</v>
      </c>
      <c r="C197" s="338" t="s">
        <v>330</v>
      </c>
      <c r="D197" s="339" t="s">
        <v>246</v>
      </c>
      <c r="E197" s="340">
        <v>341</v>
      </c>
      <c r="F197" s="340">
        <v>25.923645000000004</v>
      </c>
      <c r="G197" s="341">
        <f t="shared" si="7"/>
        <v>8839.9629450000011</v>
      </c>
    </row>
    <row r="198" spans="2:8" s="161" customFormat="1" ht="14.1" customHeight="1" x14ac:dyDescent="0.25">
      <c r="B198" s="346" t="s">
        <v>1235</v>
      </c>
      <c r="C198" s="338" t="s">
        <v>1236</v>
      </c>
      <c r="D198" s="339" t="s">
        <v>246</v>
      </c>
      <c r="E198" s="340">
        <v>25</v>
      </c>
      <c r="F198" s="340">
        <v>25.923645000000004</v>
      </c>
      <c r="G198" s="341">
        <f t="shared" si="7"/>
        <v>648.09112500000015</v>
      </c>
    </row>
    <row r="199" spans="2:8" s="161" customFormat="1" ht="14.1" customHeight="1" x14ac:dyDescent="0.25">
      <c r="B199" s="346" t="s">
        <v>1237</v>
      </c>
      <c r="C199" s="338" t="s">
        <v>447</v>
      </c>
      <c r="D199" s="339" t="s">
        <v>246</v>
      </c>
      <c r="E199" s="340">
        <v>4</v>
      </c>
      <c r="F199" s="340">
        <v>25.923645000000004</v>
      </c>
      <c r="G199" s="341">
        <f t="shared" si="7"/>
        <v>103.69458000000002</v>
      </c>
    </row>
    <row r="200" spans="2:8" s="161" customFormat="1" ht="14.1" customHeight="1" x14ac:dyDescent="0.25">
      <c r="B200" s="346" t="s">
        <v>1238</v>
      </c>
      <c r="C200" s="338" t="s">
        <v>1239</v>
      </c>
      <c r="D200" s="339" t="s">
        <v>246</v>
      </c>
      <c r="E200" s="340">
        <v>4</v>
      </c>
      <c r="F200" s="340">
        <v>25.923645000000004</v>
      </c>
      <c r="G200" s="341">
        <f t="shared" si="7"/>
        <v>103.69458000000002</v>
      </c>
    </row>
    <row r="201" spans="2:8" s="161" customFormat="1" ht="14.1" customHeight="1" x14ac:dyDescent="0.25">
      <c r="B201" s="346" t="s">
        <v>1240</v>
      </c>
      <c r="C201" s="338" t="s">
        <v>230</v>
      </c>
      <c r="D201" s="339" t="s">
        <v>246</v>
      </c>
      <c r="E201" s="340">
        <v>110</v>
      </c>
      <c r="F201" s="340">
        <v>25.923645000000004</v>
      </c>
      <c r="G201" s="341">
        <f t="shared" si="7"/>
        <v>2851.6009500000005</v>
      </c>
    </row>
    <row r="202" spans="2:8" s="161" customFormat="1" ht="14.1" customHeight="1" x14ac:dyDescent="0.25">
      <c r="B202" s="332" t="s">
        <v>1241</v>
      </c>
      <c r="C202" s="333" t="s">
        <v>1242</v>
      </c>
      <c r="D202" s="339"/>
      <c r="E202" s="340"/>
      <c r="F202" s="340"/>
      <c r="G202" s="341"/>
    </row>
    <row r="203" spans="2:8" s="161" customFormat="1" ht="14.1" customHeight="1" x14ac:dyDescent="0.25">
      <c r="B203" s="346" t="s">
        <v>225</v>
      </c>
      <c r="C203" s="338" t="s">
        <v>1243</v>
      </c>
      <c r="D203" s="339" t="s">
        <v>246</v>
      </c>
      <c r="E203" s="340">
        <v>1616</v>
      </c>
      <c r="F203" s="340">
        <v>5.5016280000000011</v>
      </c>
      <c r="G203" s="341">
        <f>E203*F203</f>
        <v>8890.6308480000025</v>
      </c>
    </row>
    <row r="204" spans="2:8" s="162" customFormat="1" ht="14.1" customHeight="1" thickBot="1" x14ac:dyDescent="0.3">
      <c r="B204" s="346" t="s">
        <v>1244</v>
      </c>
      <c r="C204" s="342" t="s">
        <v>1236</v>
      </c>
      <c r="D204" s="343" t="s">
        <v>246</v>
      </c>
      <c r="E204" s="344">
        <v>716</v>
      </c>
      <c r="F204" s="344">
        <v>5.5016280000000011</v>
      </c>
      <c r="G204" s="345">
        <f>E204*F204</f>
        <v>3939.1656480000006</v>
      </c>
    </row>
    <row r="205" spans="2:8" ht="16.5" customHeight="1" x14ac:dyDescent="0.25">
      <c r="B205" s="324">
        <v>8</v>
      </c>
      <c r="C205" s="325" t="s">
        <v>231</v>
      </c>
      <c r="D205" s="361"/>
      <c r="E205" s="361"/>
      <c r="F205" s="361"/>
      <c r="G205" s="362"/>
    </row>
    <row r="206" spans="2:8" s="161" customFormat="1" ht="14.1" customHeight="1" x14ac:dyDescent="0.25">
      <c r="B206" s="332" t="s">
        <v>226</v>
      </c>
      <c r="C206" s="333" t="s">
        <v>1111</v>
      </c>
      <c r="D206" s="340"/>
      <c r="E206" s="340"/>
      <c r="F206" s="340"/>
      <c r="G206" s="341"/>
    </row>
    <row r="207" spans="2:8" s="161" customFormat="1" ht="14.1" customHeight="1" x14ac:dyDescent="0.25">
      <c r="B207" s="346" t="s">
        <v>227</v>
      </c>
      <c r="C207" s="338" t="s">
        <v>331</v>
      </c>
      <c r="D207" s="339" t="s">
        <v>1114</v>
      </c>
      <c r="E207" s="340">
        <v>1</v>
      </c>
      <c r="F207" s="340">
        <v>6918.8415254237325</v>
      </c>
      <c r="G207" s="341">
        <f>E207*F207</f>
        <v>6918.8415254237325</v>
      </c>
      <c r="H207" s="163"/>
    </row>
    <row r="208" spans="2:8" s="161" customFormat="1" ht="14.1" customHeight="1" thickBot="1" x14ac:dyDescent="0.3">
      <c r="B208" s="350" t="s">
        <v>228</v>
      </c>
      <c r="C208" s="351" t="s">
        <v>332</v>
      </c>
      <c r="D208" s="366" t="s">
        <v>1114</v>
      </c>
      <c r="E208" s="354">
        <v>1</v>
      </c>
      <c r="F208" s="354">
        <v>2200</v>
      </c>
      <c r="G208" s="367">
        <f>E208*F208</f>
        <v>2200</v>
      </c>
      <c r="H208" s="163"/>
    </row>
    <row r="209" spans="1:8" ht="11.1" customHeight="1" thickBot="1" x14ac:dyDescent="0.3">
      <c r="B209" s="164"/>
      <c r="C209" s="165"/>
      <c r="D209" s="166"/>
    </row>
    <row r="210" spans="1:8" s="139" customFormat="1" ht="15" customHeight="1" thickBot="1" x14ac:dyDescent="0.3">
      <c r="A210" s="167"/>
      <c r="B210" s="168" t="s">
        <v>2387</v>
      </c>
      <c r="C210" s="169"/>
      <c r="D210" s="170"/>
      <c r="E210" s="170"/>
      <c r="F210" s="170"/>
      <c r="G210" s="171">
        <f>SUM(G15:G208)</f>
        <v>748938.8018228747</v>
      </c>
    </row>
    <row r="211" spans="1:8" s="721" customFormat="1" ht="15" customHeight="1" thickBot="1" x14ac:dyDescent="0.3">
      <c r="A211" s="715"/>
      <c r="B211" s="716" t="s">
        <v>2388</v>
      </c>
      <c r="C211" s="717"/>
      <c r="D211" s="718"/>
      <c r="E211" s="718"/>
      <c r="F211" s="719">
        <v>7.0000000000000007E-2</v>
      </c>
      <c r="G211" s="720">
        <f>-G210*F211</f>
        <v>-52425.716127601234</v>
      </c>
    </row>
    <row r="212" spans="1:8" ht="11.1" customHeight="1" thickBot="1" x14ac:dyDescent="0.3">
      <c r="B212" s="167"/>
      <c r="C212" s="165"/>
      <c r="D212" s="166"/>
    </row>
    <row r="213" spans="1:8" s="139" customFormat="1" ht="15" customHeight="1" thickBot="1" x14ac:dyDescent="0.3">
      <c r="A213" s="167"/>
      <c r="B213" s="168" t="s">
        <v>333</v>
      </c>
      <c r="C213" s="169"/>
      <c r="D213" s="170"/>
      <c r="E213" s="170"/>
      <c r="F213" s="170"/>
      <c r="G213" s="171">
        <f>SUM(G210:G211)</f>
        <v>696513.08569527348</v>
      </c>
    </row>
    <row r="214" spans="1:8" s="139" customFormat="1" ht="15" customHeight="1" thickBot="1" x14ac:dyDescent="0.3">
      <c r="A214" s="167"/>
      <c r="B214" s="168" t="s">
        <v>334</v>
      </c>
      <c r="C214" s="169"/>
      <c r="D214" s="170"/>
      <c r="E214" s="170"/>
      <c r="F214" s="172">
        <v>0.18</v>
      </c>
      <c r="G214" s="171">
        <f>G213*F214</f>
        <v>125372.35542514922</v>
      </c>
    </row>
    <row r="215" spans="1:8" s="139" customFormat="1" ht="15" customHeight="1" thickBot="1" x14ac:dyDescent="0.3">
      <c r="A215" s="167"/>
      <c r="B215" s="168" t="s">
        <v>335</v>
      </c>
      <c r="C215" s="169"/>
      <c r="D215" s="170"/>
      <c r="E215" s="170"/>
      <c r="F215" s="170"/>
      <c r="G215" s="171">
        <f>SUM(G213:G214)</f>
        <v>821885.44112042268</v>
      </c>
    </row>
    <row r="216" spans="1:8" s="139" customFormat="1" ht="15" customHeight="1" x14ac:dyDescent="0.25">
      <c r="A216" s="167"/>
      <c r="B216" s="167"/>
      <c r="C216" s="167"/>
      <c r="D216" s="167"/>
      <c r="E216" s="167"/>
      <c r="F216" s="167"/>
      <c r="G216" s="167"/>
      <c r="H216" s="167"/>
    </row>
    <row r="217" spans="1:8" ht="15.75" x14ac:dyDescent="0.25">
      <c r="B217" s="173" t="s">
        <v>336</v>
      </c>
      <c r="C217" s="174"/>
      <c r="D217" s="174"/>
      <c r="E217" s="174"/>
      <c r="F217" s="174"/>
      <c r="G217" s="175"/>
    </row>
    <row r="218" spans="1:8" s="139" customFormat="1" ht="15.75" x14ac:dyDescent="0.25">
      <c r="B218" s="176" t="s">
        <v>2389</v>
      </c>
    </row>
    <row r="219" spans="1:8" s="139" customFormat="1" ht="15.75" x14ac:dyDescent="0.25">
      <c r="B219" s="176" t="s">
        <v>337</v>
      </c>
    </row>
    <row r="220" spans="1:8" s="139" customFormat="1" ht="15.75" x14ac:dyDescent="0.25">
      <c r="B220" s="176" t="s">
        <v>2417</v>
      </c>
    </row>
    <row r="221" spans="1:8" s="139" customFormat="1" ht="15.75" x14ac:dyDescent="0.25">
      <c r="B221" s="176" t="s">
        <v>339</v>
      </c>
    </row>
    <row r="222" spans="1:8" s="139" customFormat="1" ht="15.75" x14ac:dyDescent="0.25">
      <c r="B222" s="176" t="s">
        <v>340</v>
      </c>
    </row>
    <row r="223" spans="1:8" s="139" customFormat="1" ht="15.75" x14ac:dyDescent="0.25">
      <c r="B223" s="176" t="s">
        <v>341</v>
      </c>
    </row>
    <row r="224" spans="1:8" s="139" customFormat="1" ht="15.75" x14ac:dyDescent="0.25">
      <c r="B224" s="177"/>
    </row>
    <row r="225" spans="2:7" ht="15.75" x14ac:dyDescent="0.25">
      <c r="B225" s="173" t="s">
        <v>342</v>
      </c>
      <c r="C225" s="174"/>
      <c r="D225" s="174"/>
      <c r="E225" s="174"/>
      <c r="F225" s="174"/>
      <c r="G225" s="174"/>
    </row>
    <row r="226" spans="2:7" s="139" customFormat="1" ht="15.75" x14ac:dyDescent="0.25">
      <c r="B226" s="176" t="s">
        <v>1117</v>
      </c>
    </row>
    <row r="227" spans="2:7" s="139" customFormat="1" ht="15.75" x14ac:dyDescent="0.25">
      <c r="B227" s="176" t="s">
        <v>344</v>
      </c>
    </row>
    <row r="228" spans="2:7" s="139" customFormat="1" ht="15.75" x14ac:dyDescent="0.25">
      <c r="B228" s="176" t="s">
        <v>345</v>
      </c>
    </row>
    <row r="229" spans="2:7" s="139" customFormat="1" ht="15.75" x14ac:dyDescent="0.25">
      <c r="B229" s="176" t="s">
        <v>346</v>
      </c>
    </row>
    <row r="230" spans="2:7" s="139" customFormat="1" ht="15.75" x14ac:dyDescent="0.25">
      <c r="B230" s="176" t="s">
        <v>347</v>
      </c>
    </row>
    <row r="231" spans="2:7" s="139" customFormat="1" ht="15.75" x14ac:dyDescent="0.25">
      <c r="B231" s="176" t="s">
        <v>348</v>
      </c>
    </row>
    <row r="232" spans="2:7" s="139" customFormat="1" ht="15.75" x14ac:dyDescent="0.25">
      <c r="B232" s="176" t="s">
        <v>349</v>
      </c>
    </row>
    <row r="233" spans="2:7" s="139" customFormat="1" ht="15.75" x14ac:dyDescent="0.25">
      <c r="B233" s="176" t="s">
        <v>350</v>
      </c>
    </row>
    <row r="234" spans="2:7" s="139" customFormat="1" ht="15.75" x14ac:dyDescent="0.25">
      <c r="B234" s="176" t="s">
        <v>1118</v>
      </c>
    </row>
    <row r="235" spans="2:7" s="139" customFormat="1" ht="15.75" x14ac:dyDescent="0.25">
      <c r="B235" s="176" t="s">
        <v>1119</v>
      </c>
    </row>
    <row r="236" spans="2:7" s="139" customFormat="1" ht="15.75" x14ac:dyDescent="0.25">
      <c r="B236" s="176" t="s">
        <v>353</v>
      </c>
    </row>
    <row r="237" spans="2:7" s="139" customFormat="1" ht="15.75" x14ac:dyDescent="0.25">
      <c r="B237" s="178" t="s">
        <v>354</v>
      </c>
    </row>
    <row r="238" spans="2:7" s="139" customFormat="1" ht="15.75" x14ac:dyDescent="0.25">
      <c r="B238" s="178" t="s">
        <v>355</v>
      </c>
    </row>
    <row r="239" spans="2:7" s="139" customFormat="1" ht="15.75" x14ac:dyDescent="0.25">
      <c r="B239" s="178" t="s">
        <v>356</v>
      </c>
    </row>
    <row r="240" spans="2:7" s="139" customFormat="1" ht="15.75" x14ac:dyDescent="0.25">
      <c r="B240" s="178" t="s">
        <v>1120</v>
      </c>
    </row>
    <row r="241" spans="2:7" s="139" customFormat="1" ht="15.75" x14ac:dyDescent="0.25">
      <c r="B241" s="178" t="s">
        <v>357</v>
      </c>
    </row>
    <row r="242" spans="2:7" s="139" customFormat="1" ht="15.75" x14ac:dyDescent="0.25">
      <c r="B242" s="178" t="s">
        <v>358</v>
      </c>
    </row>
    <row r="243" spans="2:7" s="139" customFormat="1" ht="15.75" x14ac:dyDescent="0.25">
      <c r="B243" s="178" t="s">
        <v>359</v>
      </c>
    </row>
    <row r="244" spans="2:7" s="139" customFormat="1" ht="15.75" x14ac:dyDescent="0.25">
      <c r="B244" s="178" t="s">
        <v>360</v>
      </c>
    </row>
    <row r="245" spans="2:7" s="139" customFormat="1" ht="15.75" x14ac:dyDescent="0.25">
      <c r="B245" s="178" t="s">
        <v>1121</v>
      </c>
    </row>
    <row r="246" spans="2:7" s="139" customFormat="1" ht="15.75" x14ac:dyDescent="0.25">
      <c r="B246" s="178" t="s">
        <v>362</v>
      </c>
    </row>
    <row r="247" spans="2:7" s="139" customFormat="1" ht="15.75" x14ac:dyDescent="0.25">
      <c r="B247" s="179" t="s">
        <v>1122</v>
      </c>
    </row>
    <row r="248" spans="2:7" s="139" customFormat="1" ht="15.75" x14ac:dyDescent="0.25">
      <c r="B248" s="179" t="s">
        <v>1123</v>
      </c>
    </row>
    <row r="249" spans="2:7" s="139" customFormat="1" ht="15.75" x14ac:dyDescent="0.25">
      <c r="B249" s="179" t="s">
        <v>1124</v>
      </c>
    </row>
    <row r="250" spans="2:7" s="139" customFormat="1" ht="15.75" x14ac:dyDescent="0.25">
      <c r="B250" s="179" t="s">
        <v>1125</v>
      </c>
    </row>
    <row r="251" spans="2:7" s="139" customFormat="1" ht="15.75" x14ac:dyDescent="0.25">
      <c r="B251" s="179" t="s">
        <v>1126</v>
      </c>
    </row>
    <row r="252" spans="2:7" s="139" customFormat="1" ht="15.75" x14ac:dyDescent="0.25">
      <c r="B252" s="178" t="s">
        <v>1127</v>
      </c>
    </row>
    <row r="253" spans="2:7" s="139" customFormat="1" ht="15.75" x14ac:dyDescent="0.25">
      <c r="B253" s="180"/>
    </row>
    <row r="254" spans="2:7" ht="15.75" x14ac:dyDescent="0.25">
      <c r="B254" s="173" t="s">
        <v>368</v>
      </c>
      <c r="C254" s="174"/>
      <c r="D254" s="174"/>
      <c r="E254" s="174"/>
      <c r="F254" s="174"/>
      <c r="G254" s="174"/>
    </row>
    <row r="255" spans="2:7" s="139" customFormat="1" ht="15.75" x14ac:dyDescent="0.25">
      <c r="B255" s="180" t="s">
        <v>1128</v>
      </c>
    </row>
    <row r="256" spans="2:7" s="139" customFormat="1" ht="15.75" x14ac:dyDescent="0.25">
      <c r="B256" s="176" t="s">
        <v>1129</v>
      </c>
    </row>
    <row r="257" spans="2:7" s="139" customFormat="1" ht="15.75" x14ac:dyDescent="0.25">
      <c r="B257" s="178" t="s">
        <v>1130</v>
      </c>
    </row>
    <row r="258" spans="2:7" s="139" customFormat="1" ht="15.75" x14ac:dyDescent="0.25">
      <c r="B258" s="178" t="s">
        <v>1131</v>
      </c>
    </row>
    <row r="259" spans="2:7" s="139" customFormat="1" ht="15.75" x14ac:dyDescent="0.25">
      <c r="B259" s="176" t="s">
        <v>373</v>
      </c>
    </row>
    <row r="260" spans="2:7" s="139" customFormat="1" ht="15.75" x14ac:dyDescent="0.25">
      <c r="B260" s="176" t="s">
        <v>374</v>
      </c>
    </row>
    <row r="261" spans="2:7" s="139" customFormat="1" ht="15.75" x14ac:dyDescent="0.25">
      <c r="B261" s="176" t="s">
        <v>375</v>
      </c>
    </row>
    <row r="262" spans="2:7" s="139" customFormat="1" ht="15.75" x14ac:dyDescent="0.25">
      <c r="B262" s="180" t="s">
        <v>1132</v>
      </c>
    </row>
    <row r="263" spans="2:7" s="139" customFormat="1" ht="15.75" x14ac:dyDescent="0.25">
      <c r="B263" s="180" t="s">
        <v>377</v>
      </c>
    </row>
    <row r="264" spans="2:7" s="139" customFormat="1" ht="15.75" x14ac:dyDescent="0.25">
      <c r="B264" s="180" t="s">
        <v>378</v>
      </c>
    </row>
    <row r="265" spans="2:7" s="139" customFormat="1" ht="15.75" x14ac:dyDescent="0.25">
      <c r="B265" s="180" t="s">
        <v>379</v>
      </c>
    </row>
    <row r="266" spans="2:7" s="139" customFormat="1" ht="15.75" x14ac:dyDescent="0.25">
      <c r="B266" s="180" t="s">
        <v>380</v>
      </c>
    </row>
    <row r="267" spans="2:7" s="139" customFormat="1" ht="15.75" x14ac:dyDescent="0.25">
      <c r="B267" s="180" t="s">
        <v>381</v>
      </c>
    </row>
    <row r="268" spans="2:7" s="139" customFormat="1" ht="15.75" x14ac:dyDescent="0.25">
      <c r="B268" s="180" t="s">
        <v>382</v>
      </c>
    </row>
    <row r="269" spans="2:7" s="139" customFormat="1" ht="15.75" x14ac:dyDescent="0.25">
      <c r="B269" s="178" t="s">
        <v>383</v>
      </c>
    </row>
    <row r="270" spans="2:7" s="358" customFormat="1" ht="15.75" x14ac:dyDescent="0.25">
      <c r="B270" s="180"/>
      <c r="D270" s="139"/>
    </row>
    <row r="271" spans="2:7" s="228" customFormat="1" ht="15.75" x14ac:dyDescent="0.25">
      <c r="B271" s="173" t="s">
        <v>1133</v>
      </c>
      <c r="C271" s="356"/>
      <c r="D271" s="174"/>
      <c r="E271" s="356"/>
      <c r="F271" s="356"/>
      <c r="G271" s="356"/>
    </row>
    <row r="272" spans="2:7" s="358" customFormat="1" ht="15.75" x14ac:dyDescent="0.25">
      <c r="B272" s="180" t="s">
        <v>1134</v>
      </c>
      <c r="D272" s="139"/>
    </row>
    <row r="273" spans="2:4" s="358" customFormat="1" ht="15.75" x14ac:dyDescent="0.25">
      <c r="B273" s="180" t="s">
        <v>1135</v>
      </c>
      <c r="D273" s="139"/>
    </row>
    <row r="274" spans="2:4" s="358" customFormat="1" ht="15.75" x14ac:dyDescent="0.25">
      <c r="B274" s="180" t="s">
        <v>2390</v>
      </c>
      <c r="D274" s="139"/>
    </row>
    <row r="275" spans="2:4" s="358" customFormat="1" ht="15.75" x14ac:dyDescent="0.25">
      <c r="B275" s="180" t="s">
        <v>2391</v>
      </c>
      <c r="D275" s="139"/>
    </row>
    <row r="276" spans="2:4" s="358" customFormat="1" ht="15.75" x14ac:dyDescent="0.25">
      <c r="B276" s="180" t="s">
        <v>2392</v>
      </c>
      <c r="D276" s="139"/>
    </row>
    <row r="277" spans="2:4" s="358" customFormat="1" ht="15.75" x14ac:dyDescent="0.25">
      <c r="B277" s="180" t="s">
        <v>1245</v>
      </c>
      <c r="D277" s="139"/>
    </row>
    <row r="278" spans="2:4" s="358" customFormat="1" ht="15.75" x14ac:dyDescent="0.25">
      <c r="B278" s="180" t="s">
        <v>1246</v>
      </c>
      <c r="D278" s="139"/>
    </row>
  </sheetData>
  <mergeCells count="10">
    <mergeCell ref="B2:B4"/>
    <mergeCell ref="C2:F2"/>
    <mergeCell ref="G2:G4"/>
    <mergeCell ref="C3:F4"/>
    <mergeCell ref="B10:B11"/>
    <mergeCell ref="C10:C11"/>
    <mergeCell ref="D10:D11"/>
    <mergeCell ref="E10:E11"/>
    <mergeCell ref="F10:F11"/>
    <mergeCell ref="G10:G11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16" orientation="portrait" blackAndWhite="1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91296-9B10-4A7A-A17B-581D573073C9}">
  <sheetPr>
    <tabColor rgb="FFCCFF33"/>
  </sheetPr>
  <dimension ref="A1:H253"/>
  <sheetViews>
    <sheetView showGridLines="0" view="pageBreakPreview" zoomScale="85" zoomScaleNormal="85" zoomScaleSheetLayoutView="85" workbookViewId="0">
      <pane ySplit="11" topLeftCell="A12" activePane="bottomLeft" state="frozen"/>
      <selection pane="bottomLeft" activeCell="C3" sqref="C3:F4"/>
    </sheetView>
  </sheetViews>
  <sheetFormatPr baseColWidth="10" defaultRowHeight="15" x14ac:dyDescent="0.25"/>
  <cols>
    <col min="1" max="1" width="1.28515625" style="228" customWidth="1"/>
    <col min="2" max="2" width="18.7109375" style="181" customWidth="1"/>
    <col min="3" max="3" width="90.7109375" style="228" customWidth="1"/>
    <col min="4" max="4" width="6.85546875" style="159" customWidth="1"/>
    <col min="5" max="5" width="10.7109375" style="228" customWidth="1"/>
    <col min="6" max="6" width="12.85546875" style="228" customWidth="1"/>
    <col min="7" max="7" width="18.85546875" style="228" customWidth="1"/>
    <col min="8" max="8" width="1.140625" style="228" customWidth="1"/>
    <col min="9" max="134" width="11.5703125" style="228"/>
    <col min="135" max="135" width="3.7109375" style="228" customWidth="1"/>
    <col min="136" max="136" width="10.42578125" style="228" customWidth="1"/>
    <col min="137" max="137" width="56.42578125" style="228" customWidth="1"/>
    <col min="138" max="211" width="4.85546875" style="228" customWidth="1"/>
    <col min="212" max="212" width="10.7109375" style="228" customWidth="1"/>
    <col min="213" max="213" width="11.140625" style="228" customWidth="1"/>
    <col min="214" max="214" width="11.85546875" style="228" bestFit="1" customWidth="1"/>
    <col min="215" max="215" width="9" style="228" customWidth="1"/>
    <col min="216" max="216" width="16.85546875" style="228" customWidth="1"/>
    <col min="217" max="217" width="9.140625" style="228" bestFit="1" customWidth="1"/>
    <col min="218" max="224" width="8" style="228" customWidth="1"/>
    <col min="225" max="225" width="6.28515625" style="228" customWidth="1"/>
    <col min="226" max="390" width="11.5703125" style="228"/>
    <col min="391" max="391" width="3.7109375" style="228" customWidth="1"/>
    <col min="392" max="392" width="10.42578125" style="228" customWidth="1"/>
    <col min="393" max="393" width="56.42578125" style="228" customWidth="1"/>
    <col min="394" max="467" width="4.85546875" style="228" customWidth="1"/>
    <col min="468" max="468" width="10.7109375" style="228" customWidth="1"/>
    <col min="469" max="469" width="11.140625" style="228" customWidth="1"/>
    <col min="470" max="470" width="11.85546875" style="228" bestFit="1" customWidth="1"/>
    <col min="471" max="471" width="9" style="228" customWidth="1"/>
    <col min="472" max="472" width="16.85546875" style="228" customWidth="1"/>
    <col min="473" max="473" width="9.140625" style="228" bestFit="1" customWidth="1"/>
    <col min="474" max="480" width="8" style="228" customWidth="1"/>
    <col min="481" max="481" width="6.28515625" style="228" customWidth="1"/>
    <col min="482" max="646" width="11.5703125" style="228"/>
    <col min="647" max="647" width="3.7109375" style="228" customWidth="1"/>
    <col min="648" max="648" width="10.42578125" style="228" customWidth="1"/>
    <col min="649" max="649" width="56.42578125" style="228" customWidth="1"/>
    <col min="650" max="723" width="4.85546875" style="228" customWidth="1"/>
    <col min="724" max="724" width="10.7109375" style="228" customWidth="1"/>
    <col min="725" max="725" width="11.140625" style="228" customWidth="1"/>
    <col min="726" max="726" width="11.85546875" style="228" bestFit="1" customWidth="1"/>
    <col min="727" max="727" width="9" style="228" customWidth="1"/>
    <col min="728" max="728" width="16.85546875" style="228" customWidth="1"/>
    <col min="729" max="729" width="9.140625" style="228" bestFit="1" customWidth="1"/>
    <col min="730" max="736" width="8" style="228" customWidth="1"/>
    <col min="737" max="737" width="6.28515625" style="228" customWidth="1"/>
    <col min="738" max="902" width="11.5703125" style="228"/>
    <col min="903" max="903" width="3.7109375" style="228" customWidth="1"/>
    <col min="904" max="904" width="10.42578125" style="228" customWidth="1"/>
    <col min="905" max="905" width="56.42578125" style="228" customWidth="1"/>
    <col min="906" max="979" width="4.85546875" style="228" customWidth="1"/>
    <col min="980" max="980" width="10.7109375" style="228" customWidth="1"/>
    <col min="981" max="981" width="11.140625" style="228" customWidth="1"/>
    <col min="982" max="982" width="11.85546875" style="228" bestFit="1" customWidth="1"/>
    <col min="983" max="983" width="9" style="228" customWidth="1"/>
    <col min="984" max="984" width="16.85546875" style="228" customWidth="1"/>
    <col min="985" max="985" width="9.140625" style="228" bestFit="1" customWidth="1"/>
    <col min="986" max="992" width="8" style="228" customWidth="1"/>
    <col min="993" max="993" width="6.28515625" style="228" customWidth="1"/>
    <col min="994" max="1158" width="11.5703125" style="228"/>
    <col min="1159" max="1159" width="3.7109375" style="228" customWidth="1"/>
    <col min="1160" max="1160" width="10.42578125" style="228" customWidth="1"/>
    <col min="1161" max="1161" width="56.42578125" style="228" customWidth="1"/>
    <col min="1162" max="1235" width="4.85546875" style="228" customWidth="1"/>
    <col min="1236" max="1236" width="10.7109375" style="228" customWidth="1"/>
    <col min="1237" max="1237" width="11.140625" style="228" customWidth="1"/>
    <col min="1238" max="1238" width="11.85546875" style="228" bestFit="1" customWidth="1"/>
    <col min="1239" max="1239" width="9" style="228" customWidth="1"/>
    <col min="1240" max="1240" width="16.85546875" style="228" customWidth="1"/>
    <col min="1241" max="1241" width="9.140625" style="228" bestFit="1" customWidth="1"/>
    <col min="1242" max="1248" width="8" style="228" customWidth="1"/>
    <col min="1249" max="1249" width="6.28515625" style="228" customWidth="1"/>
    <col min="1250" max="1414" width="11.5703125" style="228"/>
    <col min="1415" max="1415" width="3.7109375" style="228" customWidth="1"/>
    <col min="1416" max="1416" width="10.42578125" style="228" customWidth="1"/>
    <col min="1417" max="1417" width="56.42578125" style="228" customWidth="1"/>
    <col min="1418" max="1491" width="4.85546875" style="228" customWidth="1"/>
    <col min="1492" max="1492" width="10.7109375" style="228" customWidth="1"/>
    <col min="1493" max="1493" width="11.140625" style="228" customWidth="1"/>
    <col min="1494" max="1494" width="11.85546875" style="228" bestFit="1" customWidth="1"/>
    <col min="1495" max="1495" width="9" style="228" customWidth="1"/>
    <col min="1496" max="1496" width="16.85546875" style="228" customWidth="1"/>
    <col min="1497" max="1497" width="9.140625" style="228" bestFit="1" customWidth="1"/>
    <col min="1498" max="1504" width="8" style="228" customWidth="1"/>
    <col min="1505" max="1505" width="6.28515625" style="228" customWidth="1"/>
    <col min="1506" max="1670" width="11.5703125" style="228"/>
    <col min="1671" max="1671" width="3.7109375" style="228" customWidth="1"/>
    <col min="1672" max="1672" width="10.42578125" style="228" customWidth="1"/>
    <col min="1673" max="1673" width="56.42578125" style="228" customWidth="1"/>
    <col min="1674" max="1747" width="4.85546875" style="228" customWidth="1"/>
    <col min="1748" max="1748" width="10.7109375" style="228" customWidth="1"/>
    <col min="1749" max="1749" width="11.140625" style="228" customWidth="1"/>
    <col min="1750" max="1750" width="11.85546875" style="228" bestFit="1" customWidth="1"/>
    <col min="1751" max="1751" width="9" style="228" customWidth="1"/>
    <col min="1752" max="1752" width="16.85546875" style="228" customWidth="1"/>
    <col min="1753" max="1753" width="9.140625" style="228" bestFit="1" customWidth="1"/>
    <col min="1754" max="1760" width="8" style="228" customWidth="1"/>
    <col min="1761" max="1761" width="6.28515625" style="228" customWidth="1"/>
    <col min="1762" max="1926" width="11.5703125" style="228"/>
    <col min="1927" max="1927" width="3.7109375" style="228" customWidth="1"/>
    <col min="1928" max="1928" width="10.42578125" style="228" customWidth="1"/>
    <col min="1929" max="1929" width="56.42578125" style="228" customWidth="1"/>
    <col min="1930" max="2003" width="4.85546875" style="228" customWidth="1"/>
    <col min="2004" max="2004" width="10.7109375" style="228" customWidth="1"/>
    <col min="2005" max="2005" width="11.140625" style="228" customWidth="1"/>
    <col min="2006" max="2006" width="11.85546875" style="228" bestFit="1" customWidth="1"/>
    <col min="2007" max="2007" width="9" style="228" customWidth="1"/>
    <col min="2008" max="2008" width="16.85546875" style="228" customWidth="1"/>
    <col min="2009" max="2009" width="9.140625" style="228" bestFit="1" customWidth="1"/>
    <col min="2010" max="2016" width="8" style="228" customWidth="1"/>
    <col min="2017" max="2017" width="6.28515625" style="228" customWidth="1"/>
    <col min="2018" max="2182" width="11.5703125" style="228"/>
    <col min="2183" max="2183" width="3.7109375" style="228" customWidth="1"/>
    <col min="2184" max="2184" width="10.42578125" style="228" customWidth="1"/>
    <col min="2185" max="2185" width="56.42578125" style="228" customWidth="1"/>
    <col min="2186" max="2259" width="4.85546875" style="228" customWidth="1"/>
    <col min="2260" max="2260" width="10.7109375" style="228" customWidth="1"/>
    <col min="2261" max="2261" width="11.140625" style="228" customWidth="1"/>
    <col min="2262" max="2262" width="11.85546875" style="228" bestFit="1" customWidth="1"/>
    <col min="2263" max="2263" width="9" style="228" customWidth="1"/>
    <col min="2264" max="2264" width="16.85546875" style="228" customWidth="1"/>
    <col min="2265" max="2265" width="9.140625" style="228" bestFit="1" customWidth="1"/>
    <col min="2266" max="2272" width="8" style="228" customWidth="1"/>
    <col min="2273" max="2273" width="6.28515625" style="228" customWidth="1"/>
    <col min="2274" max="2438" width="11.5703125" style="228"/>
    <col min="2439" max="2439" width="3.7109375" style="228" customWidth="1"/>
    <col min="2440" max="2440" width="10.42578125" style="228" customWidth="1"/>
    <col min="2441" max="2441" width="56.42578125" style="228" customWidth="1"/>
    <col min="2442" max="2515" width="4.85546875" style="228" customWidth="1"/>
    <col min="2516" max="2516" width="10.7109375" style="228" customWidth="1"/>
    <col min="2517" max="2517" width="11.140625" style="228" customWidth="1"/>
    <col min="2518" max="2518" width="11.85546875" style="228" bestFit="1" customWidth="1"/>
    <col min="2519" max="2519" width="9" style="228" customWidth="1"/>
    <col min="2520" max="2520" width="16.85546875" style="228" customWidth="1"/>
    <col min="2521" max="2521" width="9.140625" style="228" bestFit="1" customWidth="1"/>
    <col min="2522" max="2528" width="8" style="228" customWidth="1"/>
    <col min="2529" max="2529" width="6.28515625" style="228" customWidth="1"/>
    <col min="2530" max="2694" width="11.5703125" style="228"/>
    <col min="2695" max="2695" width="3.7109375" style="228" customWidth="1"/>
    <col min="2696" max="2696" width="10.42578125" style="228" customWidth="1"/>
    <col min="2697" max="2697" width="56.42578125" style="228" customWidth="1"/>
    <col min="2698" max="2771" width="4.85546875" style="228" customWidth="1"/>
    <col min="2772" max="2772" width="10.7109375" style="228" customWidth="1"/>
    <col min="2773" max="2773" width="11.140625" style="228" customWidth="1"/>
    <col min="2774" max="2774" width="11.85546875" style="228" bestFit="1" customWidth="1"/>
    <col min="2775" max="2775" width="9" style="228" customWidth="1"/>
    <col min="2776" max="2776" width="16.85546875" style="228" customWidth="1"/>
    <col min="2777" max="2777" width="9.140625" style="228" bestFit="1" customWidth="1"/>
    <col min="2778" max="2784" width="8" style="228" customWidth="1"/>
    <col min="2785" max="2785" width="6.28515625" style="228" customWidth="1"/>
    <col min="2786" max="2950" width="11.5703125" style="228"/>
    <col min="2951" max="2951" width="3.7109375" style="228" customWidth="1"/>
    <col min="2952" max="2952" width="10.42578125" style="228" customWidth="1"/>
    <col min="2953" max="2953" width="56.42578125" style="228" customWidth="1"/>
    <col min="2954" max="3027" width="4.85546875" style="228" customWidth="1"/>
    <col min="3028" max="3028" width="10.7109375" style="228" customWidth="1"/>
    <col min="3029" max="3029" width="11.140625" style="228" customWidth="1"/>
    <col min="3030" max="3030" width="11.85546875" style="228" bestFit="1" customWidth="1"/>
    <col min="3031" max="3031" width="9" style="228" customWidth="1"/>
    <col min="3032" max="3032" width="16.85546875" style="228" customWidth="1"/>
    <col min="3033" max="3033" width="9.140625" style="228" bestFit="1" customWidth="1"/>
    <col min="3034" max="3040" width="8" style="228" customWidth="1"/>
    <col min="3041" max="3041" width="6.28515625" style="228" customWidth="1"/>
    <col min="3042" max="3206" width="11.5703125" style="228"/>
    <col min="3207" max="3207" width="3.7109375" style="228" customWidth="1"/>
    <col min="3208" max="3208" width="10.42578125" style="228" customWidth="1"/>
    <col min="3209" max="3209" width="56.42578125" style="228" customWidth="1"/>
    <col min="3210" max="3283" width="4.85546875" style="228" customWidth="1"/>
    <col min="3284" max="3284" width="10.7109375" style="228" customWidth="1"/>
    <col min="3285" max="3285" width="11.140625" style="228" customWidth="1"/>
    <col min="3286" max="3286" width="11.85546875" style="228" bestFit="1" customWidth="1"/>
    <col min="3287" max="3287" width="9" style="228" customWidth="1"/>
    <col min="3288" max="3288" width="16.85546875" style="228" customWidth="1"/>
    <col min="3289" max="3289" width="9.140625" style="228" bestFit="1" customWidth="1"/>
    <col min="3290" max="3296" width="8" style="228" customWidth="1"/>
    <col min="3297" max="3297" width="6.28515625" style="228" customWidth="1"/>
    <col min="3298" max="3462" width="11.5703125" style="228"/>
    <col min="3463" max="3463" width="3.7109375" style="228" customWidth="1"/>
    <col min="3464" max="3464" width="10.42578125" style="228" customWidth="1"/>
    <col min="3465" max="3465" width="56.42578125" style="228" customWidth="1"/>
    <col min="3466" max="3539" width="4.85546875" style="228" customWidth="1"/>
    <col min="3540" max="3540" width="10.7109375" style="228" customWidth="1"/>
    <col min="3541" max="3541" width="11.140625" style="228" customWidth="1"/>
    <col min="3542" max="3542" width="11.85546875" style="228" bestFit="1" customWidth="1"/>
    <col min="3543" max="3543" width="9" style="228" customWidth="1"/>
    <col min="3544" max="3544" width="16.85546875" style="228" customWidth="1"/>
    <col min="3545" max="3545" width="9.140625" style="228" bestFit="1" customWidth="1"/>
    <col min="3546" max="3552" width="8" style="228" customWidth="1"/>
    <col min="3553" max="3553" width="6.28515625" style="228" customWidth="1"/>
    <col min="3554" max="3718" width="11.5703125" style="228"/>
    <col min="3719" max="3719" width="3.7109375" style="228" customWidth="1"/>
    <col min="3720" max="3720" width="10.42578125" style="228" customWidth="1"/>
    <col min="3721" max="3721" width="56.42578125" style="228" customWidth="1"/>
    <col min="3722" max="3795" width="4.85546875" style="228" customWidth="1"/>
    <col min="3796" max="3796" width="10.7109375" style="228" customWidth="1"/>
    <col min="3797" max="3797" width="11.140625" style="228" customWidth="1"/>
    <col min="3798" max="3798" width="11.85546875" style="228" bestFit="1" customWidth="1"/>
    <col min="3799" max="3799" width="9" style="228" customWidth="1"/>
    <col min="3800" max="3800" width="16.85546875" style="228" customWidth="1"/>
    <col min="3801" max="3801" width="9.140625" style="228" bestFit="1" customWidth="1"/>
    <col min="3802" max="3808" width="8" style="228" customWidth="1"/>
    <col min="3809" max="3809" width="6.28515625" style="228" customWidth="1"/>
    <col min="3810" max="3974" width="11.5703125" style="228"/>
    <col min="3975" max="3975" width="3.7109375" style="228" customWidth="1"/>
    <col min="3976" max="3976" width="10.42578125" style="228" customWidth="1"/>
    <col min="3977" max="3977" width="56.42578125" style="228" customWidth="1"/>
    <col min="3978" max="4051" width="4.85546875" style="228" customWidth="1"/>
    <col min="4052" max="4052" width="10.7109375" style="228" customWidth="1"/>
    <col min="4053" max="4053" width="11.140625" style="228" customWidth="1"/>
    <col min="4054" max="4054" width="11.85546875" style="228" bestFit="1" customWidth="1"/>
    <col min="4055" max="4055" width="9" style="228" customWidth="1"/>
    <col min="4056" max="4056" width="16.85546875" style="228" customWidth="1"/>
    <col min="4057" max="4057" width="9.140625" style="228" bestFit="1" customWidth="1"/>
    <col min="4058" max="4064" width="8" style="228" customWidth="1"/>
    <col min="4065" max="4065" width="6.28515625" style="228" customWidth="1"/>
    <col min="4066" max="4230" width="11.5703125" style="228"/>
    <col min="4231" max="4231" width="3.7109375" style="228" customWidth="1"/>
    <col min="4232" max="4232" width="10.42578125" style="228" customWidth="1"/>
    <col min="4233" max="4233" width="56.42578125" style="228" customWidth="1"/>
    <col min="4234" max="4307" width="4.85546875" style="228" customWidth="1"/>
    <col min="4308" max="4308" width="10.7109375" style="228" customWidth="1"/>
    <col min="4309" max="4309" width="11.140625" style="228" customWidth="1"/>
    <col min="4310" max="4310" width="11.85546875" style="228" bestFit="1" customWidth="1"/>
    <col min="4311" max="4311" width="9" style="228" customWidth="1"/>
    <col min="4312" max="4312" width="16.85546875" style="228" customWidth="1"/>
    <col min="4313" max="4313" width="9.140625" style="228" bestFit="1" customWidth="1"/>
    <col min="4314" max="4320" width="8" style="228" customWidth="1"/>
    <col min="4321" max="4321" width="6.28515625" style="228" customWidth="1"/>
    <col min="4322" max="4486" width="11.5703125" style="228"/>
    <col min="4487" max="4487" width="3.7109375" style="228" customWidth="1"/>
    <col min="4488" max="4488" width="10.42578125" style="228" customWidth="1"/>
    <col min="4489" max="4489" width="56.42578125" style="228" customWidth="1"/>
    <col min="4490" max="4563" width="4.85546875" style="228" customWidth="1"/>
    <col min="4564" max="4564" width="10.7109375" style="228" customWidth="1"/>
    <col min="4565" max="4565" width="11.140625" style="228" customWidth="1"/>
    <col min="4566" max="4566" width="11.85546875" style="228" bestFit="1" customWidth="1"/>
    <col min="4567" max="4567" width="9" style="228" customWidth="1"/>
    <col min="4568" max="4568" width="16.85546875" style="228" customWidth="1"/>
    <col min="4569" max="4569" width="9.140625" style="228" bestFit="1" customWidth="1"/>
    <col min="4570" max="4576" width="8" style="228" customWidth="1"/>
    <col min="4577" max="4577" width="6.28515625" style="228" customWidth="1"/>
    <col min="4578" max="4742" width="11.5703125" style="228"/>
    <col min="4743" max="4743" width="3.7109375" style="228" customWidth="1"/>
    <col min="4744" max="4744" width="10.42578125" style="228" customWidth="1"/>
    <col min="4745" max="4745" width="56.42578125" style="228" customWidth="1"/>
    <col min="4746" max="4819" width="4.85546875" style="228" customWidth="1"/>
    <col min="4820" max="4820" width="10.7109375" style="228" customWidth="1"/>
    <col min="4821" max="4821" width="11.140625" style="228" customWidth="1"/>
    <col min="4822" max="4822" width="11.85546875" style="228" bestFit="1" customWidth="1"/>
    <col min="4823" max="4823" width="9" style="228" customWidth="1"/>
    <col min="4824" max="4824" width="16.85546875" style="228" customWidth="1"/>
    <col min="4825" max="4825" width="9.140625" style="228" bestFit="1" customWidth="1"/>
    <col min="4826" max="4832" width="8" style="228" customWidth="1"/>
    <col min="4833" max="4833" width="6.28515625" style="228" customWidth="1"/>
    <col min="4834" max="4998" width="11.5703125" style="228"/>
    <col min="4999" max="4999" width="3.7109375" style="228" customWidth="1"/>
    <col min="5000" max="5000" width="10.42578125" style="228" customWidth="1"/>
    <col min="5001" max="5001" width="56.42578125" style="228" customWidth="1"/>
    <col min="5002" max="5075" width="4.85546875" style="228" customWidth="1"/>
    <col min="5076" max="5076" width="10.7109375" style="228" customWidth="1"/>
    <col min="5077" max="5077" width="11.140625" style="228" customWidth="1"/>
    <col min="5078" max="5078" width="11.85546875" style="228" bestFit="1" customWidth="1"/>
    <col min="5079" max="5079" width="9" style="228" customWidth="1"/>
    <col min="5080" max="5080" width="16.85546875" style="228" customWidth="1"/>
    <col min="5081" max="5081" width="9.140625" style="228" bestFit="1" customWidth="1"/>
    <col min="5082" max="5088" width="8" style="228" customWidth="1"/>
    <col min="5089" max="5089" width="6.28515625" style="228" customWidth="1"/>
    <col min="5090" max="5254" width="11.5703125" style="228"/>
    <col min="5255" max="5255" width="3.7109375" style="228" customWidth="1"/>
    <col min="5256" max="5256" width="10.42578125" style="228" customWidth="1"/>
    <col min="5257" max="5257" width="56.42578125" style="228" customWidth="1"/>
    <col min="5258" max="5331" width="4.85546875" style="228" customWidth="1"/>
    <col min="5332" max="5332" width="10.7109375" style="228" customWidth="1"/>
    <col min="5333" max="5333" width="11.140625" style="228" customWidth="1"/>
    <col min="5334" max="5334" width="11.85546875" style="228" bestFit="1" customWidth="1"/>
    <col min="5335" max="5335" width="9" style="228" customWidth="1"/>
    <col min="5336" max="5336" width="16.85546875" style="228" customWidth="1"/>
    <col min="5337" max="5337" width="9.140625" style="228" bestFit="1" customWidth="1"/>
    <col min="5338" max="5344" width="8" style="228" customWidth="1"/>
    <col min="5345" max="5345" width="6.28515625" style="228" customWidth="1"/>
    <col min="5346" max="5510" width="11.5703125" style="228"/>
    <col min="5511" max="5511" width="3.7109375" style="228" customWidth="1"/>
    <col min="5512" max="5512" width="10.42578125" style="228" customWidth="1"/>
    <col min="5513" max="5513" width="56.42578125" style="228" customWidth="1"/>
    <col min="5514" max="5587" width="4.85546875" style="228" customWidth="1"/>
    <col min="5588" max="5588" width="10.7109375" style="228" customWidth="1"/>
    <col min="5589" max="5589" width="11.140625" style="228" customWidth="1"/>
    <col min="5590" max="5590" width="11.85546875" style="228" bestFit="1" customWidth="1"/>
    <col min="5591" max="5591" width="9" style="228" customWidth="1"/>
    <col min="5592" max="5592" width="16.85546875" style="228" customWidth="1"/>
    <col min="5593" max="5593" width="9.140625" style="228" bestFit="1" customWidth="1"/>
    <col min="5594" max="5600" width="8" style="228" customWidth="1"/>
    <col min="5601" max="5601" width="6.28515625" style="228" customWidth="1"/>
    <col min="5602" max="5766" width="11.5703125" style="228"/>
    <col min="5767" max="5767" width="3.7109375" style="228" customWidth="1"/>
    <col min="5768" max="5768" width="10.42578125" style="228" customWidth="1"/>
    <col min="5769" max="5769" width="56.42578125" style="228" customWidth="1"/>
    <col min="5770" max="5843" width="4.85546875" style="228" customWidth="1"/>
    <col min="5844" max="5844" width="10.7109375" style="228" customWidth="1"/>
    <col min="5845" max="5845" width="11.140625" style="228" customWidth="1"/>
    <col min="5846" max="5846" width="11.85546875" style="228" bestFit="1" customWidth="1"/>
    <col min="5847" max="5847" width="9" style="228" customWidth="1"/>
    <col min="5848" max="5848" width="16.85546875" style="228" customWidth="1"/>
    <col min="5849" max="5849" width="9.140625" style="228" bestFit="1" customWidth="1"/>
    <col min="5850" max="5856" width="8" style="228" customWidth="1"/>
    <col min="5857" max="5857" width="6.28515625" style="228" customWidth="1"/>
    <col min="5858" max="6022" width="11.5703125" style="228"/>
    <col min="6023" max="6023" width="3.7109375" style="228" customWidth="1"/>
    <col min="6024" max="6024" width="10.42578125" style="228" customWidth="1"/>
    <col min="6025" max="6025" width="56.42578125" style="228" customWidth="1"/>
    <col min="6026" max="6099" width="4.85546875" style="228" customWidth="1"/>
    <col min="6100" max="6100" width="10.7109375" style="228" customWidth="1"/>
    <col min="6101" max="6101" width="11.140625" style="228" customWidth="1"/>
    <col min="6102" max="6102" width="11.85546875" style="228" bestFit="1" customWidth="1"/>
    <col min="6103" max="6103" width="9" style="228" customWidth="1"/>
    <col min="6104" max="6104" width="16.85546875" style="228" customWidth="1"/>
    <col min="6105" max="6105" width="9.140625" style="228" bestFit="1" customWidth="1"/>
    <col min="6106" max="6112" width="8" style="228" customWidth="1"/>
    <col min="6113" max="6113" width="6.28515625" style="228" customWidth="1"/>
    <col min="6114" max="6278" width="11.5703125" style="228"/>
    <col min="6279" max="6279" width="3.7109375" style="228" customWidth="1"/>
    <col min="6280" max="6280" width="10.42578125" style="228" customWidth="1"/>
    <col min="6281" max="6281" width="56.42578125" style="228" customWidth="1"/>
    <col min="6282" max="6355" width="4.85546875" style="228" customWidth="1"/>
    <col min="6356" max="6356" width="10.7109375" style="228" customWidth="1"/>
    <col min="6357" max="6357" width="11.140625" style="228" customWidth="1"/>
    <col min="6358" max="6358" width="11.85546875" style="228" bestFit="1" customWidth="1"/>
    <col min="6359" max="6359" width="9" style="228" customWidth="1"/>
    <col min="6360" max="6360" width="16.85546875" style="228" customWidth="1"/>
    <col min="6361" max="6361" width="9.140625" style="228" bestFit="1" customWidth="1"/>
    <col min="6362" max="6368" width="8" style="228" customWidth="1"/>
    <col min="6369" max="6369" width="6.28515625" style="228" customWidth="1"/>
    <col min="6370" max="6534" width="11.5703125" style="228"/>
    <col min="6535" max="6535" width="3.7109375" style="228" customWidth="1"/>
    <col min="6536" max="6536" width="10.42578125" style="228" customWidth="1"/>
    <col min="6537" max="6537" width="56.42578125" style="228" customWidth="1"/>
    <col min="6538" max="6611" width="4.85546875" style="228" customWidth="1"/>
    <col min="6612" max="6612" width="10.7109375" style="228" customWidth="1"/>
    <col min="6613" max="6613" width="11.140625" style="228" customWidth="1"/>
    <col min="6614" max="6614" width="11.85546875" style="228" bestFit="1" customWidth="1"/>
    <col min="6615" max="6615" width="9" style="228" customWidth="1"/>
    <col min="6616" max="6616" width="16.85546875" style="228" customWidth="1"/>
    <col min="6617" max="6617" width="9.140625" style="228" bestFit="1" customWidth="1"/>
    <col min="6618" max="6624" width="8" style="228" customWidth="1"/>
    <col min="6625" max="6625" width="6.28515625" style="228" customWidth="1"/>
    <col min="6626" max="6790" width="11.5703125" style="228"/>
    <col min="6791" max="6791" width="3.7109375" style="228" customWidth="1"/>
    <col min="6792" max="6792" width="10.42578125" style="228" customWidth="1"/>
    <col min="6793" max="6793" width="56.42578125" style="228" customWidth="1"/>
    <col min="6794" max="6867" width="4.85546875" style="228" customWidth="1"/>
    <col min="6868" max="6868" width="10.7109375" style="228" customWidth="1"/>
    <col min="6869" max="6869" width="11.140625" style="228" customWidth="1"/>
    <col min="6870" max="6870" width="11.85546875" style="228" bestFit="1" customWidth="1"/>
    <col min="6871" max="6871" width="9" style="228" customWidth="1"/>
    <col min="6872" max="6872" width="16.85546875" style="228" customWidth="1"/>
    <col min="6873" max="6873" width="9.140625" style="228" bestFit="1" customWidth="1"/>
    <col min="6874" max="6880" width="8" style="228" customWidth="1"/>
    <col min="6881" max="6881" width="6.28515625" style="228" customWidth="1"/>
    <col min="6882" max="7046" width="11.5703125" style="228"/>
    <col min="7047" max="7047" width="3.7109375" style="228" customWidth="1"/>
    <col min="7048" max="7048" width="10.42578125" style="228" customWidth="1"/>
    <col min="7049" max="7049" width="56.42578125" style="228" customWidth="1"/>
    <col min="7050" max="7123" width="4.85546875" style="228" customWidth="1"/>
    <col min="7124" max="7124" width="10.7109375" style="228" customWidth="1"/>
    <col min="7125" max="7125" width="11.140625" style="228" customWidth="1"/>
    <col min="7126" max="7126" width="11.85546875" style="228" bestFit="1" customWidth="1"/>
    <col min="7127" max="7127" width="9" style="228" customWidth="1"/>
    <col min="7128" max="7128" width="16.85546875" style="228" customWidth="1"/>
    <col min="7129" max="7129" width="9.140625" style="228" bestFit="1" customWidth="1"/>
    <col min="7130" max="7136" width="8" style="228" customWidth="1"/>
    <col min="7137" max="7137" width="6.28515625" style="228" customWidth="1"/>
    <col min="7138" max="7302" width="11.5703125" style="228"/>
    <col min="7303" max="7303" width="3.7109375" style="228" customWidth="1"/>
    <col min="7304" max="7304" width="10.42578125" style="228" customWidth="1"/>
    <col min="7305" max="7305" width="56.42578125" style="228" customWidth="1"/>
    <col min="7306" max="7379" width="4.85546875" style="228" customWidth="1"/>
    <col min="7380" max="7380" width="10.7109375" style="228" customWidth="1"/>
    <col min="7381" max="7381" width="11.140625" style="228" customWidth="1"/>
    <col min="7382" max="7382" width="11.85546875" style="228" bestFit="1" customWidth="1"/>
    <col min="7383" max="7383" width="9" style="228" customWidth="1"/>
    <col min="7384" max="7384" width="16.85546875" style="228" customWidth="1"/>
    <col min="7385" max="7385" width="9.140625" style="228" bestFit="1" customWidth="1"/>
    <col min="7386" max="7392" width="8" style="228" customWidth="1"/>
    <col min="7393" max="7393" width="6.28515625" style="228" customWidth="1"/>
    <col min="7394" max="7558" width="11.5703125" style="228"/>
    <col min="7559" max="7559" width="3.7109375" style="228" customWidth="1"/>
    <col min="7560" max="7560" width="10.42578125" style="228" customWidth="1"/>
    <col min="7561" max="7561" width="56.42578125" style="228" customWidth="1"/>
    <col min="7562" max="7635" width="4.85546875" style="228" customWidth="1"/>
    <col min="7636" max="7636" width="10.7109375" style="228" customWidth="1"/>
    <col min="7637" max="7637" width="11.140625" style="228" customWidth="1"/>
    <col min="7638" max="7638" width="11.85546875" style="228" bestFit="1" customWidth="1"/>
    <col min="7639" max="7639" width="9" style="228" customWidth="1"/>
    <col min="7640" max="7640" width="16.85546875" style="228" customWidth="1"/>
    <col min="7641" max="7641" width="9.140625" style="228" bestFit="1" customWidth="1"/>
    <col min="7642" max="7648" width="8" style="228" customWidth="1"/>
    <col min="7649" max="7649" width="6.28515625" style="228" customWidth="1"/>
    <col min="7650" max="7814" width="11.5703125" style="228"/>
    <col min="7815" max="7815" width="3.7109375" style="228" customWidth="1"/>
    <col min="7816" max="7816" width="10.42578125" style="228" customWidth="1"/>
    <col min="7817" max="7817" width="56.42578125" style="228" customWidth="1"/>
    <col min="7818" max="7891" width="4.85546875" style="228" customWidth="1"/>
    <col min="7892" max="7892" width="10.7109375" style="228" customWidth="1"/>
    <col min="7893" max="7893" width="11.140625" style="228" customWidth="1"/>
    <col min="7894" max="7894" width="11.85546875" style="228" bestFit="1" customWidth="1"/>
    <col min="7895" max="7895" width="9" style="228" customWidth="1"/>
    <col min="7896" max="7896" width="16.85546875" style="228" customWidth="1"/>
    <col min="7897" max="7897" width="9.140625" style="228" bestFit="1" customWidth="1"/>
    <col min="7898" max="7904" width="8" style="228" customWidth="1"/>
    <col min="7905" max="7905" width="6.28515625" style="228" customWidth="1"/>
    <col min="7906" max="8070" width="11.5703125" style="228"/>
    <col min="8071" max="8071" width="3.7109375" style="228" customWidth="1"/>
    <col min="8072" max="8072" width="10.42578125" style="228" customWidth="1"/>
    <col min="8073" max="8073" width="56.42578125" style="228" customWidth="1"/>
    <col min="8074" max="8147" width="4.85546875" style="228" customWidth="1"/>
    <col min="8148" max="8148" width="10.7109375" style="228" customWidth="1"/>
    <col min="8149" max="8149" width="11.140625" style="228" customWidth="1"/>
    <col min="8150" max="8150" width="11.85546875" style="228" bestFit="1" customWidth="1"/>
    <col min="8151" max="8151" width="9" style="228" customWidth="1"/>
    <col min="8152" max="8152" width="16.85546875" style="228" customWidth="1"/>
    <col min="8153" max="8153" width="9.140625" style="228" bestFit="1" customWidth="1"/>
    <col min="8154" max="8160" width="8" style="228" customWidth="1"/>
    <col min="8161" max="8161" width="6.28515625" style="228" customWidth="1"/>
    <col min="8162" max="8326" width="11.5703125" style="228"/>
    <col min="8327" max="8327" width="3.7109375" style="228" customWidth="1"/>
    <col min="8328" max="8328" width="10.42578125" style="228" customWidth="1"/>
    <col min="8329" max="8329" width="56.42578125" style="228" customWidth="1"/>
    <col min="8330" max="8403" width="4.85546875" style="228" customWidth="1"/>
    <col min="8404" max="8404" width="10.7109375" style="228" customWidth="1"/>
    <col min="8405" max="8405" width="11.140625" style="228" customWidth="1"/>
    <col min="8406" max="8406" width="11.85546875" style="228" bestFit="1" customWidth="1"/>
    <col min="8407" max="8407" width="9" style="228" customWidth="1"/>
    <col min="8408" max="8408" width="16.85546875" style="228" customWidth="1"/>
    <col min="8409" max="8409" width="9.140625" style="228" bestFit="1" customWidth="1"/>
    <col min="8410" max="8416" width="8" style="228" customWidth="1"/>
    <col min="8417" max="8417" width="6.28515625" style="228" customWidth="1"/>
    <col min="8418" max="8582" width="11.5703125" style="228"/>
    <col min="8583" max="8583" width="3.7109375" style="228" customWidth="1"/>
    <col min="8584" max="8584" width="10.42578125" style="228" customWidth="1"/>
    <col min="8585" max="8585" width="56.42578125" style="228" customWidth="1"/>
    <col min="8586" max="8659" width="4.85546875" style="228" customWidth="1"/>
    <col min="8660" max="8660" width="10.7109375" style="228" customWidth="1"/>
    <col min="8661" max="8661" width="11.140625" style="228" customWidth="1"/>
    <col min="8662" max="8662" width="11.85546875" style="228" bestFit="1" customWidth="1"/>
    <col min="8663" max="8663" width="9" style="228" customWidth="1"/>
    <col min="8664" max="8664" width="16.85546875" style="228" customWidth="1"/>
    <col min="8665" max="8665" width="9.140625" style="228" bestFit="1" customWidth="1"/>
    <col min="8666" max="8672" width="8" style="228" customWidth="1"/>
    <col min="8673" max="8673" width="6.28515625" style="228" customWidth="1"/>
    <col min="8674" max="8838" width="11.5703125" style="228"/>
    <col min="8839" max="8839" width="3.7109375" style="228" customWidth="1"/>
    <col min="8840" max="8840" width="10.42578125" style="228" customWidth="1"/>
    <col min="8841" max="8841" width="56.42578125" style="228" customWidth="1"/>
    <col min="8842" max="8915" width="4.85546875" style="228" customWidth="1"/>
    <col min="8916" max="8916" width="10.7109375" style="228" customWidth="1"/>
    <col min="8917" max="8917" width="11.140625" style="228" customWidth="1"/>
    <col min="8918" max="8918" width="11.85546875" style="228" bestFit="1" customWidth="1"/>
    <col min="8919" max="8919" width="9" style="228" customWidth="1"/>
    <col min="8920" max="8920" width="16.85546875" style="228" customWidth="1"/>
    <col min="8921" max="8921" width="9.140625" style="228" bestFit="1" customWidth="1"/>
    <col min="8922" max="8928" width="8" style="228" customWidth="1"/>
    <col min="8929" max="8929" width="6.28515625" style="228" customWidth="1"/>
    <col min="8930" max="9094" width="11.5703125" style="228"/>
    <col min="9095" max="9095" width="3.7109375" style="228" customWidth="1"/>
    <col min="9096" max="9096" width="10.42578125" style="228" customWidth="1"/>
    <col min="9097" max="9097" width="56.42578125" style="228" customWidth="1"/>
    <col min="9098" max="9171" width="4.85546875" style="228" customWidth="1"/>
    <col min="9172" max="9172" width="10.7109375" style="228" customWidth="1"/>
    <col min="9173" max="9173" width="11.140625" style="228" customWidth="1"/>
    <col min="9174" max="9174" width="11.85546875" style="228" bestFit="1" customWidth="1"/>
    <col min="9175" max="9175" width="9" style="228" customWidth="1"/>
    <col min="9176" max="9176" width="16.85546875" style="228" customWidth="1"/>
    <col min="9177" max="9177" width="9.140625" style="228" bestFit="1" customWidth="1"/>
    <col min="9178" max="9184" width="8" style="228" customWidth="1"/>
    <col min="9185" max="9185" width="6.28515625" style="228" customWidth="1"/>
    <col min="9186" max="9350" width="11.5703125" style="228"/>
    <col min="9351" max="9351" width="3.7109375" style="228" customWidth="1"/>
    <col min="9352" max="9352" width="10.42578125" style="228" customWidth="1"/>
    <col min="9353" max="9353" width="56.42578125" style="228" customWidth="1"/>
    <col min="9354" max="9427" width="4.85546875" style="228" customWidth="1"/>
    <col min="9428" max="9428" width="10.7109375" style="228" customWidth="1"/>
    <col min="9429" max="9429" width="11.140625" style="228" customWidth="1"/>
    <col min="9430" max="9430" width="11.85546875" style="228" bestFit="1" customWidth="1"/>
    <col min="9431" max="9431" width="9" style="228" customWidth="1"/>
    <col min="9432" max="9432" width="16.85546875" style="228" customWidth="1"/>
    <col min="9433" max="9433" width="9.140625" style="228" bestFit="1" customWidth="1"/>
    <col min="9434" max="9440" width="8" style="228" customWidth="1"/>
    <col min="9441" max="9441" width="6.28515625" style="228" customWidth="1"/>
    <col min="9442" max="9606" width="11.5703125" style="228"/>
    <col min="9607" max="9607" width="3.7109375" style="228" customWidth="1"/>
    <col min="9608" max="9608" width="10.42578125" style="228" customWidth="1"/>
    <col min="9609" max="9609" width="56.42578125" style="228" customWidth="1"/>
    <col min="9610" max="9683" width="4.85546875" style="228" customWidth="1"/>
    <col min="9684" max="9684" width="10.7109375" style="228" customWidth="1"/>
    <col min="9685" max="9685" width="11.140625" style="228" customWidth="1"/>
    <col min="9686" max="9686" width="11.85546875" style="228" bestFit="1" customWidth="1"/>
    <col min="9687" max="9687" width="9" style="228" customWidth="1"/>
    <col min="9688" max="9688" width="16.85546875" style="228" customWidth="1"/>
    <col min="9689" max="9689" width="9.140625" style="228" bestFit="1" customWidth="1"/>
    <col min="9690" max="9696" width="8" style="228" customWidth="1"/>
    <col min="9697" max="9697" width="6.28515625" style="228" customWidth="1"/>
    <col min="9698" max="9862" width="11.5703125" style="228"/>
    <col min="9863" max="9863" width="3.7109375" style="228" customWidth="1"/>
    <col min="9864" max="9864" width="10.42578125" style="228" customWidth="1"/>
    <col min="9865" max="9865" width="56.42578125" style="228" customWidth="1"/>
    <col min="9866" max="9939" width="4.85546875" style="228" customWidth="1"/>
    <col min="9940" max="9940" width="10.7109375" style="228" customWidth="1"/>
    <col min="9941" max="9941" width="11.140625" style="228" customWidth="1"/>
    <col min="9942" max="9942" width="11.85546875" style="228" bestFit="1" customWidth="1"/>
    <col min="9943" max="9943" width="9" style="228" customWidth="1"/>
    <col min="9944" max="9944" width="16.85546875" style="228" customWidth="1"/>
    <col min="9945" max="9945" width="9.140625" style="228" bestFit="1" customWidth="1"/>
    <col min="9946" max="9952" width="8" style="228" customWidth="1"/>
    <col min="9953" max="9953" width="6.28515625" style="228" customWidth="1"/>
    <col min="9954" max="10118" width="11.5703125" style="228"/>
    <col min="10119" max="10119" width="3.7109375" style="228" customWidth="1"/>
    <col min="10120" max="10120" width="10.42578125" style="228" customWidth="1"/>
    <col min="10121" max="10121" width="56.42578125" style="228" customWidth="1"/>
    <col min="10122" max="10195" width="4.85546875" style="228" customWidth="1"/>
    <col min="10196" max="10196" width="10.7109375" style="228" customWidth="1"/>
    <col min="10197" max="10197" width="11.140625" style="228" customWidth="1"/>
    <col min="10198" max="10198" width="11.85546875" style="228" bestFit="1" customWidth="1"/>
    <col min="10199" max="10199" width="9" style="228" customWidth="1"/>
    <col min="10200" max="10200" width="16.85546875" style="228" customWidth="1"/>
    <col min="10201" max="10201" width="9.140625" style="228" bestFit="1" customWidth="1"/>
    <col min="10202" max="10208" width="8" style="228" customWidth="1"/>
    <col min="10209" max="10209" width="6.28515625" style="228" customWidth="1"/>
    <col min="10210" max="10374" width="11.5703125" style="228"/>
    <col min="10375" max="10375" width="3.7109375" style="228" customWidth="1"/>
    <col min="10376" max="10376" width="10.42578125" style="228" customWidth="1"/>
    <col min="10377" max="10377" width="56.42578125" style="228" customWidth="1"/>
    <col min="10378" max="10451" width="4.85546875" style="228" customWidth="1"/>
    <col min="10452" max="10452" width="10.7109375" style="228" customWidth="1"/>
    <col min="10453" max="10453" width="11.140625" style="228" customWidth="1"/>
    <col min="10454" max="10454" width="11.85546875" style="228" bestFit="1" customWidth="1"/>
    <col min="10455" max="10455" width="9" style="228" customWidth="1"/>
    <col min="10456" max="10456" width="16.85546875" style="228" customWidth="1"/>
    <col min="10457" max="10457" width="9.140625" style="228" bestFit="1" customWidth="1"/>
    <col min="10458" max="10464" width="8" style="228" customWidth="1"/>
    <col min="10465" max="10465" width="6.28515625" style="228" customWidth="1"/>
    <col min="10466" max="10630" width="11.5703125" style="228"/>
    <col min="10631" max="10631" width="3.7109375" style="228" customWidth="1"/>
    <col min="10632" max="10632" width="10.42578125" style="228" customWidth="1"/>
    <col min="10633" max="10633" width="56.42578125" style="228" customWidth="1"/>
    <col min="10634" max="10707" width="4.85546875" style="228" customWidth="1"/>
    <col min="10708" max="10708" width="10.7109375" style="228" customWidth="1"/>
    <col min="10709" max="10709" width="11.140625" style="228" customWidth="1"/>
    <col min="10710" max="10710" width="11.85546875" style="228" bestFit="1" customWidth="1"/>
    <col min="10711" max="10711" width="9" style="228" customWidth="1"/>
    <col min="10712" max="10712" width="16.85546875" style="228" customWidth="1"/>
    <col min="10713" max="10713" width="9.140625" style="228" bestFit="1" customWidth="1"/>
    <col min="10714" max="10720" width="8" style="228" customWidth="1"/>
    <col min="10721" max="10721" width="6.28515625" style="228" customWidth="1"/>
    <col min="10722" max="10886" width="11.5703125" style="228"/>
    <col min="10887" max="10887" width="3.7109375" style="228" customWidth="1"/>
    <col min="10888" max="10888" width="10.42578125" style="228" customWidth="1"/>
    <col min="10889" max="10889" width="56.42578125" style="228" customWidth="1"/>
    <col min="10890" max="10963" width="4.85546875" style="228" customWidth="1"/>
    <col min="10964" max="10964" width="10.7109375" style="228" customWidth="1"/>
    <col min="10965" max="10965" width="11.140625" style="228" customWidth="1"/>
    <col min="10966" max="10966" width="11.85546875" style="228" bestFit="1" customWidth="1"/>
    <col min="10967" max="10967" width="9" style="228" customWidth="1"/>
    <col min="10968" max="10968" width="16.85546875" style="228" customWidth="1"/>
    <col min="10969" max="10969" width="9.140625" style="228" bestFit="1" customWidth="1"/>
    <col min="10970" max="10976" width="8" style="228" customWidth="1"/>
    <col min="10977" max="10977" width="6.28515625" style="228" customWidth="1"/>
    <col min="10978" max="11142" width="11.5703125" style="228"/>
    <col min="11143" max="11143" width="3.7109375" style="228" customWidth="1"/>
    <col min="11144" max="11144" width="10.42578125" style="228" customWidth="1"/>
    <col min="11145" max="11145" width="56.42578125" style="228" customWidth="1"/>
    <col min="11146" max="11219" width="4.85546875" style="228" customWidth="1"/>
    <col min="11220" max="11220" width="10.7109375" style="228" customWidth="1"/>
    <col min="11221" max="11221" width="11.140625" style="228" customWidth="1"/>
    <col min="11222" max="11222" width="11.85546875" style="228" bestFit="1" customWidth="1"/>
    <col min="11223" max="11223" width="9" style="228" customWidth="1"/>
    <col min="11224" max="11224" width="16.85546875" style="228" customWidth="1"/>
    <col min="11225" max="11225" width="9.140625" style="228" bestFit="1" customWidth="1"/>
    <col min="11226" max="11232" width="8" style="228" customWidth="1"/>
    <col min="11233" max="11233" width="6.28515625" style="228" customWidth="1"/>
    <col min="11234" max="11398" width="11.5703125" style="228"/>
    <col min="11399" max="11399" width="3.7109375" style="228" customWidth="1"/>
    <col min="11400" max="11400" width="10.42578125" style="228" customWidth="1"/>
    <col min="11401" max="11401" width="56.42578125" style="228" customWidth="1"/>
    <col min="11402" max="11475" width="4.85546875" style="228" customWidth="1"/>
    <col min="11476" max="11476" width="10.7109375" style="228" customWidth="1"/>
    <col min="11477" max="11477" width="11.140625" style="228" customWidth="1"/>
    <col min="11478" max="11478" width="11.85546875" style="228" bestFit="1" customWidth="1"/>
    <col min="11479" max="11479" width="9" style="228" customWidth="1"/>
    <col min="11480" max="11480" width="16.85546875" style="228" customWidth="1"/>
    <col min="11481" max="11481" width="9.140625" style="228" bestFit="1" customWidth="1"/>
    <col min="11482" max="11488" width="8" style="228" customWidth="1"/>
    <col min="11489" max="11489" width="6.28515625" style="228" customWidth="1"/>
    <col min="11490" max="11654" width="11.5703125" style="228"/>
    <col min="11655" max="11655" width="3.7109375" style="228" customWidth="1"/>
    <col min="11656" max="11656" width="10.42578125" style="228" customWidth="1"/>
    <col min="11657" max="11657" width="56.42578125" style="228" customWidth="1"/>
    <col min="11658" max="11731" width="4.85546875" style="228" customWidth="1"/>
    <col min="11732" max="11732" width="10.7109375" style="228" customWidth="1"/>
    <col min="11733" max="11733" width="11.140625" style="228" customWidth="1"/>
    <col min="11734" max="11734" width="11.85546875" style="228" bestFit="1" customWidth="1"/>
    <col min="11735" max="11735" width="9" style="228" customWidth="1"/>
    <col min="11736" max="11736" width="16.85546875" style="228" customWidth="1"/>
    <col min="11737" max="11737" width="9.140625" style="228" bestFit="1" customWidth="1"/>
    <col min="11738" max="11744" width="8" style="228" customWidth="1"/>
    <col min="11745" max="11745" width="6.28515625" style="228" customWidth="1"/>
    <col min="11746" max="11910" width="11.5703125" style="228"/>
    <col min="11911" max="11911" width="3.7109375" style="228" customWidth="1"/>
    <col min="11912" max="11912" width="10.42578125" style="228" customWidth="1"/>
    <col min="11913" max="11913" width="56.42578125" style="228" customWidth="1"/>
    <col min="11914" max="11987" width="4.85546875" style="228" customWidth="1"/>
    <col min="11988" max="11988" width="10.7109375" style="228" customWidth="1"/>
    <col min="11989" max="11989" width="11.140625" style="228" customWidth="1"/>
    <col min="11990" max="11990" width="11.85546875" style="228" bestFit="1" customWidth="1"/>
    <col min="11991" max="11991" width="9" style="228" customWidth="1"/>
    <col min="11992" max="11992" width="16.85546875" style="228" customWidth="1"/>
    <col min="11993" max="11993" width="9.140625" style="228" bestFit="1" customWidth="1"/>
    <col min="11994" max="12000" width="8" style="228" customWidth="1"/>
    <col min="12001" max="12001" width="6.28515625" style="228" customWidth="1"/>
    <col min="12002" max="12166" width="11.5703125" style="228"/>
    <col min="12167" max="12167" width="3.7109375" style="228" customWidth="1"/>
    <col min="12168" max="12168" width="10.42578125" style="228" customWidth="1"/>
    <col min="12169" max="12169" width="56.42578125" style="228" customWidth="1"/>
    <col min="12170" max="12243" width="4.85546875" style="228" customWidth="1"/>
    <col min="12244" max="12244" width="10.7109375" style="228" customWidth="1"/>
    <col min="12245" max="12245" width="11.140625" style="228" customWidth="1"/>
    <col min="12246" max="12246" width="11.85546875" style="228" bestFit="1" customWidth="1"/>
    <col min="12247" max="12247" width="9" style="228" customWidth="1"/>
    <col min="12248" max="12248" width="16.85546875" style="228" customWidth="1"/>
    <col min="12249" max="12249" width="9.140625" style="228" bestFit="1" customWidth="1"/>
    <col min="12250" max="12256" width="8" style="228" customWidth="1"/>
    <col min="12257" max="12257" width="6.28515625" style="228" customWidth="1"/>
    <col min="12258" max="12422" width="11.5703125" style="228"/>
    <col min="12423" max="12423" width="3.7109375" style="228" customWidth="1"/>
    <col min="12424" max="12424" width="10.42578125" style="228" customWidth="1"/>
    <col min="12425" max="12425" width="56.42578125" style="228" customWidth="1"/>
    <col min="12426" max="12499" width="4.85546875" style="228" customWidth="1"/>
    <col min="12500" max="12500" width="10.7109375" style="228" customWidth="1"/>
    <col min="12501" max="12501" width="11.140625" style="228" customWidth="1"/>
    <col min="12502" max="12502" width="11.85546875" style="228" bestFit="1" customWidth="1"/>
    <col min="12503" max="12503" width="9" style="228" customWidth="1"/>
    <col min="12504" max="12504" width="16.85546875" style="228" customWidth="1"/>
    <col min="12505" max="12505" width="9.140625" style="228" bestFit="1" customWidth="1"/>
    <col min="12506" max="12512" width="8" style="228" customWidth="1"/>
    <col min="12513" max="12513" width="6.28515625" style="228" customWidth="1"/>
    <col min="12514" max="12678" width="11.5703125" style="228"/>
    <col min="12679" max="12679" width="3.7109375" style="228" customWidth="1"/>
    <col min="12680" max="12680" width="10.42578125" style="228" customWidth="1"/>
    <col min="12681" max="12681" width="56.42578125" style="228" customWidth="1"/>
    <col min="12682" max="12755" width="4.85546875" style="228" customWidth="1"/>
    <col min="12756" max="12756" width="10.7109375" style="228" customWidth="1"/>
    <col min="12757" max="12757" width="11.140625" style="228" customWidth="1"/>
    <col min="12758" max="12758" width="11.85546875" style="228" bestFit="1" customWidth="1"/>
    <col min="12759" max="12759" width="9" style="228" customWidth="1"/>
    <col min="12760" max="12760" width="16.85546875" style="228" customWidth="1"/>
    <col min="12761" max="12761" width="9.140625" style="228" bestFit="1" customWidth="1"/>
    <col min="12762" max="12768" width="8" style="228" customWidth="1"/>
    <col min="12769" max="12769" width="6.28515625" style="228" customWidth="1"/>
    <col min="12770" max="12934" width="11.5703125" style="228"/>
    <col min="12935" max="12935" width="3.7109375" style="228" customWidth="1"/>
    <col min="12936" max="12936" width="10.42578125" style="228" customWidth="1"/>
    <col min="12937" max="12937" width="56.42578125" style="228" customWidth="1"/>
    <col min="12938" max="13011" width="4.85546875" style="228" customWidth="1"/>
    <col min="13012" max="13012" width="10.7109375" style="228" customWidth="1"/>
    <col min="13013" max="13013" width="11.140625" style="228" customWidth="1"/>
    <col min="13014" max="13014" width="11.85546875" style="228" bestFit="1" customWidth="1"/>
    <col min="13015" max="13015" width="9" style="228" customWidth="1"/>
    <col min="13016" max="13016" width="16.85546875" style="228" customWidth="1"/>
    <col min="13017" max="13017" width="9.140625" style="228" bestFit="1" customWidth="1"/>
    <col min="13018" max="13024" width="8" style="228" customWidth="1"/>
    <col min="13025" max="13025" width="6.28515625" style="228" customWidth="1"/>
    <col min="13026" max="13190" width="11.5703125" style="228"/>
    <col min="13191" max="13191" width="3.7109375" style="228" customWidth="1"/>
    <col min="13192" max="13192" width="10.42578125" style="228" customWidth="1"/>
    <col min="13193" max="13193" width="56.42578125" style="228" customWidth="1"/>
    <col min="13194" max="13267" width="4.85546875" style="228" customWidth="1"/>
    <col min="13268" max="13268" width="10.7109375" style="228" customWidth="1"/>
    <col min="13269" max="13269" width="11.140625" style="228" customWidth="1"/>
    <col min="13270" max="13270" width="11.85546875" style="228" bestFit="1" customWidth="1"/>
    <col min="13271" max="13271" width="9" style="228" customWidth="1"/>
    <col min="13272" max="13272" width="16.85546875" style="228" customWidth="1"/>
    <col min="13273" max="13273" width="9.140625" style="228" bestFit="1" customWidth="1"/>
    <col min="13274" max="13280" width="8" style="228" customWidth="1"/>
    <col min="13281" max="13281" width="6.28515625" style="228" customWidth="1"/>
    <col min="13282" max="13446" width="11.5703125" style="228"/>
    <col min="13447" max="13447" width="3.7109375" style="228" customWidth="1"/>
    <col min="13448" max="13448" width="10.42578125" style="228" customWidth="1"/>
    <col min="13449" max="13449" width="56.42578125" style="228" customWidth="1"/>
    <col min="13450" max="13523" width="4.85546875" style="228" customWidth="1"/>
    <col min="13524" max="13524" width="10.7109375" style="228" customWidth="1"/>
    <col min="13525" max="13525" width="11.140625" style="228" customWidth="1"/>
    <col min="13526" max="13526" width="11.85546875" style="228" bestFit="1" customWidth="1"/>
    <col min="13527" max="13527" width="9" style="228" customWidth="1"/>
    <col min="13528" max="13528" width="16.85546875" style="228" customWidth="1"/>
    <col min="13529" max="13529" width="9.140625" style="228" bestFit="1" customWidth="1"/>
    <col min="13530" max="13536" width="8" style="228" customWidth="1"/>
    <col min="13537" max="13537" width="6.28515625" style="228" customWidth="1"/>
    <col min="13538" max="13702" width="11.5703125" style="228"/>
    <col min="13703" max="13703" width="3.7109375" style="228" customWidth="1"/>
    <col min="13704" max="13704" width="10.42578125" style="228" customWidth="1"/>
    <col min="13705" max="13705" width="56.42578125" style="228" customWidth="1"/>
    <col min="13706" max="13779" width="4.85546875" style="228" customWidth="1"/>
    <col min="13780" max="13780" width="10.7109375" style="228" customWidth="1"/>
    <col min="13781" max="13781" width="11.140625" style="228" customWidth="1"/>
    <col min="13782" max="13782" width="11.85546875" style="228" bestFit="1" customWidth="1"/>
    <col min="13783" max="13783" width="9" style="228" customWidth="1"/>
    <col min="13784" max="13784" width="16.85546875" style="228" customWidth="1"/>
    <col min="13785" max="13785" width="9.140625" style="228" bestFit="1" customWidth="1"/>
    <col min="13786" max="13792" width="8" style="228" customWidth="1"/>
    <col min="13793" max="13793" width="6.28515625" style="228" customWidth="1"/>
    <col min="13794" max="13958" width="11.5703125" style="228"/>
    <col min="13959" max="13959" width="3.7109375" style="228" customWidth="1"/>
    <col min="13960" max="13960" width="10.42578125" style="228" customWidth="1"/>
    <col min="13961" max="13961" width="56.42578125" style="228" customWidth="1"/>
    <col min="13962" max="14035" width="4.85546875" style="228" customWidth="1"/>
    <col min="14036" max="14036" width="10.7109375" style="228" customWidth="1"/>
    <col min="14037" max="14037" width="11.140625" style="228" customWidth="1"/>
    <col min="14038" max="14038" width="11.85546875" style="228" bestFit="1" customWidth="1"/>
    <col min="14039" max="14039" width="9" style="228" customWidth="1"/>
    <col min="14040" max="14040" width="16.85546875" style="228" customWidth="1"/>
    <col min="14041" max="14041" width="9.140625" style="228" bestFit="1" customWidth="1"/>
    <col min="14042" max="14048" width="8" style="228" customWidth="1"/>
    <col min="14049" max="14049" width="6.28515625" style="228" customWidth="1"/>
    <col min="14050" max="14214" width="11.5703125" style="228"/>
    <col min="14215" max="14215" width="3.7109375" style="228" customWidth="1"/>
    <col min="14216" max="14216" width="10.42578125" style="228" customWidth="1"/>
    <col min="14217" max="14217" width="56.42578125" style="228" customWidth="1"/>
    <col min="14218" max="14291" width="4.85546875" style="228" customWidth="1"/>
    <col min="14292" max="14292" width="10.7109375" style="228" customWidth="1"/>
    <col min="14293" max="14293" width="11.140625" style="228" customWidth="1"/>
    <col min="14294" max="14294" width="11.85546875" style="228" bestFit="1" customWidth="1"/>
    <col min="14295" max="14295" width="9" style="228" customWidth="1"/>
    <col min="14296" max="14296" width="16.85546875" style="228" customWidth="1"/>
    <col min="14297" max="14297" width="9.140625" style="228" bestFit="1" customWidth="1"/>
    <col min="14298" max="14304" width="8" style="228" customWidth="1"/>
    <col min="14305" max="14305" width="6.28515625" style="228" customWidth="1"/>
    <col min="14306" max="14470" width="11.5703125" style="228"/>
    <col min="14471" max="14471" width="3.7109375" style="228" customWidth="1"/>
    <col min="14472" max="14472" width="10.42578125" style="228" customWidth="1"/>
    <col min="14473" max="14473" width="56.42578125" style="228" customWidth="1"/>
    <col min="14474" max="14547" width="4.85546875" style="228" customWidth="1"/>
    <col min="14548" max="14548" width="10.7109375" style="228" customWidth="1"/>
    <col min="14549" max="14549" width="11.140625" style="228" customWidth="1"/>
    <col min="14550" max="14550" width="11.85546875" style="228" bestFit="1" customWidth="1"/>
    <col min="14551" max="14551" width="9" style="228" customWidth="1"/>
    <col min="14552" max="14552" width="16.85546875" style="228" customWidth="1"/>
    <col min="14553" max="14553" width="9.140625" style="228" bestFit="1" customWidth="1"/>
    <col min="14554" max="14560" width="8" style="228" customWidth="1"/>
    <col min="14561" max="14561" width="6.28515625" style="228" customWidth="1"/>
    <col min="14562" max="14726" width="11.5703125" style="228"/>
    <col min="14727" max="14727" width="3.7109375" style="228" customWidth="1"/>
    <col min="14728" max="14728" width="10.42578125" style="228" customWidth="1"/>
    <col min="14729" max="14729" width="56.42578125" style="228" customWidth="1"/>
    <col min="14730" max="14803" width="4.85546875" style="228" customWidth="1"/>
    <col min="14804" max="14804" width="10.7109375" style="228" customWidth="1"/>
    <col min="14805" max="14805" width="11.140625" style="228" customWidth="1"/>
    <col min="14806" max="14806" width="11.85546875" style="228" bestFit="1" customWidth="1"/>
    <col min="14807" max="14807" width="9" style="228" customWidth="1"/>
    <col min="14808" max="14808" width="16.85546875" style="228" customWidth="1"/>
    <col min="14809" max="14809" width="9.140625" style="228" bestFit="1" customWidth="1"/>
    <col min="14810" max="14816" width="8" style="228" customWidth="1"/>
    <col min="14817" max="14817" width="6.28515625" style="228" customWidth="1"/>
    <col min="14818" max="14982" width="11.5703125" style="228"/>
    <col min="14983" max="14983" width="3.7109375" style="228" customWidth="1"/>
    <col min="14984" max="14984" width="10.42578125" style="228" customWidth="1"/>
    <col min="14985" max="14985" width="56.42578125" style="228" customWidth="1"/>
    <col min="14986" max="15059" width="4.85546875" style="228" customWidth="1"/>
    <col min="15060" max="15060" width="10.7109375" style="228" customWidth="1"/>
    <col min="15061" max="15061" width="11.140625" style="228" customWidth="1"/>
    <col min="15062" max="15062" width="11.85546875" style="228" bestFit="1" customWidth="1"/>
    <col min="15063" max="15063" width="9" style="228" customWidth="1"/>
    <col min="15064" max="15064" width="16.85546875" style="228" customWidth="1"/>
    <col min="15065" max="15065" width="9.140625" style="228" bestFit="1" customWidth="1"/>
    <col min="15066" max="15072" width="8" style="228" customWidth="1"/>
    <col min="15073" max="15073" width="6.28515625" style="228" customWidth="1"/>
    <col min="15074" max="15238" width="11.5703125" style="228"/>
    <col min="15239" max="15239" width="3.7109375" style="228" customWidth="1"/>
    <col min="15240" max="15240" width="10.42578125" style="228" customWidth="1"/>
    <col min="15241" max="15241" width="56.42578125" style="228" customWidth="1"/>
    <col min="15242" max="15315" width="4.85546875" style="228" customWidth="1"/>
    <col min="15316" max="15316" width="10.7109375" style="228" customWidth="1"/>
    <col min="15317" max="15317" width="11.140625" style="228" customWidth="1"/>
    <col min="15318" max="15318" width="11.85546875" style="228" bestFit="1" customWidth="1"/>
    <col min="15319" max="15319" width="9" style="228" customWidth="1"/>
    <col min="15320" max="15320" width="16.85546875" style="228" customWidth="1"/>
    <col min="15321" max="15321" width="9.140625" style="228" bestFit="1" customWidth="1"/>
    <col min="15322" max="15328" width="8" style="228" customWidth="1"/>
    <col min="15329" max="15329" width="6.28515625" style="228" customWidth="1"/>
    <col min="15330" max="15494" width="11.5703125" style="228"/>
    <col min="15495" max="15495" width="3.7109375" style="228" customWidth="1"/>
    <col min="15496" max="15496" width="10.42578125" style="228" customWidth="1"/>
    <col min="15497" max="15497" width="56.42578125" style="228" customWidth="1"/>
    <col min="15498" max="15571" width="4.85546875" style="228" customWidth="1"/>
    <col min="15572" max="15572" width="10.7109375" style="228" customWidth="1"/>
    <col min="15573" max="15573" width="11.140625" style="228" customWidth="1"/>
    <col min="15574" max="15574" width="11.85546875" style="228" bestFit="1" customWidth="1"/>
    <col min="15575" max="15575" width="9" style="228" customWidth="1"/>
    <col min="15576" max="15576" width="16.85546875" style="228" customWidth="1"/>
    <col min="15577" max="15577" width="9.140625" style="228" bestFit="1" customWidth="1"/>
    <col min="15578" max="15584" width="8" style="228" customWidth="1"/>
    <col min="15585" max="15585" width="6.28515625" style="228" customWidth="1"/>
    <col min="15586" max="15750" width="11.5703125" style="228"/>
    <col min="15751" max="15751" width="3.7109375" style="228" customWidth="1"/>
    <col min="15752" max="15752" width="10.42578125" style="228" customWidth="1"/>
    <col min="15753" max="15753" width="56.42578125" style="228" customWidth="1"/>
    <col min="15754" max="15827" width="4.85546875" style="228" customWidth="1"/>
    <col min="15828" max="15828" width="10.7109375" style="228" customWidth="1"/>
    <col min="15829" max="15829" width="11.140625" style="228" customWidth="1"/>
    <col min="15830" max="15830" width="11.85546875" style="228" bestFit="1" customWidth="1"/>
    <col min="15831" max="15831" width="9" style="228" customWidth="1"/>
    <col min="15832" max="15832" width="16.85546875" style="228" customWidth="1"/>
    <col min="15833" max="15833" width="9.140625" style="228" bestFit="1" customWidth="1"/>
    <col min="15834" max="15840" width="8" style="228" customWidth="1"/>
    <col min="15841" max="15841" width="6.28515625" style="228" customWidth="1"/>
    <col min="15842" max="16006" width="11.5703125" style="228"/>
    <col min="16007" max="16007" width="3.7109375" style="228" customWidth="1"/>
    <col min="16008" max="16008" width="10.42578125" style="228" customWidth="1"/>
    <col min="16009" max="16009" width="56.42578125" style="228" customWidth="1"/>
    <col min="16010" max="16083" width="4.85546875" style="228" customWidth="1"/>
    <col min="16084" max="16084" width="10.7109375" style="228" customWidth="1"/>
    <col min="16085" max="16085" width="11.140625" style="228" customWidth="1"/>
    <col min="16086" max="16086" width="11.85546875" style="228" bestFit="1" customWidth="1"/>
    <col min="16087" max="16087" width="9" style="228" customWidth="1"/>
    <col min="16088" max="16088" width="16.85546875" style="228" customWidth="1"/>
    <col min="16089" max="16089" width="9.140625" style="228" bestFit="1" customWidth="1"/>
    <col min="16090" max="16096" width="8" style="228" customWidth="1"/>
    <col min="16097" max="16097" width="6.28515625" style="228" customWidth="1"/>
    <col min="16098" max="16384" width="11.5703125" style="228"/>
  </cols>
  <sheetData>
    <row r="1" spans="1:7" customFormat="1" ht="6" customHeight="1" thickBot="1" x14ac:dyDescent="0.3">
      <c r="A1" s="137"/>
      <c r="B1" s="137"/>
      <c r="C1" s="137"/>
      <c r="D1" s="138"/>
      <c r="E1" s="138"/>
    </row>
    <row r="2" spans="1:7" customFormat="1" ht="15" customHeight="1" x14ac:dyDescent="0.25">
      <c r="A2" s="137"/>
      <c r="B2" s="819"/>
      <c r="C2" s="822" t="s">
        <v>237</v>
      </c>
      <c r="D2" s="823"/>
      <c r="E2" s="823"/>
      <c r="F2" s="823"/>
      <c r="G2" s="840"/>
    </row>
    <row r="3" spans="1:7" customFormat="1" ht="28.5" customHeight="1" x14ac:dyDescent="0.25">
      <c r="A3" s="137"/>
      <c r="B3" s="820"/>
      <c r="C3" s="843" t="s">
        <v>903</v>
      </c>
      <c r="D3" s="844"/>
      <c r="E3" s="844"/>
      <c r="F3" s="845"/>
      <c r="G3" s="841"/>
    </row>
    <row r="4" spans="1:7" customFormat="1" ht="37.5" customHeight="1" thickBot="1" x14ac:dyDescent="0.3">
      <c r="A4" s="137"/>
      <c r="B4" s="821"/>
      <c r="C4" s="846"/>
      <c r="D4" s="847"/>
      <c r="E4" s="847"/>
      <c r="F4" s="848"/>
      <c r="G4" s="842"/>
    </row>
    <row r="5" spans="1:7" customFormat="1" ht="5.25" customHeight="1" thickBot="1" x14ac:dyDescent="0.3">
      <c r="A5" s="137"/>
      <c r="B5" s="140"/>
      <c r="C5" s="141"/>
      <c r="D5" s="141"/>
      <c r="E5" s="141"/>
      <c r="F5" s="141"/>
      <c r="G5" s="142"/>
    </row>
    <row r="6" spans="1:7" customFormat="1" ht="15.95" customHeight="1" x14ac:dyDescent="0.25">
      <c r="A6" s="137"/>
      <c r="B6" s="320" t="s">
        <v>238</v>
      </c>
      <c r="C6" s="144"/>
      <c r="D6" s="145"/>
      <c r="E6" s="145"/>
      <c r="F6" s="146" t="s">
        <v>239</v>
      </c>
      <c r="G6" s="321">
        <v>46057</v>
      </c>
    </row>
    <row r="7" spans="1:7" customFormat="1" ht="15.95" customHeight="1" x14ac:dyDescent="0.25">
      <c r="A7" s="137"/>
      <c r="B7" s="322" t="s">
        <v>240</v>
      </c>
      <c r="C7" s="148"/>
      <c r="D7" s="149"/>
      <c r="E7" s="149"/>
      <c r="F7" s="150" t="s">
        <v>241</v>
      </c>
      <c r="G7" s="151"/>
    </row>
    <row r="8" spans="1:7" customFormat="1" ht="15.95" customHeight="1" thickBot="1" x14ac:dyDescent="0.3">
      <c r="A8" s="137"/>
      <c r="B8" s="323" t="s">
        <v>243</v>
      </c>
      <c r="C8" s="153"/>
      <c r="D8" s="154"/>
      <c r="E8" s="154"/>
      <c r="F8" s="155" t="s">
        <v>244</v>
      </c>
      <c r="G8" s="156" t="s">
        <v>421</v>
      </c>
    </row>
    <row r="9" spans="1:7" customFormat="1" ht="5.25" customHeight="1" thickBot="1" x14ac:dyDescent="0.3">
      <c r="A9" s="137"/>
      <c r="B9" s="140"/>
      <c r="C9" s="141"/>
      <c r="D9" s="141"/>
      <c r="E9" s="141"/>
      <c r="F9" s="141"/>
      <c r="G9" s="142"/>
    </row>
    <row r="10" spans="1:7" customFormat="1" ht="18" customHeight="1" x14ac:dyDescent="0.25">
      <c r="A10" s="158"/>
      <c r="B10" s="834" t="s">
        <v>904</v>
      </c>
      <c r="C10" s="836" t="s">
        <v>905</v>
      </c>
      <c r="D10" s="836" t="s">
        <v>906</v>
      </c>
      <c r="E10" s="836" t="s">
        <v>393</v>
      </c>
      <c r="F10" s="836" t="s">
        <v>247</v>
      </c>
      <c r="G10" s="838" t="s">
        <v>248</v>
      </c>
    </row>
    <row r="11" spans="1:7" customFormat="1" ht="18" customHeight="1" thickBot="1" x14ac:dyDescent="0.3">
      <c r="A11" s="158"/>
      <c r="B11" s="835"/>
      <c r="C11" s="837"/>
      <c r="D11" s="837"/>
      <c r="E11" s="837"/>
      <c r="F11" s="837"/>
      <c r="G11" s="839"/>
    </row>
    <row r="12" spans="1:7" ht="16.5" customHeight="1" x14ac:dyDescent="0.25">
      <c r="B12" s="324">
        <v>1</v>
      </c>
      <c r="C12" s="325" t="s">
        <v>430</v>
      </c>
      <c r="D12" s="325"/>
      <c r="E12" s="325"/>
      <c r="F12" s="325"/>
      <c r="G12" s="326"/>
    </row>
    <row r="13" spans="1:7" s="160" customFormat="1" ht="14.1" customHeight="1" x14ac:dyDescent="0.25">
      <c r="B13" s="327" t="s">
        <v>63</v>
      </c>
      <c r="C13" s="328" t="s">
        <v>249</v>
      </c>
      <c r="D13" s="329"/>
      <c r="E13" s="330"/>
      <c r="F13" s="330"/>
      <c r="G13" s="331"/>
    </row>
    <row r="14" spans="1:7" s="160" customFormat="1" ht="14.1" customHeight="1" x14ac:dyDescent="0.25">
      <c r="B14" s="332" t="s">
        <v>64</v>
      </c>
      <c r="C14" s="333" t="s">
        <v>431</v>
      </c>
      <c r="D14" s="334"/>
      <c r="E14" s="335"/>
      <c r="F14" s="335"/>
      <c r="G14" s="336"/>
    </row>
    <row r="15" spans="1:7" s="161" customFormat="1" ht="14.1" customHeight="1" x14ac:dyDescent="0.25">
      <c r="B15" s="337" t="s">
        <v>65</v>
      </c>
      <c r="C15" s="338" t="s">
        <v>251</v>
      </c>
      <c r="D15" s="339" t="s">
        <v>907</v>
      </c>
      <c r="E15" s="340">
        <v>58</v>
      </c>
      <c r="F15" s="340">
        <v>48.364668000000002</v>
      </c>
      <c r="G15" s="341">
        <f>E15*F15</f>
        <v>2805.150744</v>
      </c>
    </row>
    <row r="16" spans="1:7" s="161" customFormat="1" ht="14.1" customHeight="1" x14ac:dyDescent="0.25">
      <c r="B16" s="332" t="s">
        <v>69</v>
      </c>
      <c r="C16" s="333" t="s">
        <v>432</v>
      </c>
      <c r="D16" s="334"/>
      <c r="E16" s="335"/>
      <c r="F16" s="335"/>
      <c r="G16" s="336"/>
    </row>
    <row r="17" spans="2:7" s="162" customFormat="1" ht="14.1" customHeight="1" x14ac:dyDescent="0.25">
      <c r="B17" s="337" t="s">
        <v>70</v>
      </c>
      <c r="C17" s="342" t="s">
        <v>261</v>
      </c>
      <c r="D17" s="343" t="s">
        <v>907</v>
      </c>
      <c r="E17" s="344">
        <v>12</v>
      </c>
      <c r="F17" s="340">
        <v>45.855612000000015</v>
      </c>
      <c r="G17" s="345">
        <f t="shared" ref="G17:G22" si="0">E17*F17</f>
        <v>550.26734400000021</v>
      </c>
    </row>
    <row r="18" spans="2:7" s="161" customFormat="1" ht="14.1" customHeight="1" x14ac:dyDescent="0.25">
      <c r="B18" s="337" t="s">
        <v>71</v>
      </c>
      <c r="C18" s="338" t="s">
        <v>100</v>
      </c>
      <c r="D18" s="339" t="s">
        <v>907</v>
      </c>
      <c r="E18" s="340">
        <v>85</v>
      </c>
      <c r="F18" s="340">
        <v>45.855612000000015</v>
      </c>
      <c r="G18" s="341">
        <f t="shared" si="0"/>
        <v>3897.7270200000012</v>
      </c>
    </row>
    <row r="19" spans="2:7" s="161" customFormat="1" ht="14.1" customHeight="1" x14ac:dyDescent="0.25">
      <c r="B19" s="337" t="s">
        <v>72</v>
      </c>
      <c r="C19" s="338" t="s">
        <v>433</v>
      </c>
      <c r="D19" s="339" t="s">
        <v>907</v>
      </c>
      <c r="E19" s="340">
        <v>248</v>
      </c>
      <c r="F19" s="340">
        <v>45.855612000000015</v>
      </c>
      <c r="G19" s="341">
        <f t="shared" si="0"/>
        <v>11372.191776000003</v>
      </c>
    </row>
    <row r="20" spans="2:7" s="161" customFormat="1" ht="14.1" customHeight="1" x14ac:dyDescent="0.25">
      <c r="B20" s="337" t="s">
        <v>73</v>
      </c>
      <c r="C20" s="338" t="s">
        <v>88</v>
      </c>
      <c r="D20" s="339" t="s">
        <v>907</v>
      </c>
      <c r="E20" s="340">
        <v>112</v>
      </c>
      <c r="F20" s="340">
        <v>45.855612000000015</v>
      </c>
      <c r="G20" s="341">
        <f t="shared" si="0"/>
        <v>5135.8285440000018</v>
      </c>
    </row>
    <row r="21" spans="2:7" s="161" customFormat="1" ht="14.1" customHeight="1" x14ac:dyDescent="0.25">
      <c r="B21" s="337" t="s">
        <v>74</v>
      </c>
      <c r="C21" s="338" t="s">
        <v>91</v>
      </c>
      <c r="D21" s="339" t="s">
        <v>907</v>
      </c>
      <c r="E21" s="340">
        <v>61</v>
      </c>
      <c r="F21" s="340">
        <v>46.103904000000014</v>
      </c>
      <c r="G21" s="341">
        <f t="shared" si="0"/>
        <v>2812.3381440000007</v>
      </c>
    </row>
    <row r="22" spans="2:7" s="162" customFormat="1" ht="14.1" customHeight="1" x14ac:dyDescent="0.25">
      <c r="B22" s="337" t="s">
        <v>75</v>
      </c>
      <c r="C22" s="342" t="s">
        <v>908</v>
      </c>
      <c r="D22" s="343" t="s">
        <v>907</v>
      </c>
      <c r="E22" s="344">
        <v>4</v>
      </c>
      <c r="F22" s="340">
        <v>46.103904000000014</v>
      </c>
      <c r="G22" s="345">
        <f t="shared" si="0"/>
        <v>184.41561600000006</v>
      </c>
    </row>
    <row r="23" spans="2:7" s="161" customFormat="1" ht="14.1" customHeight="1" x14ac:dyDescent="0.25">
      <c r="B23" s="332" t="s">
        <v>82</v>
      </c>
      <c r="C23" s="333" t="s">
        <v>909</v>
      </c>
      <c r="D23" s="334"/>
      <c r="E23" s="335"/>
      <c r="F23" s="335"/>
      <c r="G23" s="336"/>
    </row>
    <row r="24" spans="2:7" s="161" customFormat="1" ht="14.1" customHeight="1" x14ac:dyDescent="0.25">
      <c r="B24" s="337" t="s">
        <v>83</v>
      </c>
      <c r="C24" s="338" t="s">
        <v>910</v>
      </c>
      <c r="D24" s="339" t="s">
        <v>907</v>
      </c>
      <c r="E24" s="340">
        <v>1</v>
      </c>
      <c r="F24" s="340">
        <v>193.51094400000002</v>
      </c>
      <c r="G24" s="341">
        <f t="shared" ref="G24:G31" si="1">E24*F24</f>
        <v>193.51094400000002</v>
      </c>
    </row>
    <row r="25" spans="2:7" s="161" customFormat="1" ht="14.1" customHeight="1" x14ac:dyDescent="0.25">
      <c r="B25" s="337" t="s">
        <v>84</v>
      </c>
      <c r="C25" s="338" t="s">
        <v>911</v>
      </c>
      <c r="D25" s="339" t="s">
        <v>907</v>
      </c>
      <c r="E25" s="340">
        <v>1</v>
      </c>
      <c r="F25" s="340">
        <v>96.755472000000012</v>
      </c>
      <c r="G25" s="341">
        <f t="shared" si="1"/>
        <v>96.755472000000012</v>
      </c>
    </row>
    <row r="26" spans="2:7" s="161" customFormat="1" ht="14.1" customHeight="1" x14ac:dyDescent="0.25">
      <c r="B26" s="337" t="s">
        <v>85</v>
      </c>
      <c r="C26" s="338" t="s">
        <v>912</v>
      </c>
      <c r="D26" s="339" t="s">
        <v>907</v>
      </c>
      <c r="E26" s="340">
        <v>2</v>
      </c>
      <c r="F26" s="340">
        <v>96.755472000000012</v>
      </c>
      <c r="G26" s="341">
        <f t="shared" si="1"/>
        <v>193.51094400000002</v>
      </c>
    </row>
    <row r="27" spans="2:7" s="161" customFormat="1" ht="14.1" customHeight="1" x14ac:dyDescent="0.25">
      <c r="B27" s="337" t="s">
        <v>86</v>
      </c>
      <c r="C27" s="338" t="s">
        <v>913</v>
      </c>
      <c r="D27" s="339" t="s">
        <v>907</v>
      </c>
      <c r="E27" s="340">
        <v>27</v>
      </c>
      <c r="F27" s="340">
        <v>96.755472000000012</v>
      </c>
      <c r="G27" s="341">
        <f t="shared" si="1"/>
        <v>2612.3977440000003</v>
      </c>
    </row>
    <row r="28" spans="2:7" s="162" customFormat="1" ht="14.1" customHeight="1" x14ac:dyDescent="0.25">
      <c r="B28" s="337" t="s">
        <v>87</v>
      </c>
      <c r="C28" s="342" t="s">
        <v>914</v>
      </c>
      <c r="D28" s="343" t="s">
        <v>907</v>
      </c>
      <c r="E28" s="344">
        <v>7</v>
      </c>
      <c r="F28" s="340">
        <v>96.755472000000012</v>
      </c>
      <c r="G28" s="345">
        <f t="shared" si="1"/>
        <v>677.28830400000004</v>
      </c>
    </row>
    <row r="29" spans="2:7" s="161" customFormat="1" ht="14.1" customHeight="1" x14ac:dyDescent="0.25">
      <c r="B29" s="337" t="s">
        <v>89</v>
      </c>
      <c r="C29" s="338" t="s">
        <v>915</v>
      </c>
      <c r="D29" s="339" t="s">
        <v>907</v>
      </c>
      <c r="E29" s="340">
        <v>41</v>
      </c>
      <c r="F29" s="340">
        <v>96.755472000000012</v>
      </c>
      <c r="G29" s="341">
        <f t="shared" si="1"/>
        <v>3966.9743520000006</v>
      </c>
    </row>
    <row r="30" spans="2:7" s="161" customFormat="1" ht="14.1" customHeight="1" x14ac:dyDescent="0.25">
      <c r="B30" s="337" t="s">
        <v>90</v>
      </c>
      <c r="C30" s="338" t="s">
        <v>916</v>
      </c>
      <c r="D30" s="339" t="s">
        <v>907</v>
      </c>
      <c r="E30" s="340">
        <v>22</v>
      </c>
      <c r="F30" s="340">
        <v>96.755472000000012</v>
      </c>
      <c r="G30" s="341">
        <f t="shared" si="1"/>
        <v>2128.6203840000003</v>
      </c>
    </row>
    <row r="31" spans="2:7" s="161" customFormat="1" ht="14.1" customHeight="1" x14ac:dyDescent="0.25">
      <c r="B31" s="337" t="s">
        <v>92</v>
      </c>
      <c r="C31" s="338" t="s">
        <v>917</v>
      </c>
      <c r="D31" s="339" t="s">
        <v>907</v>
      </c>
      <c r="E31" s="340">
        <v>8</v>
      </c>
      <c r="F31" s="340">
        <v>96.755472000000012</v>
      </c>
      <c r="G31" s="341">
        <f t="shared" si="1"/>
        <v>774.04377600000009</v>
      </c>
    </row>
    <row r="32" spans="2:7" s="161" customFormat="1" ht="14.1" customHeight="1" x14ac:dyDescent="0.25">
      <c r="B32" s="332" t="s">
        <v>97</v>
      </c>
      <c r="C32" s="333" t="s">
        <v>116</v>
      </c>
      <c r="D32" s="334"/>
      <c r="E32" s="335"/>
      <c r="F32" s="335"/>
      <c r="G32" s="336"/>
    </row>
    <row r="33" spans="2:7" s="161" customFormat="1" ht="14.1" customHeight="1" x14ac:dyDescent="0.25">
      <c r="B33" s="337" t="s">
        <v>99</v>
      </c>
      <c r="C33" s="342" t="s">
        <v>266</v>
      </c>
      <c r="D33" s="339" t="s">
        <v>246</v>
      </c>
      <c r="E33" s="340">
        <v>8</v>
      </c>
      <c r="F33" s="340">
        <v>27.881434738080003</v>
      </c>
      <c r="G33" s="341">
        <f>E33*F33</f>
        <v>223.05147790464002</v>
      </c>
    </row>
    <row r="34" spans="2:7" s="161" customFormat="1" ht="14.1" customHeight="1" x14ac:dyDescent="0.25">
      <c r="B34" s="337" t="s">
        <v>101</v>
      </c>
      <c r="C34" s="342" t="s">
        <v>918</v>
      </c>
      <c r="D34" s="339" t="s">
        <v>246</v>
      </c>
      <c r="E34" s="340">
        <v>10</v>
      </c>
      <c r="F34" s="340">
        <v>27.881434738080003</v>
      </c>
      <c r="G34" s="341">
        <f>E34*F34</f>
        <v>278.81434738080003</v>
      </c>
    </row>
    <row r="35" spans="2:7" s="161" customFormat="1" ht="14.1" customHeight="1" x14ac:dyDescent="0.25">
      <c r="B35" s="337" t="s">
        <v>103</v>
      </c>
      <c r="C35" s="342" t="s">
        <v>435</v>
      </c>
      <c r="D35" s="339" t="s">
        <v>246</v>
      </c>
      <c r="E35" s="340">
        <v>8</v>
      </c>
      <c r="F35" s="340">
        <v>27.881434738080003</v>
      </c>
      <c r="G35" s="341">
        <f>E35*F35</f>
        <v>223.05147790464002</v>
      </c>
    </row>
    <row r="36" spans="2:7" s="161" customFormat="1" ht="14.1" customHeight="1" x14ac:dyDescent="0.25">
      <c r="B36" s="337" t="s">
        <v>104</v>
      </c>
      <c r="C36" s="342" t="s">
        <v>919</v>
      </c>
      <c r="D36" s="339" t="s">
        <v>246</v>
      </c>
      <c r="E36" s="340">
        <v>13</v>
      </c>
      <c r="F36" s="340">
        <v>27.881434738080003</v>
      </c>
      <c r="G36" s="341">
        <f>E36*F36</f>
        <v>362.45865159504001</v>
      </c>
    </row>
    <row r="37" spans="2:7" s="161" customFormat="1" ht="14.1" customHeight="1" x14ac:dyDescent="0.25">
      <c r="B37" s="332" t="s">
        <v>105</v>
      </c>
      <c r="C37" s="333" t="s">
        <v>440</v>
      </c>
      <c r="D37" s="334"/>
      <c r="E37" s="335"/>
      <c r="F37" s="335"/>
      <c r="G37" s="336"/>
    </row>
    <row r="38" spans="2:7" s="161" customFormat="1" ht="14.1" customHeight="1" x14ac:dyDescent="0.25">
      <c r="B38" s="337" t="s">
        <v>106</v>
      </c>
      <c r="C38" s="338" t="s">
        <v>920</v>
      </c>
      <c r="D38" s="339" t="s">
        <v>921</v>
      </c>
      <c r="E38" s="340">
        <v>205.60000000000002</v>
      </c>
      <c r="F38" s="340">
        <v>6.6908160000000017</v>
      </c>
      <c r="G38" s="341">
        <f>E38*F38</f>
        <v>1375.6317696000006</v>
      </c>
    </row>
    <row r="39" spans="2:7" s="161" customFormat="1" ht="14.1" customHeight="1" x14ac:dyDescent="0.25">
      <c r="B39" s="337" t="s">
        <v>107</v>
      </c>
      <c r="C39" s="338" t="s">
        <v>922</v>
      </c>
      <c r="D39" s="339" t="s">
        <v>921</v>
      </c>
      <c r="E39" s="340">
        <v>36</v>
      </c>
      <c r="F39" s="340">
        <v>9.3044160000000034</v>
      </c>
      <c r="G39" s="341">
        <f>E39*F39</f>
        <v>334.95897600000012</v>
      </c>
    </row>
    <row r="40" spans="2:7" s="161" customFormat="1" ht="14.1" customHeight="1" x14ac:dyDescent="0.25">
      <c r="B40" s="332" t="s">
        <v>115</v>
      </c>
      <c r="C40" s="333" t="s">
        <v>923</v>
      </c>
      <c r="D40" s="334"/>
      <c r="E40" s="335"/>
      <c r="F40" s="335"/>
      <c r="G40" s="336"/>
    </row>
    <row r="41" spans="2:7" s="161" customFormat="1" ht="14.1" customHeight="1" x14ac:dyDescent="0.25">
      <c r="B41" s="337" t="s">
        <v>117</v>
      </c>
      <c r="C41" s="338" t="s">
        <v>924</v>
      </c>
      <c r="D41" s="339" t="s">
        <v>246</v>
      </c>
      <c r="E41" s="340">
        <v>162</v>
      </c>
      <c r="F41" s="340">
        <v>8.0368200000000023</v>
      </c>
      <c r="G41" s="341">
        <f>E41*F41</f>
        <v>1301.9648400000003</v>
      </c>
    </row>
    <row r="42" spans="2:7" s="161" customFormat="1" ht="14.1" customHeight="1" x14ac:dyDescent="0.25">
      <c r="B42" s="332" t="s">
        <v>925</v>
      </c>
      <c r="C42" s="333" t="s">
        <v>436</v>
      </c>
      <c r="D42" s="334"/>
      <c r="E42" s="335"/>
      <c r="F42" s="335"/>
      <c r="G42" s="336"/>
    </row>
    <row r="43" spans="2:7" s="161" customFormat="1" ht="14.1" customHeight="1" x14ac:dyDescent="0.25">
      <c r="B43" s="337" t="s">
        <v>926</v>
      </c>
      <c r="C43" s="342" t="s">
        <v>927</v>
      </c>
      <c r="D43" s="339" t="s">
        <v>246</v>
      </c>
      <c r="E43" s="340">
        <v>52.5</v>
      </c>
      <c r="F43" s="340">
        <v>91.476000000000013</v>
      </c>
      <c r="G43" s="341">
        <f t="shared" ref="G43:G51" si="2">E43*F43</f>
        <v>4802.4900000000007</v>
      </c>
    </row>
    <row r="44" spans="2:7" s="161" customFormat="1" ht="14.1" customHeight="1" x14ac:dyDescent="0.25">
      <c r="B44" s="337" t="s">
        <v>928</v>
      </c>
      <c r="C44" s="342" t="s">
        <v>929</v>
      </c>
      <c r="D44" s="339" t="s">
        <v>246</v>
      </c>
      <c r="E44" s="340">
        <v>103</v>
      </c>
      <c r="F44" s="340">
        <v>91.476000000000013</v>
      </c>
      <c r="G44" s="341">
        <f t="shared" si="2"/>
        <v>9422.0280000000021</v>
      </c>
    </row>
    <row r="45" spans="2:7" s="161" customFormat="1" ht="14.1" customHeight="1" x14ac:dyDescent="0.25">
      <c r="B45" s="337" t="s">
        <v>930</v>
      </c>
      <c r="C45" s="342" t="s">
        <v>931</v>
      </c>
      <c r="D45" s="339" t="s">
        <v>246</v>
      </c>
      <c r="E45" s="340">
        <v>2</v>
      </c>
      <c r="F45" s="340">
        <v>44.797555774125001</v>
      </c>
      <c r="G45" s="341">
        <f t="shared" si="2"/>
        <v>89.595111548250003</v>
      </c>
    </row>
    <row r="46" spans="2:7" s="161" customFormat="1" ht="14.1" customHeight="1" x14ac:dyDescent="0.25">
      <c r="B46" s="337" t="s">
        <v>932</v>
      </c>
      <c r="C46" s="342" t="s">
        <v>933</v>
      </c>
      <c r="D46" s="339" t="s">
        <v>246</v>
      </c>
      <c r="E46" s="340">
        <v>3</v>
      </c>
      <c r="F46" s="340">
        <v>44.797555774125001</v>
      </c>
      <c r="G46" s="341">
        <f t="shared" si="2"/>
        <v>134.39266732237502</v>
      </c>
    </row>
    <row r="47" spans="2:7" s="161" customFormat="1" ht="14.1" customHeight="1" x14ac:dyDescent="0.25">
      <c r="B47" s="337" t="s">
        <v>934</v>
      </c>
      <c r="C47" s="342" t="s">
        <v>935</v>
      </c>
      <c r="D47" s="339" t="s">
        <v>246</v>
      </c>
      <c r="E47" s="340">
        <v>4</v>
      </c>
      <c r="F47" s="340">
        <v>44.797555774125001</v>
      </c>
      <c r="G47" s="341">
        <f t="shared" si="2"/>
        <v>179.19022309650001</v>
      </c>
    </row>
    <row r="48" spans="2:7" s="161" customFormat="1" ht="14.1" customHeight="1" x14ac:dyDescent="0.25">
      <c r="B48" s="337" t="s">
        <v>936</v>
      </c>
      <c r="C48" s="342" t="s">
        <v>937</v>
      </c>
      <c r="D48" s="339" t="s">
        <v>246</v>
      </c>
      <c r="E48" s="340">
        <v>4</v>
      </c>
      <c r="F48" s="340">
        <v>44.797555774125001</v>
      </c>
      <c r="G48" s="341">
        <f t="shared" si="2"/>
        <v>179.19022309650001</v>
      </c>
    </row>
    <row r="49" spans="2:7" s="161" customFormat="1" ht="14.1" customHeight="1" x14ac:dyDescent="0.25">
      <c r="B49" s="337" t="s">
        <v>938</v>
      </c>
      <c r="C49" s="342" t="s">
        <v>939</v>
      </c>
      <c r="D49" s="339" t="s">
        <v>246</v>
      </c>
      <c r="E49" s="340">
        <v>2</v>
      </c>
      <c r="F49" s="340">
        <v>44.797555774125001</v>
      </c>
      <c r="G49" s="341">
        <f t="shared" si="2"/>
        <v>89.595111548250003</v>
      </c>
    </row>
    <row r="50" spans="2:7" s="161" customFormat="1" ht="14.1" customHeight="1" x14ac:dyDescent="0.25">
      <c r="B50" s="337" t="s">
        <v>940</v>
      </c>
      <c r="C50" s="342" t="s">
        <v>941</v>
      </c>
      <c r="D50" s="339" t="s">
        <v>246</v>
      </c>
      <c r="E50" s="340">
        <v>4</v>
      </c>
      <c r="F50" s="340">
        <v>44.797555774125001</v>
      </c>
      <c r="G50" s="341">
        <f t="shared" si="2"/>
        <v>179.19022309650001</v>
      </c>
    </row>
    <row r="51" spans="2:7" s="161" customFormat="1" ht="14.1" customHeight="1" x14ac:dyDescent="0.25">
      <c r="B51" s="337" t="s">
        <v>942</v>
      </c>
      <c r="C51" s="342" t="s">
        <v>943</v>
      </c>
      <c r="D51" s="339" t="s">
        <v>246</v>
      </c>
      <c r="E51" s="340">
        <v>4</v>
      </c>
      <c r="F51" s="340">
        <v>44.797555774125001</v>
      </c>
      <c r="G51" s="341">
        <f t="shared" si="2"/>
        <v>179.19022309650001</v>
      </c>
    </row>
    <row r="52" spans="2:7" s="161" customFormat="1" ht="14.1" customHeight="1" x14ac:dyDescent="0.25">
      <c r="B52" s="332" t="s">
        <v>944</v>
      </c>
      <c r="C52" s="333" t="s">
        <v>144</v>
      </c>
      <c r="D52" s="334"/>
      <c r="E52" s="335"/>
      <c r="F52" s="335"/>
      <c r="G52" s="336"/>
    </row>
    <row r="53" spans="2:7" s="161" customFormat="1" ht="14.1" customHeight="1" x14ac:dyDescent="0.25">
      <c r="B53" s="337" t="s">
        <v>945</v>
      </c>
      <c r="C53" s="338" t="s">
        <v>438</v>
      </c>
      <c r="D53" s="339" t="s">
        <v>246</v>
      </c>
      <c r="E53" s="340">
        <v>131</v>
      </c>
      <c r="F53" s="340">
        <v>8.0368200000000023</v>
      </c>
      <c r="G53" s="341">
        <f>E53*F53</f>
        <v>1052.8234200000004</v>
      </c>
    </row>
    <row r="54" spans="2:7" s="160" customFormat="1" ht="14.1" customHeight="1" x14ac:dyDescent="0.25">
      <c r="B54" s="327" t="s">
        <v>122</v>
      </c>
      <c r="C54" s="328" t="s">
        <v>267</v>
      </c>
      <c r="D54" s="329"/>
      <c r="E54" s="330"/>
      <c r="F54" s="330"/>
      <c r="G54" s="331"/>
    </row>
    <row r="55" spans="2:7" s="161" customFormat="1" ht="14.1" customHeight="1" x14ac:dyDescent="0.25">
      <c r="B55" s="332" t="s">
        <v>123</v>
      </c>
      <c r="C55" s="333" t="s">
        <v>439</v>
      </c>
      <c r="D55" s="334"/>
      <c r="E55" s="335"/>
      <c r="F55" s="335"/>
      <c r="G55" s="336"/>
    </row>
    <row r="56" spans="2:7" s="162" customFormat="1" ht="14.1" customHeight="1" x14ac:dyDescent="0.25">
      <c r="B56" s="346" t="s">
        <v>269</v>
      </c>
      <c r="C56" s="342" t="s">
        <v>946</v>
      </c>
      <c r="D56" s="343" t="s">
        <v>907</v>
      </c>
      <c r="E56" s="344">
        <v>1</v>
      </c>
      <c r="F56" s="340">
        <v>43.986888</v>
      </c>
      <c r="G56" s="345">
        <f>E56*F56</f>
        <v>43.986888</v>
      </c>
    </row>
    <row r="57" spans="2:7" s="161" customFormat="1" ht="14.1" customHeight="1" x14ac:dyDescent="0.25">
      <c r="B57" s="332" t="s">
        <v>126</v>
      </c>
      <c r="C57" s="333" t="s">
        <v>947</v>
      </c>
      <c r="D57" s="334"/>
      <c r="E57" s="335"/>
      <c r="F57" s="335"/>
      <c r="G57" s="336"/>
    </row>
    <row r="58" spans="2:7" s="161" customFormat="1" ht="14.1" customHeight="1" x14ac:dyDescent="0.25">
      <c r="B58" s="346" t="s">
        <v>281</v>
      </c>
      <c r="C58" s="338" t="s">
        <v>127</v>
      </c>
      <c r="D58" s="339" t="s">
        <v>907</v>
      </c>
      <c r="E58" s="340">
        <v>45</v>
      </c>
      <c r="F58" s="340">
        <v>43.738596000000001</v>
      </c>
      <c r="G58" s="341">
        <f t="shared" ref="G58:G63" si="3">E58*F58</f>
        <v>1968.2368200000001</v>
      </c>
    </row>
    <row r="59" spans="2:7" s="161" customFormat="1" ht="14.1" customHeight="1" x14ac:dyDescent="0.25">
      <c r="B59" s="346" t="s">
        <v>282</v>
      </c>
      <c r="C59" s="338" t="s">
        <v>129</v>
      </c>
      <c r="D59" s="339" t="s">
        <v>907</v>
      </c>
      <c r="E59" s="340">
        <v>8</v>
      </c>
      <c r="F59" s="340">
        <v>43.986888</v>
      </c>
      <c r="G59" s="341">
        <f t="shared" si="3"/>
        <v>351.895104</v>
      </c>
    </row>
    <row r="60" spans="2:7" s="161" customFormat="1" ht="14.1" customHeight="1" x14ac:dyDescent="0.25">
      <c r="B60" s="346" t="s">
        <v>283</v>
      </c>
      <c r="C60" s="338" t="s">
        <v>948</v>
      </c>
      <c r="D60" s="339" t="s">
        <v>907</v>
      </c>
      <c r="E60" s="340">
        <v>8</v>
      </c>
      <c r="F60" s="340">
        <v>43.986888</v>
      </c>
      <c r="G60" s="341">
        <f t="shared" si="3"/>
        <v>351.895104</v>
      </c>
    </row>
    <row r="61" spans="2:7" s="161" customFormat="1" ht="14.1" customHeight="1" x14ac:dyDescent="0.25">
      <c r="B61" s="346" t="s">
        <v>284</v>
      </c>
      <c r="C61" s="338" t="s">
        <v>949</v>
      </c>
      <c r="D61" s="339" t="s">
        <v>907</v>
      </c>
      <c r="E61" s="340">
        <v>21</v>
      </c>
      <c r="F61" s="340">
        <v>43.738596000000001</v>
      </c>
      <c r="G61" s="341">
        <f t="shared" si="3"/>
        <v>918.51051600000005</v>
      </c>
    </row>
    <row r="62" spans="2:7" s="162" customFormat="1" ht="14.1" customHeight="1" x14ac:dyDescent="0.25">
      <c r="B62" s="346" t="s">
        <v>285</v>
      </c>
      <c r="C62" s="342" t="s">
        <v>950</v>
      </c>
      <c r="D62" s="343" t="s">
        <v>907</v>
      </c>
      <c r="E62" s="344">
        <v>2</v>
      </c>
      <c r="F62" s="340">
        <v>43.738596000000001</v>
      </c>
      <c r="G62" s="345">
        <f t="shared" si="3"/>
        <v>87.477192000000002</v>
      </c>
    </row>
    <row r="63" spans="2:7" s="161" customFormat="1" ht="14.1" customHeight="1" x14ac:dyDescent="0.25">
      <c r="B63" s="346" t="s">
        <v>286</v>
      </c>
      <c r="C63" s="338" t="s">
        <v>951</v>
      </c>
      <c r="D63" s="339" t="s">
        <v>907</v>
      </c>
      <c r="E63" s="340">
        <v>26</v>
      </c>
      <c r="F63" s="340">
        <v>43.738596000000001</v>
      </c>
      <c r="G63" s="341">
        <f t="shared" si="3"/>
        <v>1137.2034960000001</v>
      </c>
    </row>
    <row r="64" spans="2:7" s="161" customFormat="1" ht="14.1" customHeight="1" x14ac:dyDescent="0.25">
      <c r="B64" s="332" t="s">
        <v>130</v>
      </c>
      <c r="C64" s="333" t="s">
        <v>116</v>
      </c>
      <c r="D64" s="334"/>
      <c r="E64" s="335"/>
      <c r="F64" s="335"/>
      <c r="G64" s="336"/>
    </row>
    <row r="65" spans="2:7" s="161" customFormat="1" ht="14.1" customHeight="1" x14ac:dyDescent="0.25">
      <c r="B65" s="337" t="s">
        <v>288</v>
      </c>
      <c r="C65" s="342" t="s">
        <v>952</v>
      </c>
      <c r="D65" s="339" t="s">
        <v>246</v>
      </c>
      <c r="E65" s="340">
        <v>4</v>
      </c>
      <c r="F65" s="340">
        <v>27.881434738080003</v>
      </c>
      <c r="G65" s="341">
        <f>E65*F65</f>
        <v>111.52573895232001</v>
      </c>
    </row>
    <row r="66" spans="2:7" s="161" customFormat="1" ht="14.1" customHeight="1" x14ac:dyDescent="0.25">
      <c r="B66" s="337" t="s">
        <v>290</v>
      </c>
      <c r="C66" s="338" t="s">
        <v>299</v>
      </c>
      <c r="D66" s="339" t="s">
        <v>246</v>
      </c>
      <c r="E66" s="340">
        <v>1</v>
      </c>
      <c r="F66" s="340">
        <v>27.881434738080003</v>
      </c>
      <c r="G66" s="341">
        <f>E66*F66</f>
        <v>27.881434738080003</v>
      </c>
    </row>
    <row r="67" spans="2:7" s="161" customFormat="1" ht="14.1" customHeight="1" x14ac:dyDescent="0.25">
      <c r="B67" s="337" t="s">
        <v>291</v>
      </c>
      <c r="C67" s="338" t="s">
        <v>953</v>
      </c>
      <c r="D67" s="339" t="s">
        <v>246</v>
      </c>
      <c r="E67" s="340">
        <v>4</v>
      </c>
      <c r="F67" s="340">
        <v>83.644304214239995</v>
      </c>
      <c r="G67" s="341">
        <f>E67*F67</f>
        <v>334.57721685695998</v>
      </c>
    </row>
    <row r="68" spans="2:7" s="161" customFormat="1" ht="14.1" customHeight="1" x14ac:dyDescent="0.25">
      <c r="B68" s="337" t="s">
        <v>292</v>
      </c>
      <c r="C68" s="338" t="s">
        <v>954</v>
      </c>
      <c r="D68" s="339" t="s">
        <v>246</v>
      </c>
      <c r="E68" s="340">
        <v>2</v>
      </c>
      <c r="F68" s="340">
        <v>167.28860842847999</v>
      </c>
      <c r="G68" s="341">
        <f>E68*F68</f>
        <v>334.57721685695998</v>
      </c>
    </row>
    <row r="69" spans="2:7" s="161" customFormat="1" ht="14.1" customHeight="1" x14ac:dyDescent="0.25">
      <c r="B69" s="332" t="s">
        <v>131</v>
      </c>
      <c r="C69" s="333" t="s">
        <v>440</v>
      </c>
      <c r="D69" s="334"/>
      <c r="E69" s="335"/>
      <c r="F69" s="335"/>
      <c r="G69" s="336"/>
    </row>
    <row r="70" spans="2:7" s="161" customFormat="1" ht="14.1" customHeight="1" x14ac:dyDescent="0.25">
      <c r="B70" s="346" t="s">
        <v>294</v>
      </c>
      <c r="C70" s="338" t="s">
        <v>955</v>
      </c>
      <c r="D70" s="339" t="s">
        <v>921</v>
      </c>
      <c r="E70" s="340">
        <v>240.4</v>
      </c>
      <c r="F70" s="340">
        <v>12.398265000000002</v>
      </c>
      <c r="G70" s="341">
        <f>E70*F70</f>
        <v>2980.5429060000006</v>
      </c>
    </row>
    <row r="71" spans="2:7" s="161" customFormat="1" ht="14.1" customHeight="1" x14ac:dyDescent="0.25">
      <c r="B71" s="332" t="s">
        <v>441</v>
      </c>
      <c r="C71" s="333" t="s">
        <v>923</v>
      </c>
      <c r="D71" s="334"/>
      <c r="E71" s="335"/>
      <c r="F71" s="335"/>
      <c r="G71" s="336"/>
    </row>
    <row r="72" spans="2:7" s="161" customFormat="1" ht="14.1" customHeight="1" x14ac:dyDescent="0.25">
      <c r="B72" s="337" t="s">
        <v>443</v>
      </c>
      <c r="C72" s="338" t="s">
        <v>924</v>
      </c>
      <c r="D72" s="339" t="s">
        <v>246</v>
      </c>
      <c r="E72" s="340">
        <v>161</v>
      </c>
      <c r="F72" s="340">
        <v>8.0368200000000023</v>
      </c>
      <c r="G72" s="341">
        <f>E72*F72</f>
        <v>1293.9280200000003</v>
      </c>
    </row>
    <row r="73" spans="2:7" s="161" customFormat="1" ht="14.1" customHeight="1" x14ac:dyDescent="0.25">
      <c r="B73" s="332" t="s">
        <v>445</v>
      </c>
      <c r="C73" s="333" t="s">
        <v>442</v>
      </c>
      <c r="D73" s="334"/>
      <c r="E73" s="335"/>
      <c r="F73" s="335"/>
      <c r="G73" s="336"/>
    </row>
    <row r="74" spans="2:7" s="161" customFormat="1" ht="14.1" customHeight="1" x14ac:dyDescent="0.25">
      <c r="B74" s="337" t="s">
        <v>446</v>
      </c>
      <c r="C74" s="342" t="s">
        <v>444</v>
      </c>
      <c r="D74" s="339" t="s">
        <v>246</v>
      </c>
      <c r="E74" s="340">
        <v>8</v>
      </c>
      <c r="F74" s="340">
        <v>91.476000000000013</v>
      </c>
      <c r="G74" s="341">
        <f>E74*F74</f>
        <v>731.80800000000011</v>
      </c>
    </row>
    <row r="75" spans="2:7" s="161" customFormat="1" ht="14.1" customHeight="1" x14ac:dyDescent="0.25">
      <c r="B75" s="337" t="s">
        <v>956</v>
      </c>
      <c r="C75" s="342" t="s">
        <v>437</v>
      </c>
      <c r="D75" s="339" t="s">
        <v>246</v>
      </c>
      <c r="E75" s="340">
        <v>8</v>
      </c>
      <c r="F75" s="340">
        <v>91.476000000000013</v>
      </c>
      <c r="G75" s="341">
        <f>E75*F75</f>
        <v>731.80800000000011</v>
      </c>
    </row>
    <row r="76" spans="2:7" s="161" customFormat="1" ht="14.1" customHeight="1" x14ac:dyDescent="0.25">
      <c r="B76" s="337" t="s">
        <v>957</v>
      </c>
      <c r="C76" s="342" t="s">
        <v>958</v>
      </c>
      <c r="D76" s="339" t="s">
        <v>246</v>
      </c>
      <c r="E76" s="340">
        <v>2</v>
      </c>
      <c r="F76" s="340">
        <v>44.797555774125001</v>
      </c>
      <c r="G76" s="341">
        <f>E76*F76</f>
        <v>89.595111548250003</v>
      </c>
    </row>
    <row r="77" spans="2:7" s="161" customFormat="1" ht="14.1" customHeight="1" x14ac:dyDescent="0.25">
      <c r="B77" s="337" t="s">
        <v>959</v>
      </c>
      <c r="C77" s="342" t="s">
        <v>960</v>
      </c>
      <c r="D77" s="339" t="s">
        <v>246</v>
      </c>
      <c r="E77" s="340">
        <v>2</v>
      </c>
      <c r="F77" s="340">
        <v>44.797555774125001</v>
      </c>
      <c r="G77" s="341">
        <f>E77*F77</f>
        <v>89.595111548250003</v>
      </c>
    </row>
    <row r="78" spans="2:7" s="161" customFormat="1" ht="14.1" customHeight="1" x14ac:dyDescent="0.25">
      <c r="B78" s="332" t="s">
        <v>961</v>
      </c>
      <c r="C78" s="333" t="s">
        <v>144</v>
      </c>
      <c r="D78" s="334"/>
      <c r="E78" s="335"/>
      <c r="F78" s="335"/>
      <c r="G78" s="336"/>
    </row>
    <row r="79" spans="2:7" s="161" customFormat="1" ht="14.1" customHeight="1" thickBot="1" x14ac:dyDescent="0.3">
      <c r="B79" s="337" t="s">
        <v>962</v>
      </c>
      <c r="C79" s="338" t="s">
        <v>438</v>
      </c>
      <c r="D79" s="339" t="s">
        <v>246</v>
      </c>
      <c r="E79" s="340">
        <v>8</v>
      </c>
      <c r="F79" s="340">
        <v>8.0368200000000023</v>
      </c>
      <c r="G79" s="341">
        <f>E79*F79</f>
        <v>64.294560000000018</v>
      </c>
    </row>
    <row r="80" spans="2:7" ht="16.5" customHeight="1" x14ac:dyDescent="0.25">
      <c r="B80" s="324">
        <v>2</v>
      </c>
      <c r="C80" s="325" t="s">
        <v>307</v>
      </c>
      <c r="D80" s="325"/>
      <c r="E80" s="325"/>
      <c r="F80" s="325"/>
      <c r="G80" s="326"/>
    </row>
    <row r="81" spans="2:7" s="161" customFormat="1" ht="14.1" customHeight="1" x14ac:dyDescent="0.25">
      <c r="B81" s="347" t="s">
        <v>133</v>
      </c>
      <c r="C81" s="333" t="s">
        <v>309</v>
      </c>
      <c r="D81" s="339"/>
      <c r="E81" s="340"/>
      <c r="F81" s="340"/>
      <c r="G81" s="341"/>
    </row>
    <row r="82" spans="2:7" s="161" customFormat="1" ht="14.1" customHeight="1" x14ac:dyDescent="0.25">
      <c r="B82" s="346" t="s">
        <v>134</v>
      </c>
      <c r="C82" s="348" t="s">
        <v>963</v>
      </c>
      <c r="D82" s="339" t="s">
        <v>246</v>
      </c>
      <c r="E82" s="340">
        <v>1</v>
      </c>
      <c r="F82" s="340">
        <v>664.89984000000015</v>
      </c>
      <c r="G82" s="341">
        <f t="shared" ref="G82:G93" si="4">E82*F82</f>
        <v>664.89984000000015</v>
      </c>
    </row>
    <row r="83" spans="2:7" s="161" customFormat="1" ht="14.1" customHeight="1" x14ac:dyDescent="0.25">
      <c r="B83" s="346" t="s">
        <v>141</v>
      </c>
      <c r="C83" s="348" t="s">
        <v>964</v>
      </c>
      <c r="D83" s="339" t="s">
        <v>246</v>
      </c>
      <c r="E83" s="340">
        <v>1</v>
      </c>
      <c r="F83" s="340">
        <v>664.89984000000015</v>
      </c>
      <c r="G83" s="341">
        <f t="shared" si="4"/>
        <v>664.89984000000015</v>
      </c>
    </row>
    <row r="84" spans="2:7" s="161" customFormat="1" ht="14.1" customHeight="1" x14ac:dyDescent="0.25">
      <c r="B84" s="346" t="s">
        <v>146</v>
      </c>
      <c r="C84" s="348" t="s">
        <v>965</v>
      </c>
      <c r="D84" s="339" t="s">
        <v>246</v>
      </c>
      <c r="E84" s="340">
        <v>1</v>
      </c>
      <c r="F84" s="340">
        <v>664.89984000000015</v>
      </c>
      <c r="G84" s="341">
        <f t="shared" si="4"/>
        <v>664.89984000000015</v>
      </c>
    </row>
    <row r="85" spans="2:7" s="161" customFormat="1" ht="14.1" customHeight="1" x14ac:dyDescent="0.25">
      <c r="B85" s="346" t="s">
        <v>422</v>
      </c>
      <c r="C85" s="348" t="s">
        <v>966</v>
      </c>
      <c r="D85" s="339" t="s">
        <v>246</v>
      </c>
      <c r="E85" s="340">
        <v>1</v>
      </c>
      <c r="F85" s="340">
        <v>387.85824000000014</v>
      </c>
      <c r="G85" s="341">
        <f t="shared" si="4"/>
        <v>387.85824000000014</v>
      </c>
    </row>
    <row r="86" spans="2:7" s="161" customFormat="1" ht="14.1" customHeight="1" x14ac:dyDescent="0.25">
      <c r="B86" s="346" t="s">
        <v>967</v>
      </c>
      <c r="C86" s="348" t="s">
        <v>968</v>
      </c>
      <c r="D86" s="339" t="s">
        <v>246</v>
      </c>
      <c r="E86" s="340">
        <v>1</v>
      </c>
      <c r="F86" s="340">
        <v>387.85824000000014</v>
      </c>
      <c r="G86" s="341">
        <f t="shared" si="4"/>
        <v>387.85824000000014</v>
      </c>
    </row>
    <row r="87" spans="2:7" s="161" customFormat="1" ht="14.1" customHeight="1" x14ac:dyDescent="0.25">
      <c r="B87" s="346" t="s">
        <v>969</v>
      </c>
      <c r="C87" s="348" t="s">
        <v>970</v>
      </c>
      <c r="D87" s="339" t="s">
        <v>246</v>
      </c>
      <c r="E87" s="340">
        <v>1</v>
      </c>
      <c r="F87" s="340">
        <v>387.85824000000014</v>
      </c>
      <c r="G87" s="341">
        <f t="shared" si="4"/>
        <v>387.85824000000014</v>
      </c>
    </row>
    <row r="88" spans="2:7" s="161" customFormat="1" ht="14.1" customHeight="1" x14ac:dyDescent="0.25">
      <c r="B88" s="346" t="s">
        <v>971</v>
      </c>
      <c r="C88" s="348" t="s">
        <v>972</v>
      </c>
      <c r="D88" s="339" t="s">
        <v>246</v>
      </c>
      <c r="E88" s="340">
        <v>1</v>
      </c>
      <c r="F88" s="340">
        <v>387.85824000000014</v>
      </c>
      <c r="G88" s="341">
        <f t="shared" si="4"/>
        <v>387.85824000000014</v>
      </c>
    </row>
    <row r="89" spans="2:7" s="161" customFormat="1" ht="14.1" customHeight="1" x14ac:dyDescent="0.25">
      <c r="B89" s="346" t="s">
        <v>973</v>
      </c>
      <c r="C89" s="348" t="s">
        <v>974</v>
      </c>
      <c r="D89" s="339" t="s">
        <v>246</v>
      </c>
      <c r="E89" s="340">
        <v>1</v>
      </c>
      <c r="F89" s="340">
        <v>387.85824000000014</v>
      </c>
      <c r="G89" s="341">
        <f t="shared" si="4"/>
        <v>387.85824000000014</v>
      </c>
    </row>
    <row r="90" spans="2:7" s="161" customFormat="1" ht="14.1" customHeight="1" x14ac:dyDescent="0.25">
      <c r="B90" s="346" t="s">
        <v>975</v>
      </c>
      <c r="C90" s="348" t="s">
        <v>976</v>
      </c>
      <c r="D90" s="339" t="s">
        <v>246</v>
      </c>
      <c r="E90" s="340">
        <v>1</v>
      </c>
      <c r="F90" s="340">
        <v>1515.8880000000004</v>
      </c>
      <c r="G90" s="341">
        <f t="shared" si="4"/>
        <v>1515.8880000000004</v>
      </c>
    </row>
    <row r="91" spans="2:7" s="161" customFormat="1" ht="14.1" customHeight="1" x14ac:dyDescent="0.25">
      <c r="B91" s="346" t="s">
        <v>977</v>
      </c>
      <c r="C91" s="348" t="s">
        <v>978</v>
      </c>
      <c r="D91" s="339" t="s">
        <v>246</v>
      </c>
      <c r="E91" s="340">
        <v>1</v>
      </c>
      <c r="F91" s="340">
        <v>997.34975999999995</v>
      </c>
      <c r="G91" s="341">
        <f t="shared" si="4"/>
        <v>997.34975999999995</v>
      </c>
    </row>
    <row r="92" spans="2:7" s="161" customFormat="1" ht="14.1" customHeight="1" x14ac:dyDescent="0.25">
      <c r="B92" s="346" t="s">
        <v>979</v>
      </c>
      <c r="C92" s="348" t="s">
        <v>980</v>
      </c>
      <c r="D92" s="339" t="s">
        <v>246</v>
      </c>
      <c r="E92" s="340">
        <v>1</v>
      </c>
      <c r="F92" s="340">
        <v>664.89984000000015</v>
      </c>
      <c r="G92" s="341">
        <f t="shared" si="4"/>
        <v>664.89984000000015</v>
      </c>
    </row>
    <row r="93" spans="2:7" s="161" customFormat="1" ht="14.1" customHeight="1" x14ac:dyDescent="0.25">
      <c r="B93" s="346" t="s">
        <v>981</v>
      </c>
      <c r="C93" s="348" t="s">
        <v>982</v>
      </c>
      <c r="D93" s="339" t="s">
        <v>246</v>
      </c>
      <c r="E93" s="340">
        <v>1</v>
      </c>
      <c r="F93" s="340">
        <v>664.89984000000015</v>
      </c>
      <c r="G93" s="341">
        <f t="shared" si="4"/>
        <v>664.89984000000015</v>
      </c>
    </row>
    <row r="94" spans="2:7" s="161" customFormat="1" ht="14.1" customHeight="1" x14ac:dyDescent="0.25">
      <c r="B94" s="347" t="s">
        <v>149</v>
      </c>
      <c r="C94" s="333" t="s">
        <v>310</v>
      </c>
      <c r="D94" s="339"/>
      <c r="E94" s="340"/>
      <c r="F94" s="340"/>
      <c r="G94" s="341"/>
    </row>
    <row r="95" spans="2:7" s="161" customFormat="1" ht="14.1" customHeight="1" x14ac:dyDescent="0.25">
      <c r="B95" s="346" t="s">
        <v>151</v>
      </c>
      <c r="C95" s="348" t="s">
        <v>983</v>
      </c>
      <c r="D95" s="339" t="s">
        <v>246</v>
      </c>
      <c r="E95" s="340">
        <v>1</v>
      </c>
      <c r="F95" s="340">
        <v>0</v>
      </c>
      <c r="G95" s="341">
        <f t="shared" ref="G95:G111" si="5">E95*F95</f>
        <v>0</v>
      </c>
    </row>
    <row r="96" spans="2:7" s="161" customFormat="1" ht="14.1" customHeight="1" x14ac:dyDescent="0.25">
      <c r="B96" s="346" t="s">
        <v>155</v>
      </c>
      <c r="C96" s="348" t="s">
        <v>984</v>
      </c>
      <c r="D96" s="339" t="s">
        <v>246</v>
      </c>
      <c r="E96" s="340">
        <v>1</v>
      </c>
      <c r="F96" s="340">
        <v>0</v>
      </c>
      <c r="G96" s="341">
        <f t="shared" si="5"/>
        <v>0</v>
      </c>
    </row>
    <row r="97" spans="2:7" s="161" customFormat="1" ht="14.1" customHeight="1" x14ac:dyDescent="0.25">
      <c r="B97" s="346" t="s">
        <v>157</v>
      </c>
      <c r="C97" s="348" t="s">
        <v>985</v>
      </c>
      <c r="D97" s="339" t="s">
        <v>246</v>
      </c>
      <c r="E97" s="340">
        <v>1</v>
      </c>
      <c r="F97" s="340">
        <v>0</v>
      </c>
      <c r="G97" s="341">
        <f t="shared" si="5"/>
        <v>0</v>
      </c>
    </row>
    <row r="98" spans="2:7" s="161" customFormat="1" ht="14.1" customHeight="1" x14ac:dyDescent="0.25">
      <c r="B98" s="346" t="s">
        <v>302</v>
      </c>
      <c r="C98" s="348" t="s">
        <v>986</v>
      </c>
      <c r="D98" s="339" t="s">
        <v>246</v>
      </c>
      <c r="E98" s="340">
        <v>1</v>
      </c>
      <c r="F98" s="340">
        <v>0</v>
      </c>
      <c r="G98" s="341">
        <f t="shared" si="5"/>
        <v>0</v>
      </c>
    </row>
    <row r="99" spans="2:7" s="161" customFormat="1" ht="14.1" customHeight="1" x14ac:dyDescent="0.25">
      <c r="B99" s="346" t="s">
        <v>426</v>
      </c>
      <c r="C99" s="348" t="s">
        <v>987</v>
      </c>
      <c r="D99" s="339" t="s">
        <v>246</v>
      </c>
      <c r="E99" s="340">
        <v>1</v>
      </c>
      <c r="F99" s="340">
        <v>0</v>
      </c>
      <c r="G99" s="341">
        <f t="shared" si="5"/>
        <v>0</v>
      </c>
    </row>
    <row r="100" spans="2:7" s="161" customFormat="1" ht="14.1" customHeight="1" x14ac:dyDescent="0.25">
      <c r="B100" s="346" t="s">
        <v>988</v>
      </c>
      <c r="C100" s="348" t="s">
        <v>989</v>
      </c>
      <c r="D100" s="339" t="s">
        <v>246</v>
      </c>
      <c r="E100" s="340">
        <v>1</v>
      </c>
      <c r="F100" s="340">
        <v>0</v>
      </c>
      <c r="G100" s="341">
        <f t="shared" si="5"/>
        <v>0</v>
      </c>
    </row>
    <row r="101" spans="2:7" s="161" customFormat="1" ht="14.1" customHeight="1" x14ac:dyDescent="0.25">
      <c r="B101" s="346" t="s">
        <v>990</v>
      </c>
      <c r="C101" s="348" t="s">
        <v>991</v>
      </c>
      <c r="D101" s="339" t="s">
        <v>246</v>
      </c>
      <c r="E101" s="340">
        <v>1</v>
      </c>
      <c r="F101" s="340">
        <v>0</v>
      </c>
      <c r="G101" s="341">
        <f t="shared" si="5"/>
        <v>0</v>
      </c>
    </row>
    <row r="102" spans="2:7" s="161" customFormat="1" ht="14.1" customHeight="1" x14ac:dyDescent="0.25">
      <c r="B102" s="346" t="s">
        <v>992</v>
      </c>
      <c r="C102" s="348" t="s">
        <v>993</v>
      </c>
      <c r="D102" s="339" t="s">
        <v>246</v>
      </c>
      <c r="E102" s="340">
        <v>1</v>
      </c>
      <c r="F102" s="340">
        <v>0</v>
      </c>
      <c r="G102" s="341">
        <f t="shared" si="5"/>
        <v>0</v>
      </c>
    </row>
    <row r="103" spans="2:7" s="161" customFormat="1" ht="14.1" customHeight="1" x14ac:dyDescent="0.25">
      <c r="B103" s="346" t="s">
        <v>994</v>
      </c>
      <c r="C103" s="348" t="s">
        <v>995</v>
      </c>
      <c r="D103" s="339" t="s">
        <v>246</v>
      </c>
      <c r="E103" s="340">
        <v>1</v>
      </c>
      <c r="F103" s="340">
        <v>0</v>
      </c>
      <c r="G103" s="341">
        <f t="shared" si="5"/>
        <v>0</v>
      </c>
    </row>
    <row r="104" spans="2:7" s="161" customFormat="1" ht="14.1" customHeight="1" x14ac:dyDescent="0.25">
      <c r="B104" s="346" t="s">
        <v>996</v>
      </c>
      <c r="C104" s="348" t="s">
        <v>997</v>
      </c>
      <c r="D104" s="339" t="s">
        <v>246</v>
      </c>
      <c r="E104" s="340">
        <v>1</v>
      </c>
      <c r="F104" s="340">
        <v>0</v>
      </c>
      <c r="G104" s="341">
        <f t="shared" si="5"/>
        <v>0</v>
      </c>
    </row>
    <row r="105" spans="2:7" s="161" customFormat="1" ht="14.1" customHeight="1" x14ac:dyDescent="0.25">
      <c r="B105" s="346" t="s">
        <v>998</v>
      </c>
      <c r="C105" s="348" t="s">
        <v>999</v>
      </c>
      <c r="D105" s="339" t="s">
        <v>246</v>
      </c>
      <c r="E105" s="340">
        <v>1</v>
      </c>
      <c r="F105" s="340">
        <v>0</v>
      </c>
      <c r="G105" s="341">
        <f t="shared" si="5"/>
        <v>0</v>
      </c>
    </row>
    <row r="106" spans="2:7" s="161" customFormat="1" ht="14.1" customHeight="1" x14ac:dyDescent="0.25">
      <c r="B106" s="346" t="s">
        <v>1000</v>
      </c>
      <c r="C106" s="348" t="s">
        <v>1001</v>
      </c>
      <c r="D106" s="339" t="s">
        <v>246</v>
      </c>
      <c r="E106" s="340">
        <v>1</v>
      </c>
      <c r="F106" s="340">
        <v>0</v>
      </c>
      <c r="G106" s="341">
        <f t="shared" si="5"/>
        <v>0</v>
      </c>
    </row>
    <row r="107" spans="2:7" s="161" customFormat="1" ht="14.1" customHeight="1" x14ac:dyDescent="0.25">
      <c r="B107" s="346" t="s">
        <v>1002</v>
      </c>
      <c r="C107" s="348" t="s">
        <v>1003</v>
      </c>
      <c r="D107" s="339" t="s">
        <v>246</v>
      </c>
      <c r="E107" s="340">
        <v>1</v>
      </c>
      <c r="F107" s="340">
        <v>0</v>
      </c>
      <c r="G107" s="341">
        <f t="shared" si="5"/>
        <v>0</v>
      </c>
    </row>
    <row r="108" spans="2:7" s="161" customFormat="1" ht="14.1" customHeight="1" x14ac:dyDescent="0.25">
      <c r="B108" s="346" t="s">
        <v>1004</v>
      </c>
      <c r="C108" s="348" t="s">
        <v>1005</v>
      </c>
      <c r="D108" s="339" t="s">
        <v>246</v>
      </c>
      <c r="E108" s="340">
        <v>1</v>
      </c>
      <c r="F108" s="340">
        <v>0</v>
      </c>
      <c r="G108" s="341">
        <f t="shared" si="5"/>
        <v>0</v>
      </c>
    </row>
    <row r="109" spans="2:7" s="161" customFormat="1" ht="14.1" customHeight="1" x14ac:dyDescent="0.25">
      <c r="B109" s="346" t="s">
        <v>1006</v>
      </c>
      <c r="C109" s="348" t="s">
        <v>1007</v>
      </c>
      <c r="D109" s="339" t="s">
        <v>246</v>
      </c>
      <c r="E109" s="340">
        <v>1</v>
      </c>
      <c r="F109" s="340">
        <v>0</v>
      </c>
      <c r="G109" s="341">
        <f t="shared" si="5"/>
        <v>0</v>
      </c>
    </row>
    <row r="110" spans="2:7" s="161" customFormat="1" ht="14.1" customHeight="1" x14ac:dyDescent="0.25">
      <c r="B110" s="346" t="s">
        <v>1008</v>
      </c>
      <c r="C110" s="348" t="s">
        <v>1009</v>
      </c>
      <c r="D110" s="339" t="s">
        <v>246</v>
      </c>
      <c r="E110" s="340">
        <v>1</v>
      </c>
      <c r="F110" s="340">
        <v>0</v>
      </c>
      <c r="G110" s="341">
        <f t="shared" si="5"/>
        <v>0</v>
      </c>
    </row>
    <row r="111" spans="2:7" s="161" customFormat="1" ht="14.1" customHeight="1" x14ac:dyDescent="0.25">
      <c r="B111" s="346" t="s">
        <v>1010</v>
      </c>
      <c r="C111" s="348" t="s">
        <v>1011</v>
      </c>
      <c r="D111" s="339" t="s">
        <v>246</v>
      </c>
      <c r="E111" s="340">
        <v>1</v>
      </c>
      <c r="F111" s="340">
        <v>0</v>
      </c>
      <c r="G111" s="341">
        <f t="shared" si="5"/>
        <v>0</v>
      </c>
    </row>
    <row r="112" spans="2:7" s="161" customFormat="1" ht="14.1" customHeight="1" x14ac:dyDescent="0.25">
      <c r="B112" s="346" t="s">
        <v>1012</v>
      </c>
      <c r="C112" s="333" t="s">
        <v>311</v>
      </c>
      <c r="D112" s="339"/>
      <c r="E112" s="340"/>
      <c r="F112" s="340"/>
      <c r="G112" s="341"/>
    </row>
    <row r="113" spans="2:7" s="161" customFormat="1" ht="14.1" customHeight="1" x14ac:dyDescent="0.25">
      <c r="B113" s="346" t="s">
        <v>1013</v>
      </c>
      <c r="C113" s="338" t="s">
        <v>1014</v>
      </c>
      <c r="D113" s="339" t="s">
        <v>921</v>
      </c>
      <c r="E113" s="340">
        <v>460.5</v>
      </c>
      <c r="F113" s="340">
        <v>6.6908160000000017</v>
      </c>
      <c r="G113" s="341">
        <f>E113*F113</f>
        <v>3081.1207680000007</v>
      </c>
    </row>
    <row r="114" spans="2:7" s="161" customFormat="1" ht="14.1" customHeight="1" x14ac:dyDescent="0.25">
      <c r="B114" s="346" t="s">
        <v>1015</v>
      </c>
      <c r="C114" s="338" t="s">
        <v>1016</v>
      </c>
      <c r="D114" s="339" t="s">
        <v>921</v>
      </c>
      <c r="E114" s="340">
        <v>86.5</v>
      </c>
      <c r="F114" s="340">
        <v>6.6908160000000017</v>
      </c>
      <c r="G114" s="341">
        <f>E114*F114</f>
        <v>578.75558400000011</v>
      </c>
    </row>
    <row r="115" spans="2:7" s="161" customFormat="1" ht="14.1" customHeight="1" x14ac:dyDescent="0.25">
      <c r="B115" s="346" t="s">
        <v>1017</v>
      </c>
      <c r="C115" s="338" t="s">
        <v>1018</v>
      </c>
      <c r="D115" s="339" t="s">
        <v>921</v>
      </c>
      <c r="E115" s="340">
        <v>270</v>
      </c>
      <c r="F115" s="340">
        <v>9.3044160000000034</v>
      </c>
      <c r="G115" s="341">
        <f>E115*F115</f>
        <v>2512.192320000001</v>
      </c>
    </row>
    <row r="116" spans="2:7" s="161" customFormat="1" ht="14.1" customHeight="1" x14ac:dyDescent="0.25">
      <c r="B116" s="346" t="s">
        <v>1019</v>
      </c>
      <c r="C116" s="338" t="s">
        <v>1020</v>
      </c>
      <c r="D116" s="339" t="s">
        <v>921</v>
      </c>
      <c r="E116" s="340">
        <v>469</v>
      </c>
      <c r="F116" s="340">
        <v>12.398265000000002</v>
      </c>
      <c r="G116" s="341">
        <f>E116*F116</f>
        <v>5814.786285000001</v>
      </c>
    </row>
    <row r="117" spans="2:7" s="161" customFormat="1" ht="14.1" customHeight="1" x14ac:dyDescent="0.25">
      <c r="B117" s="332" t="s">
        <v>1021</v>
      </c>
      <c r="C117" s="333" t="s">
        <v>1022</v>
      </c>
      <c r="D117" s="339"/>
      <c r="E117" s="340"/>
      <c r="F117" s="340"/>
      <c r="G117" s="341"/>
    </row>
    <row r="118" spans="2:7" s="161" customFormat="1" ht="14.1" customHeight="1" x14ac:dyDescent="0.25">
      <c r="B118" s="346" t="s">
        <v>1023</v>
      </c>
      <c r="C118" s="342" t="s">
        <v>1024</v>
      </c>
      <c r="D118" s="339" t="s">
        <v>921</v>
      </c>
      <c r="E118" s="340">
        <v>15.5</v>
      </c>
      <c r="F118" s="340">
        <v>6.4356763680000029</v>
      </c>
      <c r="G118" s="341">
        <f t="shared" ref="G118:G146" si="6">E118*F118</f>
        <v>99.752983704000044</v>
      </c>
    </row>
    <row r="119" spans="2:7" s="161" customFormat="1" ht="14.1" customHeight="1" x14ac:dyDescent="0.25">
      <c r="B119" s="346" t="s">
        <v>1025</v>
      </c>
      <c r="C119" s="342" t="s">
        <v>1026</v>
      </c>
      <c r="D119" s="339" t="s">
        <v>921</v>
      </c>
      <c r="E119" s="340">
        <v>13</v>
      </c>
      <c r="F119" s="340">
        <v>6.4356763680000029</v>
      </c>
      <c r="G119" s="341">
        <f t="shared" si="6"/>
        <v>83.663792784000037</v>
      </c>
    </row>
    <row r="120" spans="2:7" s="161" customFormat="1" ht="14.1" customHeight="1" x14ac:dyDescent="0.25">
      <c r="B120" s="346" t="s">
        <v>1027</v>
      </c>
      <c r="C120" s="342" t="s">
        <v>1028</v>
      </c>
      <c r="D120" s="339" t="s">
        <v>921</v>
      </c>
      <c r="E120" s="340">
        <v>13</v>
      </c>
      <c r="F120" s="340">
        <v>6.4356763680000029</v>
      </c>
      <c r="G120" s="341">
        <f t="shared" si="6"/>
        <v>83.663792784000037</v>
      </c>
    </row>
    <row r="121" spans="2:7" s="161" customFormat="1" ht="14.1" customHeight="1" x14ac:dyDescent="0.25">
      <c r="B121" s="346" t="s">
        <v>1029</v>
      </c>
      <c r="C121" s="342" t="s">
        <v>1030</v>
      </c>
      <c r="D121" s="339" t="s">
        <v>921</v>
      </c>
      <c r="E121" s="340">
        <v>13</v>
      </c>
      <c r="F121" s="340">
        <v>6.4356763680000029</v>
      </c>
      <c r="G121" s="341">
        <f t="shared" si="6"/>
        <v>83.663792784000037</v>
      </c>
    </row>
    <row r="122" spans="2:7" s="161" customFormat="1" ht="14.1" customHeight="1" x14ac:dyDescent="0.25">
      <c r="B122" s="346" t="s">
        <v>1031</v>
      </c>
      <c r="C122" s="342" t="s">
        <v>1032</v>
      </c>
      <c r="D122" s="339" t="s">
        <v>921</v>
      </c>
      <c r="E122" s="340">
        <v>13</v>
      </c>
      <c r="F122" s="340">
        <v>6.4356763680000029</v>
      </c>
      <c r="G122" s="341">
        <f t="shared" si="6"/>
        <v>83.663792784000037</v>
      </c>
    </row>
    <row r="123" spans="2:7" s="161" customFormat="1" ht="14.1" customHeight="1" x14ac:dyDescent="0.25">
      <c r="B123" s="346" t="s">
        <v>1033</v>
      </c>
      <c r="C123" s="342" t="s">
        <v>1034</v>
      </c>
      <c r="D123" s="339" t="s">
        <v>921</v>
      </c>
      <c r="E123" s="340">
        <v>15.5</v>
      </c>
      <c r="F123" s="340">
        <v>6.4356763680000029</v>
      </c>
      <c r="G123" s="341">
        <f t="shared" si="6"/>
        <v>99.752983704000044</v>
      </c>
    </row>
    <row r="124" spans="2:7" s="161" customFormat="1" ht="14.1" customHeight="1" x14ac:dyDescent="0.25">
      <c r="B124" s="346" t="s">
        <v>1035</v>
      </c>
      <c r="C124" s="342" t="s">
        <v>1036</v>
      </c>
      <c r="D124" s="339" t="s">
        <v>921</v>
      </c>
      <c r="E124" s="340">
        <v>19</v>
      </c>
      <c r="F124" s="340">
        <v>6.4356763680000029</v>
      </c>
      <c r="G124" s="341">
        <f t="shared" si="6"/>
        <v>122.27785099200005</v>
      </c>
    </row>
    <row r="125" spans="2:7" s="161" customFormat="1" ht="14.1" customHeight="1" x14ac:dyDescent="0.25">
      <c r="B125" s="346" t="s">
        <v>1037</v>
      </c>
      <c r="C125" s="342" t="s">
        <v>1038</v>
      </c>
      <c r="D125" s="339" t="s">
        <v>921</v>
      </c>
      <c r="E125" s="340">
        <v>13</v>
      </c>
      <c r="F125" s="340">
        <v>6.4356763680000029</v>
      </c>
      <c r="G125" s="341">
        <f t="shared" si="6"/>
        <v>83.663792784000037</v>
      </c>
    </row>
    <row r="126" spans="2:7" s="161" customFormat="1" ht="14.1" customHeight="1" x14ac:dyDescent="0.25">
      <c r="B126" s="346" t="s">
        <v>1039</v>
      </c>
      <c r="C126" s="342" t="s">
        <v>1040</v>
      </c>
      <c r="D126" s="339" t="s">
        <v>921</v>
      </c>
      <c r="E126" s="340">
        <v>18</v>
      </c>
      <c r="F126" s="340">
        <v>6.4356763680000029</v>
      </c>
      <c r="G126" s="341">
        <f t="shared" si="6"/>
        <v>115.84217462400005</v>
      </c>
    </row>
    <row r="127" spans="2:7" s="161" customFormat="1" ht="14.1" customHeight="1" x14ac:dyDescent="0.25">
      <c r="B127" s="346" t="s">
        <v>1041</v>
      </c>
      <c r="C127" s="342" t="s">
        <v>1042</v>
      </c>
      <c r="D127" s="339" t="s">
        <v>921</v>
      </c>
      <c r="E127" s="340">
        <v>13</v>
      </c>
      <c r="F127" s="340">
        <v>6.4356763680000029</v>
      </c>
      <c r="G127" s="341">
        <f t="shared" si="6"/>
        <v>83.663792784000037</v>
      </c>
    </row>
    <row r="128" spans="2:7" s="161" customFormat="1" ht="14.1" customHeight="1" x14ac:dyDescent="0.25">
      <c r="B128" s="346" t="s">
        <v>1043</v>
      </c>
      <c r="C128" s="342" t="s">
        <v>1044</v>
      </c>
      <c r="D128" s="339" t="s">
        <v>921</v>
      </c>
      <c r="E128" s="340">
        <v>19</v>
      </c>
      <c r="F128" s="340">
        <v>6.4356763680000029</v>
      </c>
      <c r="G128" s="341">
        <f t="shared" si="6"/>
        <v>122.27785099200005</v>
      </c>
    </row>
    <row r="129" spans="2:7" s="161" customFormat="1" ht="14.1" customHeight="1" x14ac:dyDescent="0.25">
      <c r="B129" s="346" t="s">
        <v>1045</v>
      </c>
      <c r="C129" s="342" t="s">
        <v>1046</v>
      </c>
      <c r="D129" s="339" t="s">
        <v>921</v>
      </c>
      <c r="E129" s="340">
        <v>18</v>
      </c>
      <c r="F129" s="340">
        <v>6.4356763680000029</v>
      </c>
      <c r="G129" s="341">
        <f t="shared" si="6"/>
        <v>115.84217462400005</v>
      </c>
    </row>
    <row r="130" spans="2:7" s="161" customFormat="1" ht="14.1" customHeight="1" x14ac:dyDescent="0.25">
      <c r="B130" s="346" t="s">
        <v>1047</v>
      </c>
      <c r="C130" s="342" t="s">
        <v>1048</v>
      </c>
      <c r="D130" s="339" t="s">
        <v>921</v>
      </c>
      <c r="E130" s="340">
        <v>13</v>
      </c>
      <c r="F130" s="340">
        <v>6.4356763680000029</v>
      </c>
      <c r="G130" s="341">
        <f t="shared" si="6"/>
        <v>83.663792784000037</v>
      </c>
    </row>
    <row r="131" spans="2:7" s="161" customFormat="1" ht="14.1" customHeight="1" x14ac:dyDescent="0.25">
      <c r="B131" s="346" t="s">
        <v>1049</v>
      </c>
      <c r="C131" s="342" t="s">
        <v>1050</v>
      </c>
      <c r="D131" s="339" t="s">
        <v>921</v>
      </c>
      <c r="E131" s="340">
        <v>14</v>
      </c>
      <c r="F131" s="340">
        <v>6.4356763680000029</v>
      </c>
      <c r="G131" s="341">
        <f t="shared" si="6"/>
        <v>90.09946915200004</v>
      </c>
    </row>
    <row r="132" spans="2:7" s="161" customFormat="1" ht="14.1" customHeight="1" x14ac:dyDescent="0.25">
      <c r="B132" s="346" t="s">
        <v>1051</v>
      </c>
      <c r="C132" s="342" t="s">
        <v>1052</v>
      </c>
      <c r="D132" s="339" t="s">
        <v>921</v>
      </c>
      <c r="E132" s="340">
        <v>13</v>
      </c>
      <c r="F132" s="340">
        <v>6.4356763680000029</v>
      </c>
      <c r="G132" s="341">
        <f t="shared" si="6"/>
        <v>83.663792784000037</v>
      </c>
    </row>
    <row r="133" spans="2:7" s="161" customFormat="1" ht="14.1" customHeight="1" x14ac:dyDescent="0.25">
      <c r="B133" s="346" t="s">
        <v>1053</v>
      </c>
      <c r="C133" s="342" t="s">
        <v>1054</v>
      </c>
      <c r="D133" s="339" t="s">
        <v>921</v>
      </c>
      <c r="E133" s="340">
        <v>13</v>
      </c>
      <c r="F133" s="340">
        <v>6.4356763680000029</v>
      </c>
      <c r="G133" s="341">
        <f t="shared" si="6"/>
        <v>83.663792784000037</v>
      </c>
    </row>
    <row r="134" spans="2:7" s="161" customFormat="1" ht="14.1" customHeight="1" x14ac:dyDescent="0.25">
      <c r="B134" s="346" t="s">
        <v>1055</v>
      </c>
      <c r="C134" s="342" t="s">
        <v>1056</v>
      </c>
      <c r="D134" s="339" t="s">
        <v>921</v>
      </c>
      <c r="E134" s="340">
        <v>30</v>
      </c>
      <c r="F134" s="340">
        <v>6.4356763680000029</v>
      </c>
      <c r="G134" s="341">
        <f t="shared" si="6"/>
        <v>193.07029104000009</v>
      </c>
    </row>
    <row r="135" spans="2:7" s="161" customFormat="1" ht="14.1" customHeight="1" x14ac:dyDescent="0.25">
      <c r="B135" s="346" t="s">
        <v>1057</v>
      </c>
      <c r="C135" s="342" t="s">
        <v>1058</v>
      </c>
      <c r="D135" s="339" t="s">
        <v>921</v>
      </c>
      <c r="E135" s="340">
        <v>50.5</v>
      </c>
      <c r="F135" s="340">
        <v>6.4356763680000029</v>
      </c>
      <c r="G135" s="341">
        <f t="shared" si="6"/>
        <v>325.00165658400016</v>
      </c>
    </row>
    <row r="136" spans="2:7" s="161" customFormat="1" ht="14.1" customHeight="1" x14ac:dyDescent="0.25">
      <c r="B136" s="346" t="s">
        <v>1059</v>
      </c>
      <c r="C136" s="342" t="s">
        <v>1060</v>
      </c>
      <c r="D136" s="339" t="s">
        <v>921</v>
      </c>
      <c r="E136" s="340">
        <v>53.5</v>
      </c>
      <c r="F136" s="340">
        <v>6.4356763680000029</v>
      </c>
      <c r="G136" s="341">
        <f t="shared" si="6"/>
        <v>344.30868568800014</v>
      </c>
    </row>
    <row r="137" spans="2:7" s="161" customFormat="1" ht="14.1" customHeight="1" x14ac:dyDescent="0.25">
      <c r="B137" s="346" t="s">
        <v>1061</v>
      </c>
      <c r="C137" s="342" t="s">
        <v>1062</v>
      </c>
      <c r="D137" s="339" t="s">
        <v>921</v>
      </c>
      <c r="E137" s="340">
        <v>56.5</v>
      </c>
      <c r="F137" s="340">
        <v>6.4356763680000029</v>
      </c>
      <c r="G137" s="341">
        <f t="shared" si="6"/>
        <v>363.61571479200018</v>
      </c>
    </row>
    <row r="138" spans="2:7" s="161" customFormat="1" ht="14.1" customHeight="1" x14ac:dyDescent="0.25">
      <c r="B138" s="346" t="s">
        <v>1063</v>
      </c>
      <c r="C138" s="342" t="s">
        <v>1064</v>
      </c>
      <c r="D138" s="339" t="s">
        <v>921</v>
      </c>
      <c r="E138" s="340">
        <v>34</v>
      </c>
      <c r="F138" s="340">
        <v>6.4356763680000029</v>
      </c>
      <c r="G138" s="341">
        <f t="shared" si="6"/>
        <v>218.8129965120001</v>
      </c>
    </row>
    <row r="139" spans="2:7" s="161" customFormat="1" ht="14.1" customHeight="1" x14ac:dyDescent="0.25">
      <c r="B139" s="346" t="s">
        <v>1065</v>
      </c>
      <c r="C139" s="342" t="s">
        <v>1066</v>
      </c>
      <c r="D139" s="339" t="s">
        <v>921</v>
      </c>
      <c r="E139" s="340">
        <v>29.5</v>
      </c>
      <c r="F139" s="340">
        <v>20.32338</v>
      </c>
      <c r="G139" s="341">
        <f t="shared" si="6"/>
        <v>599.53971000000001</v>
      </c>
    </row>
    <row r="140" spans="2:7" s="161" customFormat="1" ht="14.1" customHeight="1" x14ac:dyDescent="0.25">
      <c r="B140" s="346" t="s">
        <v>1067</v>
      </c>
      <c r="C140" s="342" t="s">
        <v>1068</v>
      </c>
      <c r="D140" s="339" t="s">
        <v>921</v>
      </c>
      <c r="E140" s="340">
        <v>28</v>
      </c>
      <c r="F140" s="340">
        <v>20.32338</v>
      </c>
      <c r="G140" s="341">
        <f t="shared" si="6"/>
        <v>569.05464000000006</v>
      </c>
    </row>
    <row r="141" spans="2:7" s="161" customFormat="1" ht="14.1" customHeight="1" x14ac:dyDescent="0.25">
      <c r="B141" s="346" t="s">
        <v>1069</v>
      </c>
      <c r="C141" s="342" t="s">
        <v>1070</v>
      </c>
      <c r="D141" s="339" t="s">
        <v>921</v>
      </c>
      <c r="E141" s="340">
        <v>29</v>
      </c>
      <c r="F141" s="340">
        <v>20.32338</v>
      </c>
      <c r="G141" s="341">
        <f t="shared" si="6"/>
        <v>589.37801999999999</v>
      </c>
    </row>
    <row r="142" spans="2:7" s="161" customFormat="1" ht="14.1" customHeight="1" x14ac:dyDescent="0.25">
      <c r="B142" s="346" t="s">
        <v>1071</v>
      </c>
      <c r="C142" s="342" t="s">
        <v>1072</v>
      </c>
      <c r="D142" s="339" t="s">
        <v>921</v>
      </c>
      <c r="E142" s="340">
        <v>21</v>
      </c>
      <c r="F142" s="340">
        <v>20.32338</v>
      </c>
      <c r="G142" s="341">
        <f t="shared" si="6"/>
        <v>426.79097999999999</v>
      </c>
    </row>
    <row r="143" spans="2:7" s="161" customFormat="1" ht="14.1" customHeight="1" x14ac:dyDescent="0.25">
      <c r="B143" s="346" t="s">
        <v>1073</v>
      </c>
      <c r="C143" s="342" t="s">
        <v>1074</v>
      </c>
      <c r="D143" s="339" t="s">
        <v>921</v>
      </c>
      <c r="E143" s="340">
        <v>124.5</v>
      </c>
      <c r="F143" s="340">
        <v>40.64676</v>
      </c>
      <c r="G143" s="341">
        <f t="shared" si="6"/>
        <v>5060.5216200000004</v>
      </c>
    </row>
    <row r="144" spans="2:7" s="161" customFormat="1" ht="14.1" customHeight="1" x14ac:dyDescent="0.25">
      <c r="B144" s="346" t="s">
        <v>1075</v>
      </c>
      <c r="C144" s="342" t="s">
        <v>1076</v>
      </c>
      <c r="D144" s="339" t="s">
        <v>921</v>
      </c>
      <c r="E144" s="340">
        <v>20</v>
      </c>
      <c r="F144" s="340">
        <v>79.662052799999998</v>
      </c>
      <c r="G144" s="341">
        <f t="shared" si="6"/>
        <v>1593.2410559999998</v>
      </c>
    </row>
    <row r="145" spans="2:8" s="161" customFormat="1" ht="14.1" customHeight="1" x14ac:dyDescent="0.25">
      <c r="B145" s="346" t="s">
        <v>1077</v>
      </c>
      <c r="C145" s="342" t="s">
        <v>1078</v>
      </c>
      <c r="D145" s="339" t="s">
        <v>921</v>
      </c>
      <c r="E145" s="340">
        <v>96</v>
      </c>
      <c r="F145" s="340">
        <v>79.662052799999998</v>
      </c>
      <c r="G145" s="341">
        <f t="shared" si="6"/>
        <v>7647.5570687999998</v>
      </c>
    </row>
    <row r="146" spans="2:8" s="161" customFormat="1" ht="14.1" customHeight="1" thickBot="1" x14ac:dyDescent="0.3">
      <c r="B146" s="346" t="s">
        <v>1079</v>
      </c>
      <c r="C146" s="342" t="s">
        <v>1080</v>
      </c>
      <c r="D146" s="339" t="s">
        <v>921</v>
      </c>
      <c r="E146" s="340">
        <v>79</v>
      </c>
      <c r="F146" s="340">
        <v>119.4930792</v>
      </c>
      <c r="G146" s="341">
        <f t="shared" si="6"/>
        <v>9439.9532567999995</v>
      </c>
    </row>
    <row r="147" spans="2:8" ht="16.5" customHeight="1" x14ac:dyDescent="0.25">
      <c r="B147" s="324">
        <v>3</v>
      </c>
      <c r="C147" s="325" t="s">
        <v>208</v>
      </c>
      <c r="D147" s="325"/>
      <c r="E147" s="325"/>
      <c r="F147" s="325"/>
      <c r="G147" s="326"/>
    </row>
    <row r="148" spans="2:8" s="161" customFormat="1" ht="14.1" customHeight="1" x14ac:dyDescent="0.25">
      <c r="B148" s="332" t="s">
        <v>168</v>
      </c>
      <c r="C148" s="333" t="s">
        <v>210</v>
      </c>
      <c r="D148" s="339"/>
      <c r="E148" s="340"/>
      <c r="F148" s="340"/>
      <c r="G148" s="341"/>
    </row>
    <row r="149" spans="2:8" s="161" customFormat="1" ht="14.1" customHeight="1" x14ac:dyDescent="0.25">
      <c r="B149" s="346" t="s">
        <v>169</v>
      </c>
      <c r="C149" s="338" t="s">
        <v>210</v>
      </c>
      <c r="D149" s="339" t="s">
        <v>907</v>
      </c>
      <c r="E149" s="340">
        <v>4</v>
      </c>
      <c r="F149" s="340">
        <v>1696.2662619549824</v>
      </c>
      <c r="G149" s="341">
        <f>E149*F149</f>
        <v>6785.0650478199295</v>
      </c>
      <c r="H149" s="349"/>
    </row>
    <row r="150" spans="2:8" s="161" customFormat="1" ht="14.1" customHeight="1" x14ac:dyDescent="0.25">
      <c r="B150" s="332" t="s">
        <v>170</v>
      </c>
      <c r="C150" s="333" t="s">
        <v>1081</v>
      </c>
      <c r="D150" s="339"/>
      <c r="E150" s="340"/>
      <c r="F150" s="340"/>
      <c r="G150" s="341"/>
    </row>
    <row r="151" spans="2:8" s="161" customFormat="1" ht="14.1" customHeight="1" x14ac:dyDescent="0.25">
      <c r="B151" s="346" t="s">
        <v>171</v>
      </c>
      <c r="C151" s="342" t="s">
        <v>1082</v>
      </c>
      <c r="D151" s="339" t="s">
        <v>921</v>
      </c>
      <c r="E151" s="340">
        <v>156</v>
      </c>
      <c r="F151" s="340">
        <v>6.4356763680000029</v>
      </c>
      <c r="G151" s="341">
        <f t="shared" ref="G151:G164" si="7">E151*F151</f>
        <v>1003.9655134080004</v>
      </c>
    </row>
    <row r="152" spans="2:8" s="161" customFormat="1" ht="14.1" customHeight="1" x14ac:dyDescent="0.25">
      <c r="B152" s="346" t="s">
        <v>172</v>
      </c>
      <c r="C152" s="342" t="s">
        <v>1083</v>
      </c>
      <c r="D152" s="339" t="s">
        <v>921</v>
      </c>
      <c r="E152" s="340">
        <v>276</v>
      </c>
      <c r="F152" s="340">
        <v>6.4356763680000029</v>
      </c>
      <c r="G152" s="341">
        <f t="shared" si="7"/>
        <v>1776.2466775680009</v>
      </c>
    </row>
    <row r="153" spans="2:8" s="161" customFormat="1" ht="14.1" customHeight="1" x14ac:dyDescent="0.25">
      <c r="B153" s="346" t="s">
        <v>173</v>
      </c>
      <c r="C153" s="342" t="s">
        <v>1084</v>
      </c>
      <c r="D153" s="339" t="s">
        <v>921</v>
      </c>
      <c r="E153" s="340">
        <v>172</v>
      </c>
      <c r="F153" s="340">
        <v>6.4356763680000029</v>
      </c>
      <c r="G153" s="341">
        <f t="shared" si="7"/>
        <v>1106.9363352960004</v>
      </c>
    </row>
    <row r="154" spans="2:8" s="161" customFormat="1" ht="14.1" customHeight="1" x14ac:dyDescent="0.25">
      <c r="B154" s="346" t="s">
        <v>174</v>
      </c>
      <c r="C154" s="342" t="s">
        <v>1085</v>
      </c>
      <c r="D154" s="339" t="s">
        <v>921</v>
      </c>
      <c r="E154" s="340">
        <v>172</v>
      </c>
      <c r="F154" s="340">
        <v>6.4356763680000029</v>
      </c>
      <c r="G154" s="341">
        <f t="shared" si="7"/>
        <v>1106.9363352960004</v>
      </c>
    </row>
    <row r="155" spans="2:8" s="161" customFormat="1" ht="14.1" customHeight="1" x14ac:dyDescent="0.25">
      <c r="B155" s="346" t="s">
        <v>175</v>
      </c>
      <c r="C155" s="342" t="s">
        <v>1086</v>
      </c>
      <c r="D155" s="339" t="s">
        <v>921</v>
      </c>
      <c r="E155" s="340">
        <v>130</v>
      </c>
      <c r="F155" s="340">
        <v>6.4356763680000029</v>
      </c>
      <c r="G155" s="341">
        <f t="shared" si="7"/>
        <v>836.63792784000043</v>
      </c>
    </row>
    <row r="156" spans="2:8" s="161" customFormat="1" ht="14.1" customHeight="1" x14ac:dyDescent="0.25">
      <c r="B156" s="346" t="s">
        <v>176</v>
      </c>
      <c r="C156" s="342" t="s">
        <v>1087</v>
      </c>
      <c r="D156" s="339" t="s">
        <v>921</v>
      </c>
      <c r="E156" s="340">
        <v>97</v>
      </c>
      <c r="F156" s="340">
        <v>6.4356763680000029</v>
      </c>
      <c r="G156" s="341">
        <f t="shared" si="7"/>
        <v>624.26060769600031</v>
      </c>
    </row>
    <row r="157" spans="2:8" s="161" customFormat="1" ht="14.1" customHeight="1" x14ac:dyDescent="0.25">
      <c r="B157" s="346" t="s">
        <v>177</v>
      </c>
      <c r="C157" s="342" t="s">
        <v>1088</v>
      </c>
      <c r="D157" s="339" t="s">
        <v>921</v>
      </c>
      <c r="E157" s="340">
        <v>75</v>
      </c>
      <c r="F157" s="340">
        <v>6.4356763680000029</v>
      </c>
      <c r="G157" s="341">
        <f t="shared" si="7"/>
        <v>482.67572760000019</v>
      </c>
    </row>
    <row r="158" spans="2:8" s="161" customFormat="1" ht="14.1" customHeight="1" x14ac:dyDescent="0.25">
      <c r="B158" s="346" t="s">
        <v>178</v>
      </c>
      <c r="C158" s="342" t="s">
        <v>1089</v>
      </c>
      <c r="D158" s="339" t="s">
        <v>921</v>
      </c>
      <c r="E158" s="340">
        <v>105</v>
      </c>
      <c r="F158" s="340">
        <v>6.4356763680000029</v>
      </c>
      <c r="G158" s="341">
        <f t="shared" si="7"/>
        <v>675.74601864000033</v>
      </c>
    </row>
    <row r="159" spans="2:8" s="161" customFormat="1" ht="14.1" customHeight="1" x14ac:dyDescent="0.25">
      <c r="B159" s="346" t="s">
        <v>179</v>
      </c>
      <c r="C159" s="342" t="s">
        <v>1090</v>
      </c>
      <c r="D159" s="339" t="s">
        <v>921</v>
      </c>
      <c r="E159" s="340">
        <v>64</v>
      </c>
      <c r="F159" s="340">
        <v>6.4356763680000029</v>
      </c>
      <c r="G159" s="341">
        <f t="shared" si="7"/>
        <v>411.88328755200018</v>
      </c>
    </row>
    <row r="160" spans="2:8" s="161" customFormat="1" ht="14.1" customHeight="1" x14ac:dyDescent="0.25">
      <c r="B160" s="346" t="s">
        <v>180</v>
      </c>
      <c r="C160" s="342" t="s">
        <v>1091</v>
      </c>
      <c r="D160" s="339" t="s">
        <v>921</v>
      </c>
      <c r="E160" s="340">
        <v>64</v>
      </c>
      <c r="F160" s="340">
        <v>6.4356763680000029</v>
      </c>
      <c r="G160" s="341">
        <f t="shared" si="7"/>
        <v>411.88328755200018</v>
      </c>
    </row>
    <row r="161" spans="2:7" s="161" customFormat="1" ht="14.1" customHeight="1" x14ac:dyDescent="0.25">
      <c r="B161" s="346" t="s">
        <v>181</v>
      </c>
      <c r="C161" s="342" t="s">
        <v>1092</v>
      </c>
      <c r="D161" s="339" t="s">
        <v>921</v>
      </c>
      <c r="E161" s="340">
        <v>24</v>
      </c>
      <c r="F161" s="340">
        <v>6.4356763680000029</v>
      </c>
      <c r="G161" s="341">
        <f t="shared" si="7"/>
        <v>154.45623283200007</v>
      </c>
    </row>
    <row r="162" spans="2:7" s="161" customFormat="1" ht="14.1" customHeight="1" x14ac:dyDescent="0.25">
      <c r="B162" s="346" t="s">
        <v>1093</v>
      </c>
      <c r="C162" s="342" t="s">
        <v>1094</v>
      </c>
      <c r="D162" s="339" t="s">
        <v>921</v>
      </c>
      <c r="E162" s="340">
        <v>53</v>
      </c>
      <c r="F162" s="340">
        <v>6.4356763680000029</v>
      </c>
      <c r="G162" s="341">
        <f t="shared" si="7"/>
        <v>341.09084750400018</v>
      </c>
    </row>
    <row r="163" spans="2:7" s="161" customFormat="1" ht="14.1" customHeight="1" x14ac:dyDescent="0.25">
      <c r="B163" s="346" t="s">
        <v>1095</v>
      </c>
      <c r="C163" s="342" t="s">
        <v>1096</v>
      </c>
      <c r="D163" s="339" t="s">
        <v>921</v>
      </c>
      <c r="E163" s="340">
        <v>33</v>
      </c>
      <c r="F163" s="340">
        <v>6.4356763680000029</v>
      </c>
      <c r="G163" s="341">
        <f t="shared" si="7"/>
        <v>212.37732014400009</v>
      </c>
    </row>
    <row r="164" spans="2:7" s="161" customFormat="1" ht="14.1" customHeight="1" x14ac:dyDescent="0.25">
      <c r="B164" s="346" t="s">
        <v>1097</v>
      </c>
      <c r="C164" s="338" t="s">
        <v>214</v>
      </c>
      <c r="D164" s="339" t="s">
        <v>921</v>
      </c>
      <c r="E164" s="340">
        <v>15</v>
      </c>
      <c r="F164" s="340">
        <v>6.4356763680000029</v>
      </c>
      <c r="G164" s="341">
        <f t="shared" si="7"/>
        <v>96.535145520000043</v>
      </c>
    </row>
    <row r="165" spans="2:7" s="161" customFormat="1" ht="14.1" customHeight="1" x14ac:dyDescent="0.25">
      <c r="B165" s="332" t="s">
        <v>182</v>
      </c>
      <c r="C165" s="333" t="s">
        <v>216</v>
      </c>
      <c r="D165" s="339"/>
      <c r="E165" s="340"/>
      <c r="F165" s="340"/>
      <c r="G165" s="341"/>
    </row>
    <row r="166" spans="2:7" s="161" customFormat="1" ht="14.1" customHeight="1" x14ac:dyDescent="0.25">
      <c r="B166" s="346" t="s">
        <v>183</v>
      </c>
      <c r="C166" s="338" t="s">
        <v>325</v>
      </c>
      <c r="D166" s="339" t="s">
        <v>246</v>
      </c>
      <c r="E166" s="340">
        <v>15</v>
      </c>
      <c r="F166" s="340">
        <v>126.16474464000004</v>
      </c>
      <c r="G166" s="341">
        <f>E166*F166</f>
        <v>1892.4711696000006</v>
      </c>
    </row>
    <row r="167" spans="2:7" s="161" customFormat="1" ht="14.1" customHeight="1" x14ac:dyDescent="0.25">
      <c r="B167" s="332" t="s">
        <v>184</v>
      </c>
      <c r="C167" s="333" t="s">
        <v>322</v>
      </c>
      <c r="D167" s="339"/>
      <c r="E167" s="340"/>
      <c r="F167" s="340"/>
      <c r="G167" s="341"/>
    </row>
    <row r="168" spans="2:7" s="161" customFormat="1" ht="14.1" customHeight="1" x14ac:dyDescent="0.25">
      <c r="B168" s="346" t="s">
        <v>186</v>
      </c>
      <c r="C168" s="338" t="s">
        <v>1014</v>
      </c>
      <c r="D168" s="339" t="s">
        <v>921</v>
      </c>
      <c r="E168" s="340">
        <v>1311</v>
      </c>
      <c r="F168" s="340">
        <v>6.6908160000000017</v>
      </c>
      <c r="G168" s="341">
        <f>E168*F168</f>
        <v>8771.6597760000022</v>
      </c>
    </row>
    <row r="169" spans="2:7" s="161" customFormat="1" ht="14.1" customHeight="1" x14ac:dyDescent="0.25">
      <c r="B169" s="346" t="s">
        <v>187</v>
      </c>
      <c r="C169" s="338" t="s">
        <v>1098</v>
      </c>
      <c r="D169" s="339" t="s">
        <v>921</v>
      </c>
      <c r="E169" s="340">
        <v>110</v>
      </c>
      <c r="F169" s="340">
        <v>6.6908160000000017</v>
      </c>
      <c r="G169" s="341">
        <f>E169*F169</f>
        <v>735.98976000000016</v>
      </c>
    </row>
    <row r="170" spans="2:7" s="161" customFormat="1" ht="14.1" customHeight="1" x14ac:dyDescent="0.25">
      <c r="B170" s="332" t="s">
        <v>312</v>
      </c>
      <c r="C170" s="333" t="s">
        <v>221</v>
      </c>
      <c r="D170" s="339"/>
      <c r="E170" s="340"/>
      <c r="F170" s="340"/>
      <c r="G170" s="341"/>
    </row>
    <row r="171" spans="2:7" s="161" customFormat="1" ht="14.1" customHeight="1" x14ac:dyDescent="0.25">
      <c r="B171" s="346" t="s">
        <v>313</v>
      </c>
      <c r="C171" s="338" t="s">
        <v>1099</v>
      </c>
      <c r="D171" s="339" t="s">
        <v>246</v>
      </c>
      <c r="E171" s="340">
        <v>1</v>
      </c>
      <c r="F171" s="340">
        <v>387.85824000000014</v>
      </c>
      <c r="G171" s="341">
        <f>E171*F171</f>
        <v>387.85824000000014</v>
      </c>
    </row>
    <row r="172" spans="2:7" s="161" customFormat="1" ht="14.1" customHeight="1" x14ac:dyDescent="0.25">
      <c r="B172" s="332" t="s">
        <v>1100</v>
      </c>
      <c r="C172" s="333" t="s">
        <v>222</v>
      </c>
      <c r="D172" s="339"/>
      <c r="E172" s="340"/>
      <c r="F172" s="340"/>
      <c r="G172" s="341"/>
    </row>
    <row r="173" spans="2:7" s="161" customFormat="1" ht="14.1" customHeight="1" x14ac:dyDescent="0.25">
      <c r="B173" s="346" t="s">
        <v>1101</v>
      </c>
      <c r="C173" s="338" t="s">
        <v>1102</v>
      </c>
      <c r="D173" s="339" t="s">
        <v>193</v>
      </c>
      <c r="E173" s="340">
        <v>3.5999999999999996</v>
      </c>
      <c r="F173" s="340">
        <v>108.82227137848707</v>
      </c>
      <c r="G173" s="341">
        <f>E173*F173</f>
        <v>391.76017696255343</v>
      </c>
    </row>
    <row r="174" spans="2:7" s="161" customFormat="1" ht="14.1" customHeight="1" x14ac:dyDescent="0.25">
      <c r="B174" s="346" t="s">
        <v>1103</v>
      </c>
      <c r="C174" s="338" t="s">
        <v>1104</v>
      </c>
      <c r="D174" s="339" t="s">
        <v>193</v>
      </c>
      <c r="E174" s="340">
        <v>2.4000000000000004</v>
      </c>
      <c r="F174" s="340">
        <v>79.544578865463407</v>
      </c>
      <c r="G174" s="341">
        <f>E174*F174</f>
        <v>190.90698927711222</v>
      </c>
    </row>
    <row r="175" spans="2:7" s="161" customFormat="1" ht="14.1" customHeight="1" x14ac:dyDescent="0.25">
      <c r="B175" s="346" t="s">
        <v>1105</v>
      </c>
      <c r="C175" s="338" t="s">
        <v>1106</v>
      </c>
      <c r="D175" s="339" t="s">
        <v>193</v>
      </c>
      <c r="E175" s="340">
        <v>1.2000000000000002</v>
      </c>
      <c r="F175" s="340">
        <v>79.544578865463407</v>
      </c>
      <c r="G175" s="341">
        <f>E175*F175</f>
        <v>95.453494638556108</v>
      </c>
    </row>
    <row r="176" spans="2:7" s="161" customFormat="1" ht="14.1" customHeight="1" x14ac:dyDescent="0.25">
      <c r="B176" s="346" t="s">
        <v>1107</v>
      </c>
      <c r="C176" s="338" t="s">
        <v>1108</v>
      </c>
      <c r="D176" s="339" t="s">
        <v>193</v>
      </c>
      <c r="E176" s="340">
        <v>2.5200000000000005</v>
      </c>
      <c r="F176" s="340">
        <v>108.82227137848707</v>
      </c>
      <c r="G176" s="341">
        <f>E176*F176</f>
        <v>274.23212387378749</v>
      </c>
    </row>
    <row r="177" spans="1:8" s="161" customFormat="1" ht="14.1" customHeight="1" thickBot="1" x14ac:dyDescent="0.3">
      <c r="B177" s="346" t="s">
        <v>1109</v>
      </c>
      <c r="C177" s="338" t="s">
        <v>323</v>
      </c>
      <c r="D177" s="339" t="s">
        <v>921</v>
      </c>
      <c r="E177" s="340">
        <v>15</v>
      </c>
      <c r="F177" s="340">
        <v>3.0724607152166405</v>
      </c>
      <c r="G177" s="341">
        <f>E177*F177</f>
        <v>46.086910728249606</v>
      </c>
    </row>
    <row r="178" spans="1:8" ht="16.5" customHeight="1" x14ac:dyDescent="0.25">
      <c r="B178" s="324">
        <v>4</v>
      </c>
      <c r="C178" s="325" t="s">
        <v>328</v>
      </c>
      <c r="D178" s="325"/>
      <c r="E178" s="325"/>
      <c r="F178" s="325"/>
      <c r="G178" s="326"/>
    </row>
    <row r="179" spans="1:8" s="161" customFormat="1" ht="14.1" customHeight="1" x14ac:dyDescent="0.25">
      <c r="B179" s="332" t="s">
        <v>190</v>
      </c>
      <c r="C179" s="333" t="s">
        <v>329</v>
      </c>
      <c r="D179" s="339"/>
      <c r="E179" s="340"/>
      <c r="F179" s="340"/>
      <c r="G179" s="341"/>
    </row>
    <row r="180" spans="1:8" s="161" customFormat="1" ht="14.1" customHeight="1" x14ac:dyDescent="0.25">
      <c r="B180" s="346" t="s">
        <v>191</v>
      </c>
      <c r="C180" s="338" t="s">
        <v>330</v>
      </c>
      <c r="D180" s="339" t="s">
        <v>246</v>
      </c>
      <c r="E180" s="340">
        <v>85</v>
      </c>
      <c r="F180" s="340">
        <v>25.923645000000004</v>
      </c>
      <c r="G180" s="341">
        <f>E180*F180</f>
        <v>2203.5098250000005</v>
      </c>
    </row>
    <row r="181" spans="1:8" s="161" customFormat="1" ht="14.1" customHeight="1" x14ac:dyDescent="0.25">
      <c r="B181" s="346" t="s">
        <v>192</v>
      </c>
      <c r="C181" s="338" t="s">
        <v>447</v>
      </c>
      <c r="D181" s="339" t="s">
        <v>246</v>
      </c>
      <c r="E181" s="340">
        <v>248</v>
      </c>
      <c r="F181" s="340">
        <v>25.923645000000004</v>
      </c>
      <c r="G181" s="341">
        <f>E181*F181</f>
        <v>6429.0639600000013</v>
      </c>
    </row>
    <row r="182" spans="1:8" s="161" customFormat="1" ht="14.1" customHeight="1" thickBot="1" x14ac:dyDescent="0.3">
      <c r="B182" s="346" t="s">
        <v>1110</v>
      </c>
      <c r="C182" s="338" t="s">
        <v>230</v>
      </c>
      <c r="D182" s="339" t="s">
        <v>246</v>
      </c>
      <c r="E182" s="340">
        <v>112</v>
      </c>
      <c r="F182" s="340">
        <v>25.923645000000004</v>
      </c>
      <c r="G182" s="341">
        <f>E182*F182</f>
        <v>2903.4482400000006</v>
      </c>
    </row>
    <row r="183" spans="1:8" ht="16.5" customHeight="1" x14ac:dyDescent="0.25">
      <c r="B183" s="324">
        <v>5</v>
      </c>
      <c r="C183" s="325" t="s">
        <v>231</v>
      </c>
      <c r="D183" s="325"/>
      <c r="E183" s="325"/>
      <c r="F183" s="325"/>
      <c r="G183" s="326"/>
    </row>
    <row r="184" spans="1:8" s="161" customFormat="1" ht="14.1" customHeight="1" x14ac:dyDescent="0.25">
      <c r="B184" s="332" t="s">
        <v>199</v>
      </c>
      <c r="C184" s="333" t="s">
        <v>1111</v>
      </c>
      <c r="D184" s="340"/>
      <c r="E184" s="340"/>
      <c r="F184" s="340"/>
      <c r="G184" s="341"/>
    </row>
    <row r="185" spans="1:8" s="161" customFormat="1" ht="14.1" customHeight="1" x14ac:dyDescent="0.25">
      <c r="B185" s="346" t="s">
        <v>200</v>
      </c>
      <c r="C185" s="338" t="s">
        <v>1112</v>
      </c>
      <c r="D185" s="339" t="s">
        <v>246</v>
      </c>
      <c r="E185" s="340">
        <v>4</v>
      </c>
      <c r="F185" s="340">
        <v>577.5</v>
      </c>
      <c r="G185" s="341">
        <f>E185*F185</f>
        <v>2310</v>
      </c>
      <c r="H185" s="349"/>
    </row>
    <row r="186" spans="1:8" s="161" customFormat="1" ht="14.1" customHeight="1" x14ac:dyDescent="0.25">
      <c r="B186" s="346" t="s">
        <v>201</v>
      </c>
      <c r="C186" s="338" t="s">
        <v>1113</v>
      </c>
      <c r="D186" s="339" t="s">
        <v>1114</v>
      </c>
      <c r="E186" s="340">
        <v>2</v>
      </c>
      <c r="F186" s="340">
        <v>2034.4500000000003</v>
      </c>
      <c r="G186" s="341">
        <f>E186*F186</f>
        <v>4068.9000000000005</v>
      </c>
      <c r="H186" s="349"/>
    </row>
    <row r="187" spans="1:8" s="161" customFormat="1" ht="14.1" customHeight="1" thickBot="1" x14ac:dyDescent="0.3">
      <c r="B187" s="350" t="s">
        <v>1115</v>
      </c>
      <c r="C187" s="351" t="s">
        <v>332</v>
      </c>
      <c r="D187" s="352" t="s">
        <v>1114</v>
      </c>
      <c r="E187" s="353">
        <v>2</v>
      </c>
      <c r="F187" s="354">
        <v>1100</v>
      </c>
      <c r="G187" s="355">
        <f>E187*F187</f>
        <v>2200</v>
      </c>
    </row>
    <row r="188" spans="1:8" ht="11.1" customHeight="1" thickBot="1" x14ac:dyDescent="0.3">
      <c r="B188" s="164"/>
      <c r="C188" s="229"/>
      <c r="D188" s="166"/>
    </row>
    <row r="189" spans="1:8" customFormat="1" ht="15" customHeight="1" thickBot="1" x14ac:dyDescent="0.3">
      <c r="A189" s="167"/>
      <c r="B189" s="168" t="s">
        <v>2387</v>
      </c>
      <c r="C189" s="230"/>
      <c r="D189" s="170"/>
      <c r="E189" s="170"/>
      <c r="F189" s="170"/>
      <c r="G189" s="171">
        <f>SUM(G15:G187)</f>
        <v>167039.56170210309</v>
      </c>
    </row>
    <row r="190" spans="1:8" s="723" customFormat="1" ht="15" customHeight="1" thickBot="1" x14ac:dyDescent="0.3">
      <c r="A190" s="715"/>
      <c r="B190" s="716" t="s">
        <v>2388</v>
      </c>
      <c r="C190" s="722"/>
      <c r="D190" s="718"/>
      <c r="E190" s="718"/>
      <c r="F190" s="719">
        <v>7.0000000000000007E-2</v>
      </c>
      <c r="G190" s="720">
        <f>-G189*F190</f>
        <v>-11692.769319147217</v>
      </c>
    </row>
    <row r="191" spans="1:8" ht="11.1" customHeight="1" thickBot="1" x14ac:dyDescent="0.3">
      <c r="B191" s="167"/>
      <c r="C191" s="229"/>
      <c r="D191" s="166"/>
      <c r="F191" s="159"/>
      <c r="G191" s="159"/>
    </row>
    <row r="192" spans="1:8" customFormat="1" ht="15" customHeight="1" thickBot="1" x14ac:dyDescent="0.3">
      <c r="A192" s="167"/>
      <c r="B192" s="168" t="s">
        <v>333</v>
      </c>
      <c r="C192" s="230"/>
      <c r="D192" s="170"/>
      <c r="E192" s="170"/>
      <c r="F192" s="170"/>
      <c r="G192" s="171">
        <f>SUM(G189:G190)</f>
        <v>155346.79238295587</v>
      </c>
    </row>
    <row r="193" spans="1:8" customFormat="1" ht="15" customHeight="1" thickBot="1" x14ac:dyDescent="0.3">
      <c r="A193" s="167"/>
      <c r="B193" s="168" t="s">
        <v>334</v>
      </c>
      <c r="C193" s="230"/>
      <c r="D193" s="170"/>
      <c r="E193" s="170"/>
      <c r="F193" s="172">
        <v>0.18</v>
      </c>
      <c r="G193" s="171">
        <f>G192*F193</f>
        <v>27962.422628932054</v>
      </c>
    </row>
    <row r="194" spans="1:8" customFormat="1" ht="15" customHeight="1" thickBot="1" x14ac:dyDescent="0.3">
      <c r="A194" s="167"/>
      <c r="B194" s="168" t="s">
        <v>335</v>
      </c>
      <c r="C194" s="230"/>
      <c r="D194" s="170"/>
      <c r="E194" s="170"/>
      <c r="F194" s="170"/>
      <c r="G194" s="171">
        <f>SUM(G192:G193)</f>
        <v>183309.21501188792</v>
      </c>
    </row>
    <row r="195" spans="1:8" customFormat="1" ht="15" customHeight="1" x14ac:dyDescent="0.25">
      <c r="A195" s="167"/>
      <c r="B195" s="167"/>
      <c r="C195" s="167"/>
      <c r="D195" s="167"/>
      <c r="E195" s="167"/>
      <c r="F195" s="167"/>
      <c r="G195" s="167"/>
      <c r="H195" s="167"/>
    </row>
    <row r="196" spans="1:8" ht="15.75" x14ac:dyDescent="0.25">
      <c r="B196" s="173" t="s">
        <v>336</v>
      </c>
      <c r="C196" s="356"/>
      <c r="D196" s="174"/>
      <c r="E196" s="356"/>
      <c r="F196" s="356"/>
      <c r="G196" s="357"/>
    </row>
    <row r="197" spans="1:8" s="358" customFormat="1" ht="15.75" x14ac:dyDescent="0.25">
      <c r="B197" s="176" t="s">
        <v>2389</v>
      </c>
      <c r="D197" s="139"/>
    </row>
    <row r="198" spans="1:8" s="358" customFormat="1" ht="15.75" x14ac:dyDescent="0.25">
      <c r="B198" s="176" t="s">
        <v>337</v>
      </c>
      <c r="D198" s="139"/>
    </row>
    <row r="199" spans="1:8" s="358" customFormat="1" ht="15.75" x14ac:dyDescent="0.25">
      <c r="B199" s="176" t="s">
        <v>2417</v>
      </c>
      <c r="D199" s="139"/>
    </row>
    <row r="200" spans="1:8" s="358" customFormat="1" ht="15.75" x14ac:dyDescent="0.25">
      <c r="B200" s="176" t="s">
        <v>339</v>
      </c>
      <c r="D200" s="139"/>
    </row>
    <row r="201" spans="1:8" s="358" customFormat="1" ht="15.75" x14ac:dyDescent="0.25">
      <c r="B201" s="176" t="s">
        <v>340</v>
      </c>
      <c r="D201" s="139"/>
    </row>
    <row r="202" spans="1:8" s="358" customFormat="1" ht="15.75" x14ac:dyDescent="0.25">
      <c r="B202" s="176" t="s">
        <v>341</v>
      </c>
      <c r="D202" s="139"/>
    </row>
    <row r="203" spans="1:8" s="358" customFormat="1" ht="15.75" x14ac:dyDescent="0.25">
      <c r="B203" s="177"/>
      <c r="D203" s="139"/>
    </row>
    <row r="204" spans="1:8" ht="15.75" x14ac:dyDescent="0.25">
      <c r="B204" s="173" t="s">
        <v>342</v>
      </c>
      <c r="C204" s="356"/>
      <c r="D204" s="174"/>
      <c r="E204" s="356"/>
      <c r="F204" s="356"/>
      <c r="G204" s="356"/>
    </row>
    <row r="205" spans="1:8" customFormat="1" ht="15.75" x14ac:dyDescent="0.25">
      <c r="A205" s="359"/>
      <c r="B205" s="176" t="s">
        <v>1117</v>
      </c>
      <c r="C205" s="358"/>
      <c r="D205" s="139"/>
      <c r="E205" s="358"/>
    </row>
    <row r="206" spans="1:8" s="358" customFormat="1" ht="15.75" x14ac:dyDescent="0.25">
      <c r="B206" s="176" t="s">
        <v>344</v>
      </c>
      <c r="D206" s="139"/>
    </row>
    <row r="207" spans="1:8" s="358" customFormat="1" ht="15.75" x14ac:dyDescent="0.25">
      <c r="B207" s="176" t="s">
        <v>345</v>
      </c>
      <c r="D207" s="139"/>
    </row>
    <row r="208" spans="1:8" s="358" customFormat="1" ht="15.75" x14ac:dyDescent="0.25">
      <c r="B208" s="176" t="s">
        <v>346</v>
      </c>
      <c r="D208" s="139"/>
    </row>
    <row r="209" spans="2:4" s="358" customFormat="1" ht="15.75" x14ac:dyDescent="0.25">
      <c r="B209" s="176" t="s">
        <v>347</v>
      </c>
      <c r="D209" s="139"/>
    </row>
    <row r="210" spans="2:4" s="358" customFormat="1" ht="15.75" x14ac:dyDescent="0.25">
      <c r="B210" s="176" t="s">
        <v>348</v>
      </c>
      <c r="D210" s="139"/>
    </row>
    <row r="211" spans="2:4" s="358" customFormat="1" ht="15.75" x14ac:dyDescent="0.25">
      <c r="B211" s="176" t="s">
        <v>349</v>
      </c>
      <c r="D211" s="139"/>
    </row>
    <row r="212" spans="2:4" s="358" customFormat="1" ht="15.75" x14ac:dyDescent="0.25">
      <c r="B212" s="176" t="s">
        <v>350</v>
      </c>
      <c r="D212" s="139"/>
    </row>
    <row r="213" spans="2:4" s="358" customFormat="1" ht="15.75" x14ac:dyDescent="0.25">
      <c r="B213" s="176" t="s">
        <v>1118</v>
      </c>
      <c r="D213" s="139"/>
    </row>
    <row r="214" spans="2:4" s="358" customFormat="1" ht="15.75" x14ac:dyDescent="0.25">
      <c r="B214" s="176" t="s">
        <v>1119</v>
      </c>
      <c r="D214" s="139"/>
    </row>
    <row r="215" spans="2:4" s="358" customFormat="1" ht="15.75" x14ac:dyDescent="0.25">
      <c r="B215" s="176" t="s">
        <v>353</v>
      </c>
      <c r="D215" s="139"/>
    </row>
    <row r="216" spans="2:4" s="358" customFormat="1" ht="15.75" x14ac:dyDescent="0.25">
      <c r="B216" s="178" t="s">
        <v>354</v>
      </c>
      <c r="D216" s="139"/>
    </row>
    <row r="217" spans="2:4" s="358" customFormat="1" ht="15.75" x14ac:dyDescent="0.25">
      <c r="B217" s="178" t="s">
        <v>355</v>
      </c>
      <c r="D217" s="139"/>
    </row>
    <row r="218" spans="2:4" s="358" customFormat="1" ht="15.75" x14ac:dyDescent="0.25">
      <c r="B218" s="178" t="s">
        <v>356</v>
      </c>
      <c r="D218" s="139"/>
    </row>
    <row r="219" spans="2:4" s="358" customFormat="1" ht="15.75" x14ac:dyDescent="0.25">
      <c r="B219" s="178" t="s">
        <v>1120</v>
      </c>
      <c r="D219" s="139"/>
    </row>
    <row r="220" spans="2:4" s="358" customFormat="1" ht="15.75" x14ac:dyDescent="0.25">
      <c r="B220" s="178" t="s">
        <v>357</v>
      </c>
      <c r="D220" s="139"/>
    </row>
    <row r="221" spans="2:4" s="358" customFormat="1" ht="15.75" x14ac:dyDescent="0.25">
      <c r="B221" s="178" t="s">
        <v>358</v>
      </c>
      <c r="D221" s="139"/>
    </row>
    <row r="222" spans="2:4" s="358" customFormat="1" ht="15.75" x14ac:dyDescent="0.25">
      <c r="B222" s="178" t="s">
        <v>359</v>
      </c>
      <c r="D222" s="139"/>
    </row>
    <row r="223" spans="2:4" s="358" customFormat="1" ht="15.75" x14ac:dyDescent="0.25">
      <c r="B223" s="178" t="s">
        <v>360</v>
      </c>
      <c r="D223" s="139"/>
    </row>
    <row r="224" spans="2:4" s="358" customFormat="1" ht="15.75" x14ac:dyDescent="0.25">
      <c r="B224" s="178" t="s">
        <v>1121</v>
      </c>
      <c r="D224" s="139"/>
    </row>
    <row r="225" spans="2:7" s="358" customFormat="1" ht="15.75" x14ac:dyDescent="0.25">
      <c r="B225" s="178" t="s">
        <v>362</v>
      </c>
      <c r="D225" s="139"/>
    </row>
    <row r="226" spans="2:7" s="358" customFormat="1" ht="15.75" x14ac:dyDescent="0.25">
      <c r="B226" s="179" t="s">
        <v>1122</v>
      </c>
      <c r="D226" s="139"/>
    </row>
    <row r="227" spans="2:7" s="358" customFormat="1" ht="15.75" x14ac:dyDescent="0.25">
      <c r="B227" s="179" t="s">
        <v>1123</v>
      </c>
      <c r="D227" s="139"/>
    </row>
    <row r="228" spans="2:7" s="358" customFormat="1" ht="15.75" x14ac:dyDescent="0.25">
      <c r="B228" s="179" t="s">
        <v>1124</v>
      </c>
      <c r="D228" s="139"/>
    </row>
    <row r="229" spans="2:7" s="358" customFormat="1" ht="15.75" x14ac:dyDescent="0.25">
      <c r="B229" s="179" t="s">
        <v>1125</v>
      </c>
      <c r="D229" s="139"/>
    </row>
    <row r="230" spans="2:7" s="358" customFormat="1" ht="15.75" x14ac:dyDescent="0.25">
      <c r="B230" s="179" t="s">
        <v>1126</v>
      </c>
      <c r="D230" s="139"/>
    </row>
    <row r="231" spans="2:7" s="358" customFormat="1" ht="15.75" x14ac:dyDescent="0.25">
      <c r="B231" s="178" t="s">
        <v>1127</v>
      </c>
      <c r="D231" s="139"/>
    </row>
    <row r="232" spans="2:7" s="358" customFormat="1" ht="15.75" x14ac:dyDescent="0.25">
      <c r="B232" s="180"/>
      <c r="D232" s="139"/>
    </row>
    <row r="233" spans="2:7" ht="15.75" x14ac:dyDescent="0.25">
      <c r="B233" s="173" t="s">
        <v>368</v>
      </c>
      <c r="C233" s="356"/>
      <c r="D233" s="174"/>
      <c r="E233" s="356"/>
      <c r="F233" s="356"/>
      <c r="G233" s="356"/>
    </row>
    <row r="234" spans="2:7" s="358" customFormat="1" ht="15.75" x14ac:dyDescent="0.25">
      <c r="B234" s="180" t="s">
        <v>1128</v>
      </c>
      <c r="D234" s="139"/>
    </row>
    <row r="235" spans="2:7" s="358" customFormat="1" ht="15.75" x14ac:dyDescent="0.25">
      <c r="B235" s="176" t="s">
        <v>1129</v>
      </c>
      <c r="D235" s="139"/>
    </row>
    <row r="236" spans="2:7" s="358" customFormat="1" ht="15.75" x14ac:dyDescent="0.25">
      <c r="B236" s="178" t="s">
        <v>1130</v>
      </c>
      <c r="D236" s="139"/>
    </row>
    <row r="237" spans="2:7" s="358" customFormat="1" ht="15.75" x14ac:dyDescent="0.25">
      <c r="B237" s="178" t="s">
        <v>1131</v>
      </c>
      <c r="D237" s="139"/>
    </row>
    <row r="238" spans="2:7" s="358" customFormat="1" ht="15.75" x14ac:dyDescent="0.25">
      <c r="B238" s="176" t="s">
        <v>373</v>
      </c>
      <c r="D238" s="139"/>
    </row>
    <row r="239" spans="2:7" s="358" customFormat="1" ht="15.75" x14ac:dyDescent="0.25">
      <c r="B239" s="176" t="s">
        <v>374</v>
      </c>
      <c r="D239" s="139"/>
    </row>
    <row r="240" spans="2:7" s="358" customFormat="1" ht="15.75" x14ac:dyDescent="0.25">
      <c r="B240" s="176" t="s">
        <v>375</v>
      </c>
      <c r="D240" s="139"/>
    </row>
    <row r="241" spans="2:7" s="358" customFormat="1" ht="15.75" x14ac:dyDescent="0.25">
      <c r="B241" s="180" t="s">
        <v>1132</v>
      </c>
      <c r="D241" s="139"/>
    </row>
    <row r="242" spans="2:7" s="358" customFormat="1" ht="15.75" x14ac:dyDescent="0.25">
      <c r="B242" s="180" t="s">
        <v>377</v>
      </c>
      <c r="D242" s="139"/>
    </row>
    <row r="243" spans="2:7" s="358" customFormat="1" ht="15.75" x14ac:dyDescent="0.25">
      <c r="B243" s="180" t="s">
        <v>378</v>
      </c>
      <c r="D243" s="139"/>
    </row>
    <row r="244" spans="2:7" s="358" customFormat="1" ht="15.75" x14ac:dyDescent="0.25">
      <c r="B244" s="180" t="s">
        <v>379</v>
      </c>
      <c r="D244" s="139"/>
    </row>
    <row r="245" spans="2:7" s="358" customFormat="1" ht="15.75" x14ac:dyDescent="0.25">
      <c r="B245" s="180" t="s">
        <v>380</v>
      </c>
      <c r="D245" s="139"/>
    </row>
    <row r="246" spans="2:7" s="358" customFormat="1" ht="15.75" x14ac:dyDescent="0.25">
      <c r="B246" s="180" t="s">
        <v>381</v>
      </c>
      <c r="D246" s="139"/>
    </row>
    <row r="247" spans="2:7" s="358" customFormat="1" ht="15.75" x14ac:dyDescent="0.25">
      <c r="B247" s="180" t="s">
        <v>382</v>
      </c>
      <c r="D247" s="139"/>
    </row>
    <row r="248" spans="2:7" s="358" customFormat="1" ht="15.75" x14ac:dyDescent="0.25">
      <c r="B248" s="178" t="s">
        <v>383</v>
      </c>
      <c r="D248" s="139"/>
    </row>
    <row r="249" spans="2:7" s="358" customFormat="1" ht="15.75" x14ac:dyDescent="0.25">
      <c r="B249" s="180"/>
      <c r="D249" s="139"/>
    </row>
    <row r="250" spans="2:7" ht="15.75" x14ac:dyDescent="0.25">
      <c r="B250" s="173" t="s">
        <v>1133</v>
      </c>
      <c r="C250" s="356"/>
      <c r="D250" s="174"/>
      <c r="E250" s="356"/>
      <c r="F250" s="356"/>
      <c r="G250" s="356"/>
    </row>
    <row r="251" spans="2:7" s="358" customFormat="1" ht="15.75" x14ac:dyDescent="0.25">
      <c r="B251" s="180" t="s">
        <v>1134</v>
      </c>
      <c r="D251" s="139"/>
    </row>
    <row r="252" spans="2:7" s="358" customFormat="1" ht="15.75" x14ac:dyDescent="0.25">
      <c r="B252" s="180" t="s">
        <v>1135</v>
      </c>
      <c r="D252" s="139"/>
    </row>
    <row r="253" spans="2:7" s="358" customFormat="1" x14ac:dyDescent="0.25">
      <c r="B253" s="360"/>
      <c r="D253" s="139"/>
    </row>
  </sheetData>
  <mergeCells count="10">
    <mergeCell ref="B2:B4"/>
    <mergeCell ref="C2:F2"/>
    <mergeCell ref="G2:G4"/>
    <mergeCell ref="C3:F4"/>
    <mergeCell ref="B10:B11"/>
    <mergeCell ref="C10:C11"/>
    <mergeCell ref="D10:D11"/>
    <mergeCell ref="E10:E11"/>
    <mergeCell ref="F10:F11"/>
    <mergeCell ref="G10:G11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19" orientation="portrait" blackAndWhite="1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CC_IIEE_MAMBO 6.1</vt:lpstr>
      <vt:lpstr>MACEJOMI</vt:lpstr>
      <vt:lpstr>MACEJOMI_V.01</vt:lpstr>
      <vt:lpstr>MACEJOMI_V.02</vt:lpstr>
      <vt:lpstr>TERRAN</vt:lpstr>
      <vt:lpstr>PPTO. TORRE 1</vt:lpstr>
      <vt:lpstr>PPTO. SÓTANOS</vt:lpstr>
      <vt:lpstr>'PPTO. SÓTANOS'!Área_de_impresión</vt:lpstr>
      <vt:lpstr>'PPTO. TORRE 1'!Área_de_impresión</vt:lpstr>
      <vt:lpstr>'PPTO. SÓTANOS'!Títulos_a_imprimir</vt:lpstr>
      <vt:lpstr>'PPTO. TORRE 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GENESIS BRITO</dc:creator>
  <cp:lastModifiedBy>Rodrigo Manuel Aguirre Paredes</cp:lastModifiedBy>
  <dcterms:created xsi:type="dcterms:W3CDTF">2021-07-27T14:03:38Z</dcterms:created>
  <dcterms:modified xsi:type="dcterms:W3CDTF">2026-10-22T05:01:09Z</dcterms:modified>
</cp:coreProperties>
</file>